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lsubsidio\"/>
    </mc:Choice>
  </mc:AlternateContent>
  <bookViews>
    <workbookView xWindow="-120" yWindow="-120" windowWidth="20730" windowHeight="11160"/>
  </bookViews>
  <sheets>
    <sheet name="SF_OLAYA_HERRERA_BQUILLA" sheetId="7" r:id="rId1"/>
    <sheet name="DG_SERENA_DEL_MAR" sheetId="9" r:id="rId2"/>
    <sheet name="LOPEZ_DE_MESA" sheetId="5" r:id="rId3"/>
    <sheet name="ITAGUI_ST_MARIA" sheetId="6" r:id="rId4"/>
    <sheet name="SF_DIGITAL_MED" sheetId="10" r:id="rId5"/>
    <sheet name="SAO_PAULO" sheetId="1" r:id="rId6"/>
    <sheet name="SF_BUCARAMANGA" sheetId="3" r:id="rId7"/>
    <sheet name="SF_MAYORCA" sheetId="4" r:id="rId8"/>
    <sheet name="Droguería_Ara_LaPradera" sheetId="11" r:id="rId9"/>
    <sheet name="Droguería_Ara_SantaAna" sheetId="12" r:id="rId10"/>
    <sheet name="Droguería_Ara_Metrocentro" sheetId="13" r:id="rId11"/>
    <sheet name="Droguería_Ara_Concepción" sheetId="14" r:id="rId12"/>
    <sheet name="Hoja8" sheetId="8" r:id="rId13"/>
    <sheet name="Hoja2" sheetId="2" state="hidden" r:id="rId14"/>
  </sheets>
  <externalReferences>
    <externalReference r:id="rId15"/>
  </externalReferences>
  <definedNames>
    <definedName name="Departamento">[1]DESPLEGABLES!$A$8:$A$40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4" l="1"/>
  <c r="E15" i="14"/>
  <c r="B15" i="14"/>
  <c r="G11" i="14"/>
  <c r="G10" i="14"/>
  <c r="G9" i="14"/>
  <c r="G8" i="14"/>
  <c r="G7" i="14"/>
  <c r="G6" i="14"/>
  <c r="H15" i="13"/>
  <c r="E15" i="13"/>
  <c r="B15" i="13"/>
  <c r="G11" i="13"/>
  <c r="G10" i="13"/>
  <c r="G9" i="13"/>
  <c r="G8" i="13"/>
  <c r="G7" i="13"/>
  <c r="G6" i="13"/>
  <c r="H15" i="12"/>
  <c r="E15" i="12"/>
  <c r="B15" i="12"/>
  <c r="G11" i="12"/>
  <c r="G10" i="12"/>
  <c r="G9" i="12"/>
  <c r="G8" i="12"/>
  <c r="G7" i="12"/>
  <c r="G6" i="12"/>
  <c r="H15" i="11"/>
  <c r="E15" i="11"/>
  <c r="B15" i="11"/>
  <c r="G11" i="11"/>
  <c r="G10" i="11"/>
  <c r="G9" i="11"/>
  <c r="G8" i="11"/>
  <c r="G7" i="11"/>
  <c r="G6" i="11"/>
  <c r="D4" i="4"/>
  <c r="C4" i="3"/>
  <c r="D4" i="3"/>
  <c r="C4" i="1"/>
  <c r="D4" i="1"/>
  <c r="C4" i="9"/>
  <c r="D4" i="9"/>
  <c r="C4" i="10" l="1"/>
  <c r="H15" i="7"/>
  <c r="H15" i="10" l="1"/>
  <c r="E15" i="10"/>
  <c r="B15" i="10"/>
  <c r="G11" i="10"/>
  <c r="G10" i="10"/>
  <c r="G9" i="10"/>
  <c r="G8" i="10"/>
  <c r="G7" i="10"/>
  <c r="G6" i="10"/>
  <c r="H15" i="9"/>
  <c r="E15" i="9"/>
  <c r="B15" i="9"/>
  <c r="G11" i="9"/>
  <c r="G10" i="9"/>
  <c r="G9" i="9"/>
  <c r="G8" i="9"/>
  <c r="G7" i="9"/>
  <c r="G6" i="9"/>
  <c r="H15" i="3"/>
  <c r="H15" i="8"/>
  <c r="E15" i="8"/>
  <c r="B15" i="8"/>
  <c r="G11" i="8"/>
  <c r="G10" i="8"/>
  <c r="G9" i="8"/>
  <c r="G8" i="8"/>
  <c r="G7" i="8"/>
  <c r="G6" i="8"/>
  <c r="E15" i="7"/>
  <c r="B15" i="7"/>
  <c r="G11" i="7"/>
  <c r="G10" i="7"/>
  <c r="G9" i="7"/>
  <c r="G8" i="7"/>
  <c r="G7" i="7"/>
  <c r="G6" i="7"/>
  <c r="H15" i="6"/>
  <c r="E15" i="6"/>
  <c r="B15" i="6"/>
  <c r="G11" i="6"/>
  <c r="G10" i="6"/>
  <c r="G9" i="6"/>
  <c r="G8" i="6"/>
  <c r="G7" i="6"/>
  <c r="G6" i="6"/>
  <c r="H15" i="5"/>
  <c r="E15" i="5"/>
  <c r="B15" i="5"/>
  <c r="G11" i="5"/>
  <c r="G10" i="5"/>
  <c r="G9" i="5"/>
  <c r="G8" i="5"/>
  <c r="G7" i="5"/>
  <c r="G6" i="5"/>
  <c r="H15" i="4" l="1"/>
  <c r="E15" i="4"/>
  <c r="B15" i="4"/>
  <c r="G11" i="4"/>
  <c r="G10" i="4"/>
  <c r="G9" i="4"/>
  <c r="G8" i="4"/>
  <c r="G7" i="4"/>
  <c r="G6" i="4"/>
  <c r="E15" i="3"/>
  <c r="B15" i="3"/>
  <c r="G11" i="3"/>
  <c r="G10" i="3"/>
  <c r="G9" i="3"/>
  <c r="G8" i="3"/>
  <c r="G7" i="3"/>
  <c r="G6" i="3"/>
  <c r="I15" i="1"/>
  <c r="E15" i="1"/>
  <c r="B15" i="1"/>
  <c r="G7" i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<sst xmlns="http://schemas.openxmlformats.org/spreadsheetml/2006/main" count="1717" uniqueCount="183">
  <si>
    <t>DOCUMENTACION INMOBILIARIA</t>
  </si>
  <si>
    <t>ESTADO</t>
  </si>
  <si>
    <t>FECHA DE PARTIDA</t>
  </si>
  <si>
    <t>NOMBRE PROYECTO</t>
  </si>
  <si>
    <t>DOCUMENTACION INMUEBLE</t>
  </si>
  <si>
    <t>DOCUMENTACION DUEÑO</t>
  </si>
  <si>
    <t>Ficha de creación</t>
  </si>
  <si>
    <t>Autorizacion de tratamiento de datos</t>
  </si>
  <si>
    <t>Carta de lavado de activos</t>
  </si>
  <si>
    <t>Cámara de comercio</t>
  </si>
  <si>
    <t>Cédula del representante legal</t>
  </si>
  <si>
    <t>FECHA INGRESO</t>
  </si>
  <si>
    <t>Rut</t>
  </si>
  <si>
    <t>Certificado bancario</t>
  </si>
  <si>
    <t>Carta de intensión firmada</t>
  </si>
  <si>
    <t>Fotocopia de escrituras</t>
  </si>
  <si>
    <t>Certificado de libertad y tradición</t>
  </si>
  <si>
    <t>Reglamento de propiedad horizontal</t>
  </si>
  <si>
    <t>Contrato de mandado/poder</t>
  </si>
  <si>
    <t>Autorización de copropiedad</t>
  </si>
  <si>
    <t>Licencia de construcción</t>
  </si>
  <si>
    <t>Planos del inmueble</t>
  </si>
  <si>
    <t>Concepto de uso de suelos</t>
  </si>
  <si>
    <t>Certificado de nomenclatura</t>
  </si>
  <si>
    <t>NATURAL</t>
  </si>
  <si>
    <t>JURÍDICO</t>
  </si>
  <si>
    <t>Formato V13</t>
  </si>
  <si>
    <t>Cédula</t>
  </si>
  <si>
    <t>Certificado Bancario</t>
  </si>
  <si>
    <t xml:space="preserve"> </t>
  </si>
  <si>
    <t>LISTA RESTRICTIVAS</t>
  </si>
  <si>
    <t>RESULTADO</t>
  </si>
  <si>
    <t>CREACIÓN PROVEEDORES</t>
  </si>
  <si>
    <t>FOLLOW UP PROYECTOS 2021</t>
  </si>
  <si>
    <t>SAO PAULO</t>
  </si>
  <si>
    <t>SF BUCARAMANGA</t>
  </si>
  <si>
    <t>VERIFICADO</t>
  </si>
  <si>
    <t>NO APLICA</t>
  </si>
  <si>
    <t>MAYORCA</t>
  </si>
  <si>
    <t>FECHA CREACIÓN</t>
  </si>
  <si>
    <t>CONTINUAR PROCESO</t>
  </si>
  <si>
    <t>INFORME DE VIABILIDAD TECNICA Y LEVANTAMIENTO</t>
  </si>
  <si>
    <t>Centro Costos</t>
  </si>
  <si>
    <t>Centro Logistico</t>
  </si>
  <si>
    <t>Centro Beneficio</t>
  </si>
  <si>
    <t xml:space="preserve">Interventor </t>
  </si>
  <si>
    <t>Residente</t>
  </si>
  <si>
    <t>Departamento</t>
  </si>
  <si>
    <t>Municipio</t>
  </si>
  <si>
    <t xml:space="preserve">Direccion </t>
  </si>
  <si>
    <t>Area (m2)</t>
  </si>
  <si>
    <t>Fecha Informe</t>
  </si>
  <si>
    <t>Fecha Aprobacion</t>
  </si>
  <si>
    <t xml:space="preserve">Concepto de viabilidad </t>
  </si>
  <si>
    <t>D620</t>
  </si>
  <si>
    <t>Santiago Tobón Ceballos</t>
  </si>
  <si>
    <t>Santiago Vega Ariza</t>
  </si>
  <si>
    <t>Antioquia</t>
  </si>
  <si>
    <t>MEDELLÍN</t>
  </si>
  <si>
    <t>D782</t>
  </si>
  <si>
    <t>SABANETA</t>
  </si>
  <si>
    <t>Calle 51 sur No. 48 - 66</t>
  </si>
  <si>
    <t xml:space="preserve">Viable </t>
  </si>
  <si>
    <t xml:space="preserve">Contratista </t>
  </si>
  <si>
    <t xml:space="preserve">Fecha de Solicitud </t>
  </si>
  <si>
    <t xml:space="preserve">Version </t>
  </si>
  <si>
    <t>Fecha Cotizacion</t>
  </si>
  <si>
    <t># Orden de compra</t>
  </si>
  <si>
    <t>Valor +IVA</t>
  </si>
  <si>
    <t>SD AMBIENTAL</t>
  </si>
  <si>
    <t xml:space="preserve">Valor Dotacion + IVA </t>
  </si>
  <si>
    <t xml:space="preserve"># Solped </t>
  </si>
  <si>
    <t># Solicitud</t>
  </si>
  <si>
    <t>Fecha de Instalacion</t>
  </si>
  <si>
    <t>PRESUPUESTO APROBADO</t>
  </si>
  <si>
    <t>PROVEEDOR DE OBRA CIVIL</t>
  </si>
  <si>
    <r>
      <t>CARRE</t>
    </r>
    <r>
      <rPr>
        <sz val="10"/>
        <color rgb="FF000000"/>
        <rFont val="Calibri"/>
        <family val="2"/>
        <scheme val="minor"/>
      </rPr>
      <t>RA 43 A # 18 SUR - 135 LOC 553</t>
    </r>
  </si>
  <si>
    <t xml:space="preserve">Fecha  Aprobacion </t>
  </si>
  <si>
    <t>Fecha Solicitud</t>
  </si>
  <si>
    <t xml:space="preserve">Fecha Inicio </t>
  </si>
  <si>
    <t>Fecha entrega</t>
  </si>
  <si>
    <t>ARQUITECTONICOS</t>
  </si>
  <si>
    <t>SEÑALIZACION</t>
  </si>
  <si>
    <t>SEGURIDAD</t>
  </si>
  <si>
    <t>OBRA CIVIL</t>
  </si>
  <si>
    <t>DOTACIONES</t>
  </si>
  <si>
    <t>TECNOLOGIA</t>
  </si>
  <si>
    <t>TELEFONIA</t>
  </si>
  <si>
    <t>DATAFONO</t>
  </si>
  <si>
    <t>SUMINISTROS</t>
  </si>
  <si>
    <t>VIABILIDAD</t>
  </si>
  <si>
    <t>DISEÑO</t>
  </si>
  <si>
    <t>Viable</t>
  </si>
  <si>
    <t>CANON DE ARRENDAMIENTO</t>
  </si>
  <si>
    <t>COMPRAS</t>
  </si>
  <si>
    <t>Formato T.I</t>
  </si>
  <si>
    <t>Aprovisionamiento</t>
  </si>
  <si>
    <t>Canal de Red</t>
  </si>
  <si>
    <t>Accesos</t>
  </si>
  <si>
    <t>Instalacion T.I</t>
  </si>
  <si>
    <t>Entrega al negocio</t>
  </si>
  <si>
    <t>Apertura</t>
  </si>
  <si>
    <t>TALENTO HUMANO</t>
  </si>
  <si>
    <t>AMBIENTAL</t>
  </si>
  <si>
    <t>SERVICIOS GENERALES</t>
  </si>
  <si>
    <t>Pgirasa</t>
  </si>
  <si>
    <t>BOMBEROS</t>
  </si>
  <si>
    <t>Servicios de aseo</t>
  </si>
  <si>
    <t>Control de plagas</t>
  </si>
  <si>
    <t>Poblamiento</t>
  </si>
  <si>
    <t>Dotación</t>
  </si>
  <si>
    <t>Plan de emergencia</t>
  </si>
  <si>
    <t>Sigsto</t>
  </si>
  <si>
    <t>Centro Logístico</t>
  </si>
  <si>
    <t xml:space="preserve">Dirección </t>
  </si>
  <si>
    <t>Fecha Aprobación</t>
  </si>
  <si>
    <t>D409</t>
  </si>
  <si>
    <t>Ekotectura</t>
  </si>
  <si>
    <t>Carrera 46 # 82-186</t>
  </si>
  <si>
    <t>SF BAHIA BARRANQUILLA</t>
  </si>
  <si>
    <t>V2</t>
  </si>
  <si>
    <t>Fecha de Entrega</t>
  </si>
  <si>
    <t>Diseñador</t>
  </si>
  <si>
    <t>Yandra Maecha</t>
  </si>
  <si>
    <t>PT506343</t>
  </si>
  <si>
    <t>TRASLADO SF LOPEZ DE MESA</t>
  </si>
  <si>
    <t xml:space="preserve">SERVICIOS ADMINISTRATIVOS </t>
  </si>
  <si>
    <t>DROGUERÍA SERENA DEL MAR</t>
  </si>
  <si>
    <t>SF ITAGUI SANTA MARIA</t>
  </si>
  <si>
    <t>SF DIGITAL MEDELLÍN</t>
  </si>
  <si>
    <t>SERVICIOS ADMINISTRATIVOS</t>
  </si>
  <si>
    <t>Atlántico</t>
  </si>
  <si>
    <t>Creación de las posiciones</t>
  </si>
  <si>
    <t>No aplica</t>
  </si>
  <si>
    <t>Barranquilla</t>
  </si>
  <si>
    <t xml:space="preserve">Municipio </t>
  </si>
  <si>
    <t>Estado</t>
  </si>
  <si>
    <t>Fecha</t>
  </si>
  <si>
    <t>En tramite</t>
  </si>
  <si>
    <t>IDEARQ</t>
  </si>
  <si>
    <t>Medellín</t>
  </si>
  <si>
    <t>D594</t>
  </si>
  <si>
    <t>D772</t>
  </si>
  <si>
    <t>D781</t>
  </si>
  <si>
    <t>D591</t>
  </si>
  <si>
    <t>Diagonal 85 # 79 - 152</t>
  </si>
  <si>
    <t>Carrera 55 # 80 - 05</t>
  </si>
  <si>
    <t>Carrera 46 # 47 - 66 local 3048</t>
  </si>
  <si>
    <t>Bolivar</t>
  </si>
  <si>
    <t>Cartagena</t>
  </si>
  <si>
    <t>Carrera 13 b # 26 - 78 Ed. Inteligente Chambacu</t>
  </si>
  <si>
    <t>Itagui</t>
  </si>
  <si>
    <t>Santiago Vega</t>
  </si>
  <si>
    <t>V1</t>
  </si>
  <si>
    <t>24/09/2020 Convenio SURA</t>
  </si>
  <si>
    <t>PT506351</t>
  </si>
  <si>
    <t>PT531853</t>
  </si>
  <si>
    <t>V3</t>
  </si>
  <si>
    <t>Machado Construcciones</t>
  </si>
  <si>
    <t>Se dejó línea existente</t>
  </si>
  <si>
    <t>Serena del mar</t>
  </si>
  <si>
    <t>Ienel</t>
  </si>
  <si>
    <t>Az Construcciones</t>
  </si>
  <si>
    <t>PT587313</t>
  </si>
  <si>
    <t>Satiago Tobón</t>
  </si>
  <si>
    <t>D609</t>
  </si>
  <si>
    <t>Santander</t>
  </si>
  <si>
    <t>Bucaramanga</t>
  </si>
  <si>
    <t>calle 33 # 27 - 57</t>
  </si>
  <si>
    <t>Ecotektura</t>
  </si>
  <si>
    <t>PT614783</t>
  </si>
  <si>
    <t>PT631817</t>
  </si>
  <si>
    <t>DOCUMENTACIÓN INMOBILIARIA</t>
  </si>
  <si>
    <t>DOCUMENTACIÓN INMUEBLE</t>
  </si>
  <si>
    <t>DOCUMENTACIÓN DUEÑO</t>
  </si>
  <si>
    <t>Autorización de tratamiento de datos</t>
  </si>
  <si>
    <t xml:space="preserve">Versión </t>
  </si>
  <si>
    <t>SEÑALIZACIÓN</t>
  </si>
  <si>
    <t>Fecha Cotización</t>
  </si>
  <si>
    <t xml:space="preserve">Valor Dotación + IVA </t>
  </si>
  <si>
    <t>Fecha de Instalación</t>
  </si>
  <si>
    <t>Instalación T.I</t>
  </si>
  <si>
    <t xml:space="preserve">Fecha  Aprobación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</si>
</sst>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FFFF"/>
      <name val="Segoe UI"/>
      <family val="2"/>
    </font>
    <font>
      <sz val="11"/>
      <name val="Segoe U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1" fillId="3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9" fontId="0" fillId="0" borderId="0" xfId="2" applyFont="1" applyBorder="1" applyAlignment="1">
      <alignment horizontal="center" vertical="center"/>
    </xf>
    <xf numFmtId="0" fontId="0" fillId="4" borderId="7" xfId="0" applyFont="1" applyFill="1" applyBorder="1" applyAlignment="1">
      <alignment horizontal="left"/>
    </xf>
    <xf numFmtId="0" fontId="0" fillId="0" borderId="6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2" borderId="1" xfId="0" applyFill="1" applyBorder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2" fontId="0" fillId="0" borderId="1" xfId="1" applyFont="1" applyBorder="1" applyAlignment="1">
      <alignment horizontal="left"/>
    </xf>
    <xf numFmtId="42" fontId="0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42" fontId="0" fillId="0" borderId="2" xfId="1" applyFont="1" applyBorder="1" applyAlignment="1">
      <alignment horizontal="left"/>
    </xf>
    <xf numFmtId="14" fontId="0" fillId="0" borderId="5" xfId="0" applyNumberFormat="1" applyBorder="1" applyAlignment="1">
      <alignment horizontal="center"/>
    </xf>
    <xf numFmtId="42" fontId="0" fillId="0" borderId="1" xfId="1" applyFont="1" applyBorder="1"/>
    <xf numFmtId="0" fontId="0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14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 vertical="center"/>
    </xf>
    <xf numFmtId="42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3" name="Imagen 2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7606393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0</xdr:row>
      <xdr:rowOff>1483179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027964" cy="1483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0</xdr:row>
      <xdr:rowOff>1524000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02796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1</xdr:row>
      <xdr:rowOff>0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027964" cy="1442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13607</xdr:colOff>
      <xdr:row>0</xdr:row>
      <xdr:rowOff>1401537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1"/>
          <a:ext cx="6027964" cy="140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13606</xdr:colOff>
      <xdr:row>1</xdr:row>
      <xdr:rowOff>13607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7511142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680358</xdr:colOff>
      <xdr:row>1</xdr:row>
      <xdr:rowOff>0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1" y="0"/>
          <a:ext cx="6694714" cy="1510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612322</xdr:colOff>
      <xdr:row>1</xdr:row>
      <xdr:rowOff>13607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626679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1</xdr:row>
      <xdr:rowOff>27214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354536" cy="155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13607</xdr:colOff>
      <xdr:row>1</xdr:row>
      <xdr:rowOff>1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1" y="1"/>
          <a:ext cx="6749142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-1</xdr:colOff>
      <xdr:row>1</xdr:row>
      <xdr:rowOff>0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5643562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1</xdr:row>
      <xdr:rowOff>13607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02796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13607</xdr:colOff>
      <xdr:row>1</xdr:row>
      <xdr:rowOff>0</xdr:rowOff>
    </xdr:to>
    <xdr:pic>
      <xdr:nvPicPr>
        <xdr:cNvPr id="2" name="Imagen 1" descr="Colsubsidio Afiliados">
          <a:extLst>
            <a:ext uri="{FF2B5EF4-FFF2-40B4-BE49-F238E27FC236}">
              <a16:creationId xmlns:a16="http://schemas.microsoft.com/office/drawing/2014/main" xmlns="" id="{C50DCD28-8DDF-824A-8183-8CAB1AFC5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6" t="30632" r="13486" b="29499"/>
        <a:stretch/>
      </xdr:blipFill>
      <xdr:spPr bwMode="auto">
        <a:xfrm>
          <a:off x="0" y="0"/>
          <a:ext cx="6027964" cy="1510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OYECTOS%20ESPE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 "/>
      <sheetName val="MAPA DE PROCESOS "/>
      <sheetName val="INDICADORES"/>
      <sheetName val="APROBACIONES"/>
      <sheetName val="ARRENDAMIENTO"/>
      <sheetName val="VIABILIDAD"/>
      <sheetName val="DISEÑOS"/>
      <sheetName val="AREAS DE APOYO "/>
      <sheetName val="PRESUPUESTO"/>
      <sheetName val="OBRA"/>
      <sheetName val="Hoja1"/>
      <sheetName val="Hoja2"/>
      <sheetName val="NO ABRIR "/>
      <sheetName val="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A8" t="str">
            <v>Amazonas</v>
          </cell>
        </row>
        <row r="9">
          <cell r="A9" t="str">
            <v>Antioquia</v>
          </cell>
        </row>
        <row r="10">
          <cell r="A10" t="str">
            <v>Arauca</v>
          </cell>
        </row>
        <row r="11">
          <cell r="A11" t="str">
            <v>Atlantico</v>
          </cell>
        </row>
        <row r="12">
          <cell r="A12" t="str">
            <v>Bogotá</v>
          </cell>
        </row>
        <row r="13">
          <cell r="A13" t="str">
            <v>Bolivar</v>
          </cell>
        </row>
        <row r="14">
          <cell r="A14" t="str">
            <v>Boyaca</v>
          </cell>
        </row>
        <row r="15">
          <cell r="A15" t="str">
            <v>Caldas</v>
          </cell>
        </row>
        <row r="16">
          <cell r="A16" t="str">
            <v>Caqueta</v>
          </cell>
        </row>
        <row r="17">
          <cell r="A17" t="str">
            <v>Casanare</v>
          </cell>
        </row>
        <row r="18">
          <cell r="A18" t="str">
            <v>Cauca</v>
          </cell>
        </row>
        <row r="19">
          <cell r="A19" t="str">
            <v>Cesar</v>
          </cell>
        </row>
        <row r="20">
          <cell r="A20" t="str">
            <v>Choco</v>
          </cell>
        </row>
        <row r="21">
          <cell r="A21" t="str">
            <v>Cordoba</v>
          </cell>
        </row>
        <row r="22">
          <cell r="A22" t="str">
            <v>Cundinamarca</v>
          </cell>
        </row>
        <row r="23">
          <cell r="A23" t="str">
            <v>Guainia</v>
          </cell>
        </row>
        <row r="24">
          <cell r="A24" t="str">
            <v>Guaviare</v>
          </cell>
        </row>
        <row r="25">
          <cell r="A25" t="str">
            <v>Huila</v>
          </cell>
        </row>
        <row r="26">
          <cell r="A26" t="str">
            <v>La_Guajira</v>
          </cell>
        </row>
        <row r="27">
          <cell r="A27" t="str">
            <v>Magdalena</v>
          </cell>
        </row>
        <row r="28">
          <cell r="A28" t="str">
            <v>Meta</v>
          </cell>
        </row>
        <row r="29">
          <cell r="A29" t="str">
            <v>Nariño</v>
          </cell>
        </row>
        <row r="30">
          <cell r="A30" t="str">
            <v>Norte_de_Santander</v>
          </cell>
        </row>
        <row r="31">
          <cell r="A31" t="str">
            <v>Putumayo</v>
          </cell>
        </row>
        <row r="32">
          <cell r="A32" t="str">
            <v>Quindio</v>
          </cell>
        </row>
        <row r="33">
          <cell r="A33" t="str">
            <v>Risaralda</v>
          </cell>
        </row>
        <row r="34">
          <cell r="A34" t="str">
            <v>San_Andres</v>
          </cell>
        </row>
        <row r="35">
          <cell r="A35" t="str">
            <v>Santander</v>
          </cell>
        </row>
        <row r="36">
          <cell r="A36" t="str">
            <v>Sucre</v>
          </cell>
        </row>
        <row r="37">
          <cell r="A37" t="str">
            <v>Tolima</v>
          </cell>
        </row>
        <row r="38">
          <cell r="A38" t="str">
            <v>Valle</v>
          </cell>
        </row>
        <row r="39">
          <cell r="A39" t="str">
            <v>Vaupes</v>
          </cell>
        </row>
        <row r="40">
          <cell r="A40" t="str">
            <v>Vichada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zoomScale="70" zoomScaleNormal="70" workbookViewId="0">
      <selection activeCell="D1" sqref="D1:K1"/>
    </sheetView>
  </sheetViews>
  <sheetFormatPr baseColWidth="10" defaultRowHeight="15.75" x14ac:dyDescent="0.25"/>
  <cols>
    <col min="1" max="1" width="40.125" bestFit="1" customWidth="1"/>
    <col min="2" max="2" width="24.75" bestFit="1" customWidth="1"/>
    <col min="3" max="3" width="34.75" bestFit="1" customWidth="1"/>
    <col min="4" max="4" width="36.625" bestFit="1" customWidth="1"/>
    <col min="5" max="5" width="35.75" bestFit="1" customWidth="1"/>
    <col min="6" max="6" width="21.375" bestFit="1" customWidth="1"/>
    <col min="7" max="7" width="31.75" bestFit="1" customWidth="1"/>
    <col min="8" max="8" width="11.625" bestFit="1" customWidth="1"/>
    <col min="9" max="9" width="33.5" bestFit="1" customWidth="1"/>
    <col min="10" max="10" width="11.25" bestFit="1" customWidth="1"/>
    <col min="11" max="11" width="20" bestFit="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 t="s">
        <v>119</v>
      </c>
      <c r="B4" s="38">
        <v>44520</v>
      </c>
      <c r="C4" s="35">
        <v>179606638</v>
      </c>
      <c r="D4" s="11" t="s">
        <v>117</v>
      </c>
      <c r="E4" s="39">
        <v>13000000</v>
      </c>
      <c r="G4" s="27" t="s">
        <v>24</v>
      </c>
    </row>
    <row r="5" spans="1:11" x14ac:dyDescent="0.25">
      <c r="A5" s="10" t="s">
        <v>172</v>
      </c>
      <c r="B5" s="10" t="s">
        <v>1</v>
      </c>
      <c r="C5" s="10" t="s">
        <v>11</v>
      </c>
      <c r="D5" s="10" t="s">
        <v>173</v>
      </c>
      <c r="E5" s="10" t="s">
        <v>1</v>
      </c>
      <c r="F5" s="10" t="s">
        <v>11</v>
      </c>
      <c r="G5" s="10" t="s">
        <v>174</v>
      </c>
      <c r="H5" s="10" t="s">
        <v>1</v>
      </c>
      <c r="I5" s="10" t="s">
        <v>11</v>
      </c>
    </row>
    <row r="6" spans="1:11" x14ac:dyDescent="0.25">
      <c r="A6" s="5" t="s">
        <v>6</v>
      </c>
      <c r="B6" s="12" t="s">
        <v>36</v>
      </c>
      <c r="C6" s="36">
        <v>44167</v>
      </c>
      <c r="D6" s="6" t="s">
        <v>15</v>
      </c>
      <c r="E6" s="12" t="s">
        <v>36</v>
      </c>
      <c r="F6" s="36">
        <v>44167</v>
      </c>
      <c r="G6" s="6" t="str">
        <f>IF($G$4="NATURAL",Hoja2!C2,IF($G$4="JURÍDICO",Hoja2!E2,""))</f>
        <v>Formato V13</v>
      </c>
      <c r="H6" s="12" t="s">
        <v>36</v>
      </c>
      <c r="I6" s="36">
        <v>44167</v>
      </c>
    </row>
    <row r="7" spans="1:11" x14ac:dyDescent="0.25">
      <c r="A7" s="6" t="s">
        <v>175</v>
      </c>
      <c r="B7" s="12" t="s">
        <v>36</v>
      </c>
      <c r="C7" s="36">
        <v>44167</v>
      </c>
      <c r="D7" s="6" t="s">
        <v>16</v>
      </c>
      <c r="E7" s="12" t="s">
        <v>36</v>
      </c>
      <c r="F7" s="36">
        <v>44167</v>
      </c>
      <c r="G7" s="6" t="str">
        <f>IF($G$4="NATURAL",Hoja2!C3,IF($G$4="JURÍDICO",Hoja2!E3,""))</f>
        <v>Carta de lavado de activos</v>
      </c>
      <c r="H7" s="12" t="s">
        <v>36</v>
      </c>
      <c r="I7" s="36">
        <v>44167</v>
      </c>
    </row>
    <row r="8" spans="1:11" x14ac:dyDescent="0.25">
      <c r="A8" s="6" t="s">
        <v>8</v>
      </c>
      <c r="B8" s="12" t="s">
        <v>36</v>
      </c>
      <c r="C8" s="36">
        <v>44167</v>
      </c>
      <c r="D8" s="6" t="s">
        <v>17</v>
      </c>
      <c r="E8" s="30" t="s">
        <v>36</v>
      </c>
      <c r="F8" s="36"/>
      <c r="G8" s="6" t="str">
        <f>IF($G$4="NATURAL",Hoja2!C4,IF($G$4="JURÍDICO",Hoja2!E4,""))</f>
        <v>Cédula</v>
      </c>
      <c r="H8" s="12" t="s">
        <v>36</v>
      </c>
      <c r="I8" s="36">
        <v>44167</v>
      </c>
    </row>
    <row r="9" spans="1:11" x14ac:dyDescent="0.25">
      <c r="A9" s="6" t="s">
        <v>9</v>
      </c>
      <c r="B9" s="12" t="s">
        <v>36</v>
      </c>
      <c r="C9" s="36">
        <v>44167</v>
      </c>
      <c r="D9" s="6" t="s">
        <v>18</v>
      </c>
      <c r="E9" s="12" t="s">
        <v>36</v>
      </c>
      <c r="F9" s="36">
        <v>44167</v>
      </c>
      <c r="G9" s="6" t="str">
        <f>IF($G$4="NATURAL",Hoja2!C5,IF($G$4="JURÍDICO",Hoja2!E5,""))</f>
        <v>Rut</v>
      </c>
      <c r="H9" s="12" t="s">
        <v>36</v>
      </c>
      <c r="I9" s="36">
        <v>44167</v>
      </c>
    </row>
    <row r="10" spans="1:11" x14ac:dyDescent="0.25">
      <c r="A10" s="6" t="s">
        <v>10</v>
      </c>
      <c r="B10" s="12" t="s">
        <v>36</v>
      </c>
      <c r="C10" s="36">
        <v>44167</v>
      </c>
      <c r="D10" s="6" t="s">
        <v>19</v>
      </c>
      <c r="E10" s="30" t="s">
        <v>36</v>
      </c>
      <c r="F10" s="36"/>
      <c r="G10" s="6" t="str">
        <f>IF($G$4="NATURAL",Hoja2!C6,IF($G$4="JURÍDICO",Hoja2!E6,""))</f>
        <v>Certificado Bancario</v>
      </c>
      <c r="H10" s="12" t="s">
        <v>36</v>
      </c>
      <c r="I10" s="36">
        <v>44167</v>
      </c>
    </row>
    <row r="11" spans="1:11" x14ac:dyDescent="0.25">
      <c r="A11" s="6" t="s">
        <v>12</v>
      </c>
      <c r="B11" s="12" t="s">
        <v>36</v>
      </c>
      <c r="C11" s="36">
        <v>44167</v>
      </c>
      <c r="D11" s="6" t="s">
        <v>20</v>
      </c>
      <c r="E11" s="30" t="s">
        <v>36</v>
      </c>
      <c r="F11" s="36"/>
      <c r="G11" s="6" t="str">
        <f>IF($G$4="NATURAL",Hoja2!C7,IF($G$4="JURÍDICO",Hoja2!E7,""))</f>
        <v xml:space="preserve"> </v>
      </c>
      <c r="H11" s="12"/>
      <c r="I11" s="11"/>
    </row>
    <row r="12" spans="1:11" x14ac:dyDescent="0.25">
      <c r="A12" s="6" t="s">
        <v>13</v>
      </c>
      <c r="B12" s="12" t="s">
        <v>36</v>
      </c>
      <c r="C12" s="36">
        <v>44167</v>
      </c>
      <c r="D12" s="6" t="s">
        <v>21</v>
      </c>
      <c r="E12" s="12" t="s">
        <v>36</v>
      </c>
      <c r="F12" s="36">
        <v>44167</v>
      </c>
      <c r="G12" s="6"/>
      <c r="H12" s="6"/>
      <c r="I12" s="6"/>
    </row>
    <row r="13" spans="1:11" x14ac:dyDescent="0.25">
      <c r="A13" s="6" t="s">
        <v>14</v>
      </c>
      <c r="B13" s="12" t="s">
        <v>36</v>
      </c>
      <c r="C13" s="36">
        <v>44167</v>
      </c>
      <c r="D13" s="6" t="s">
        <v>22</v>
      </c>
      <c r="E13" s="12" t="s">
        <v>36</v>
      </c>
      <c r="F13" s="36">
        <v>44167</v>
      </c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30" t="s">
        <v>36</v>
      </c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1</v>
      </c>
      <c r="C15" s="14"/>
      <c r="D15" s="9"/>
      <c r="E15" s="16">
        <f>(COUNTIF(E6:E14,Hoja2!$A$4)/9)</f>
        <v>1</v>
      </c>
      <c r="F15" s="9"/>
      <c r="G15" s="9"/>
      <c r="H15" s="16">
        <f>(COUNTIF(H6:H11,Hoja2!$A$4)/5)</f>
        <v>1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52" t="s">
        <v>126</v>
      </c>
      <c r="H20" s="53"/>
      <c r="I20" s="53"/>
      <c r="J20" s="53"/>
      <c r="K20" s="53"/>
      <c r="L20" s="54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1" t="s">
        <v>104</v>
      </c>
      <c r="L21" s="51"/>
    </row>
    <row r="22" spans="1:12" ht="16.5" x14ac:dyDescent="0.25">
      <c r="A22" s="19" t="s">
        <v>42</v>
      </c>
      <c r="B22" s="20">
        <v>102020066</v>
      </c>
      <c r="C22" s="19" t="s">
        <v>122</v>
      </c>
      <c r="D22" s="31" t="s">
        <v>123</v>
      </c>
      <c r="E22" s="19" t="s">
        <v>71</v>
      </c>
      <c r="F22" s="31">
        <v>1100039698</v>
      </c>
      <c r="G22" s="28" t="s">
        <v>95</v>
      </c>
      <c r="H22" s="32">
        <v>44218</v>
      </c>
      <c r="I22" s="6" t="s">
        <v>132</v>
      </c>
      <c r="J22" s="5" t="s">
        <v>133</v>
      </c>
      <c r="K22" s="6" t="s">
        <v>107</v>
      </c>
      <c r="L22" s="36">
        <v>44249</v>
      </c>
    </row>
    <row r="23" spans="1:12" ht="16.5" x14ac:dyDescent="0.25">
      <c r="A23" s="19" t="s">
        <v>113</v>
      </c>
      <c r="B23" s="20" t="s">
        <v>116</v>
      </c>
      <c r="C23" s="19" t="s">
        <v>182</v>
      </c>
      <c r="D23" s="32">
        <v>44176</v>
      </c>
      <c r="E23" s="19" t="s">
        <v>64</v>
      </c>
      <c r="F23" s="32">
        <v>44223</v>
      </c>
      <c r="G23" s="28" t="s">
        <v>96</v>
      </c>
      <c r="H23" s="32">
        <v>44236</v>
      </c>
      <c r="I23" s="6" t="s">
        <v>109</v>
      </c>
      <c r="J23" s="6" t="s">
        <v>133</v>
      </c>
      <c r="K23" s="6" t="s">
        <v>108</v>
      </c>
      <c r="L23" s="36">
        <v>44249</v>
      </c>
    </row>
    <row r="24" spans="1:12" ht="16.5" x14ac:dyDescent="0.25">
      <c r="A24" s="19" t="s">
        <v>44</v>
      </c>
      <c r="B24" s="20">
        <v>1201197</v>
      </c>
      <c r="C24" s="19" t="s">
        <v>176</v>
      </c>
      <c r="D24" s="31" t="s">
        <v>120</v>
      </c>
      <c r="E24" s="19" t="s">
        <v>121</v>
      </c>
      <c r="F24" s="36">
        <v>44250</v>
      </c>
      <c r="G24" s="28" t="s">
        <v>97</v>
      </c>
      <c r="H24" s="32">
        <v>44239</v>
      </c>
      <c r="I24" s="6" t="s">
        <v>110</v>
      </c>
      <c r="J24" s="5" t="s">
        <v>133</v>
      </c>
    </row>
    <row r="25" spans="1:12" ht="16.5" x14ac:dyDescent="0.25">
      <c r="A25" s="19" t="s">
        <v>45</v>
      </c>
      <c r="B25" s="20" t="s">
        <v>55</v>
      </c>
      <c r="C25" s="60" t="s">
        <v>177</v>
      </c>
      <c r="D25" s="61"/>
      <c r="E25" s="19" t="s">
        <v>179</v>
      </c>
      <c r="F25" s="37">
        <v>81630000</v>
      </c>
      <c r="G25" s="28" t="s">
        <v>98</v>
      </c>
      <c r="H25" s="32" t="s">
        <v>133</v>
      </c>
      <c r="I25" s="6" t="s">
        <v>111</v>
      </c>
      <c r="J25" s="5">
        <v>44249</v>
      </c>
    </row>
    <row r="26" spans="1:12" ht="16.5" x14ac:dyDescent="0.25">
      <c r="A26" s="19" t="s">
        <v>47</v>
      </c>
      <c r="B26" s="20" t="s">
        <v>131</v>
      </c>
      <c r="C26" s="19" t="s">
        <v>66</v>
      </c>
      <c r="D26" s="32">
        <v>44203</v>
      </c>
      <c r="E26" s="60" t="s">
        <v>87</v>
      </c>
      <c r="F26" s="61"/>
      <c r="G26" s="28" t="s">
        <v>181</v>
      </c>
      <c r="H26" s="32">
        <v>44239</v>
      </c>
      <c r="I26" s="6" t="s">
        <v>112</v>
      </c>
      <c r="J26" s="6" t="s">
        <v>133</v>
      </c>
    </row>
    <row r="27" spans="1:12" ht="16.5" x14ac:dyDescent="0.25">
      <c r="A27" s="19" t="s">
        <v>135</v>
      </c>
      <c r="B27" s="20" t="s">
        <v>134</v>
      </c>
      <c r="C27" s="19" t="s">
        <v>121</v>
      </c>
      <c r="D27" s="32">
        <v>44239</v>
      </c>
      <c r="E27" s="19" t="s">
        <v>72</v>
      </c>
      <c r="F27" s="33" t="s">
        <v>124</v>
      </c>
      <c r="G27" s="26" t="s">
        <v>100</v>
      </c>
      <c r="H27" s="26"/>
    </row>
    <row r="28" spans="1:12" ht="16.5" x14ac:dyDescent="0.25">
      <c r="A28" s="19" t="s">
        <v>114</v>
      </c>
      <c r="B28" s="20" t="s">
        <v>118</v>
      </c>
      <c r="C28" s="60" t="s">
        <v>83</v>
      </c>
      <c r="D28" s="61"/>
      <c r="E28" s="19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>
        <v>400</v>
      </c>
      <c r="C29" s="19" t="s">
        <v>78</v>
      </c>
      <c r="D29" s="32">
        <v>44203</v>
      </c>
      <c r="E29" s="19" t="s">
        <v>180</v>
      </c>
      <c r="F29" s="36">
        <v>44256</v>
      </c>
    </row>
    <row r="30" spans="1:12" x14ac:dyDescent="0.25">
      <c r="A30" s="19" t="s">
        <v>51</v>
      </c>
      <c r="B30" s="25">
        <v>44133</v>
      </c>
      <c r="C30" s="19" t="s">
        <v>121</v>
      </c>
      <c r="D30" s="32">
        <v>44230</v>
      </c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19" t="s">
        <v>64</v>
      </c>
      <c r="F31" s="36">
        <v>44229</v>
      </c>
    </row>
    <row r="32" spans="1:12" x14ac:dyDescent="0.25">
      <c r="A32" s="9"/>
      <c r="B32" s="8"/>
      <c r="C32" s="19" t="s">
        <v>63</v>
      </c>
      <c r="D32" s="20" t="s">
        <v>117</v>
      </c>
      <c r="E32" s="19" t="s">
        <v>180</v>
      </c>
      <c r="F32" s="36">
        <v>44256</v>
      </c>
    </row>
    <row r="33" spans="1:6" x14ac:dyDescent="0.25">
      <c r="A33" s="9"/>
      <c r="B33" s="8"/>
      <c r="C33" s="19" t="s">
        <v>178</v>
      </c>
      <c r="D33" s="25">
        <v>44193</v>
      </c>
      <c r="E33" s="60" t="s">
        <v>69</v>
      </c>
      <c r="F33" s="61"/>
    </row>
    <row r="34" spans="1:6" x14ac:dyDescent="0.25">
      <c r="A34" s="9"/>
      <c r="B34" s="8"/>
      <c r="C34" s="19" t="s">
        <v>79</v>
      </c>
      <c r="D34" s="25">
        <v>44210</v>
      </c>
      <c r="E34" s="19" t="s">
        <v>64</v>
      </c>
      <c r="F34" s="6"/>
    </row>
    <row r="35" spans="1:6" x14ac:dyDescent="0.25">
      <c r="A35" s="9"/>
      <c r="B35" s="8"/>
      <c r="C35" s="19" t="s">
        <v>80</v>
      </c>
      <c r="D35" s="25">
        <v>44241</v>
      </c>
      <c r="E35" s="19" t="s">
        <v>180</v>
      </c>
      <c r="F35" s="6"/>
    </row>
    <row r="36" spans="1:6" x14ac:dyDescent="0.25">
      <c r="A36" s="9"/>
      <c r="B36" s="8"/>
      <c r="C36" s="19" t="s">
        <v>67</v>
      </c>
      <c r="D36" s="20">
        <v>4000835012</v>
      </c>
      <c r="E36" s="60" t="s">
        <v>89</v>
      </c>
      <c r="F36" s="61"/>
    </row>
    <row r="37" spans="1:6" x14ac:dyDescent="0.25">
      <c r="A37" s="9"/>
      <c r="B37" s="8"/>
      <c r="C37" s="19" t="s">
        <v>68</v>
      </c>
      <c r="D37" s="34">
        <v>183702210</v>
      </c>
      <c r="E37" s="19" t="s">
        <v>64</v>
      </c>
      <c r="F37" s="36">
        <v>44237</v>
      </c>
    </row>
    <row r="38" spans="1:6" x14ac:dyDescent="0.25">
      <c r="A38" s="9"/>
      <c r="B38" s="8"/>
      <c r="E38" s="19" t="s">
        <v>180</v>
      </c>
      <c r="F38" s="36">
        <v>44254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23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20" t="s">
        <v>136</v>
      </c>
      <c r="F42" s="20" t="s">
        <v>138</v>
      </c>
    </row>
    <row r="43" spans="1:6" x14ac:dyDescent="0.25">
      <c r="A43" s="9"/>
      <c r="B43" s="8"/>
      <c r="E43" s="20" t="s">
        <v>137</v>
      </c>
      <c r="F43" s="46">
        <v>44312</v>
      </c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0">
    <mergeCell ref="A1:C1"/>
    <mergeCell ref="D1:K1"/>
    <mergeCell ref="E36:F36"/>
    <mergeCell ref="C31:D31"/>
    <mergeCell ref="E39:F39"/>
    <mergeCell ref="E41:F41"/>
    <mergeCell ref="I21:J21"/>
    <mergeCell ref="C25:D25"/>
    <mergeCell ref="C28:D28"/>
    <mergeCell ref="E26:F26"/>
    <mergeCell ref="E30:F30"/>
    <mergeCell ref="E33:F33"/>
    <mergeCell ref="G21:H21"/>
    <mergeCell ref="A17:B18"/>
    <mergeCell ref="A20:B20"/>
    <mergeCell ref="C20:D20"/>
    <mergeCell ref="E20:F20"/>
    <mergeCell ref="A21:B21"/>
    <mergeCell ref="C21:D21"/>
    <mergeCell ref="E21:F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A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17.7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50" t="s">
        <v>3</v>
      </c>
      <c r="B3" s="50" t="s">
        <v>2</v>
      </c>
      <c r="C3" s="50" t="s">
        <v>74</v>
      </c>
      <c r="D3" s="50" t="s">
        <v>75</v>
      </c>
      <c r="E3" s="50" t="s">
        <v>93</v>
      </c>
    </row>
    <row r="4" spans="1:11" x14ac:dyDescent="0.25">
      <c r="A4" s="13"/>
      <c r="B4" s="13"/>
      <c r="C4" s="11"/>
      <c r="D4" s="11"/>
      <c r="E4" s="6"/>
      <c r="G4" s="27"/>
    </row>
    <row r="5" spans="1:11" x14ac:dyDescent="0.25">
      <c r="A5" s="50" t="s">
        <v>0</v>
      </c>
      <c r="B5" s="50" t="s">
        <v>1</v>
      </c>
      <c r="C5" s="50" t="s">
        <v>11</v>
      </c>
      <c r="D5" s="50" t="s">
        <v>4</v>
      </c>
      <c r="E5" s="50" t="s">
        <v>1</v>
      </c>
      <c r="F5" s="50" t="s">
        <v>11</v>
      </c>
      <c r="G5" s="50" t="s">
        <v>5</v>
      </c>
      <c r="H5" s="50" t="s">
        <v>1</v>
      </c>
      <c r="I5" s="5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50" t="s">
        <v>39</v>
      </c>
      <c r="D17" s="50" t="s">
        <v>31</v>
      </c>
      <c r="E17" s="5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/>
      <c r="C22" s="41" t="s">
        <v>122</v>
      </c>
      <c r="D22" s="31"/>
      <c r="E22" s="41" t="s">
        <v>71</v>
      </c>
      <c r="F22" s="31"/>
      <c r="G22" s="28" t="s">
        <v>95</v>
      </c>
      <c r="H22" s="29"/>
      <c r="I22" s="6" t="s">
        <v>132</v>
      </c>
      <c r="J22" s="5">
        <v>44301</v>
      </c>
      <c r="K22" s="6" t="s">
        <v>107</v>
      </c>
      <c r="L22" s="6"/>
    </row>
    <row r="23" spans="1:12" ht="16.5" x14ac:dyDescent="0.25">
      <c r="A23" s="19" t="s">
        <v>43</v>
      </c>
      <c r="B23" s="20"/>
      <c r="C23" s="41" t="s">
        <v>77</v>
      </c>
      <c r="D23" s="32"/>
      <c r="E23" s="41" t="s">
        <v>64</v>
      </c>
      <c r="F23" s="32"/>
      <c r="G23" s="28" t="s">
        <v>96</v>
      </c>
      <c r="H23" s="29"/>
      <c r="I23" s="6" t="s">
        <v>109</v>
      </c>
      <c r="J23" s="5">
        <v>44319</v>
      </c>
      <c r="K23" s="6" t="s">
        <v>108</v>
      </c>
      <c r="L23" s="6"/>
    </row>
    <row r="24" spans="1:12" ht="16.5" x14ac:dyDescent="0.25">
      <c r="A24" s="19" t="s">
        <v>44</v>
      </c>
      <c r="B24" s="20"/>
      <c r="C24" s="41" t="s">
        <v>65</v>
      </c>
      <c r="D24" s="31"/>
      <c r="E24" s="41" t="s">
        <v>121</v>
      </c>
      <c r="F24" s="36"/>
      <c r="G24" s="28" t="s">
        <v>97</v>
      </c>
      <c r="H24" s="29"/>
      <c r="I24" s="6" t="s">
        <v>110</v>
      </c>
      <c r="J24" s="5">
        <v>44329</v>
      </c>
    </row>
    <row r="25" spans="1:12" ht="16.5" x14ac:dyDescent="0.25">
      <c r="A25" s="19" t="s">
        <v>45</v>
      </c>
      <c r="B25" s="20"/>
      <c r="C25" s="60" t="s">
        <v>82</v>
      </c>
      <c r="D25" s="61"/>
      <c r="E25" s="41" t="s">
        <v>70</v>
      </c>
      <c r="F25" s="37"/>
      <c r="G25" s="28" t="s">
        <v>98</v>
      </c>
      <c r="H25" s="29"/>
      <c r="I25" s="6" t="s">
        <v>111</v>
      </c>
      <c r="J25" s="5"/>
    </row>
    <row r="26" spans="1:12" ht="16.5" x14ac:dyDescent="0.25">
      <c r="A26" s="19" t="s">
        <v>47</v>
      </c>
      <c r="B26" s="20"/>
      <c r="C26" s="41" t="s">
        <v>66</v>
      </c>
      <c r="D26" s="32"/>
      <c r="E26" s="60" t="s">
        <v>87</v>
      </c>
      <c r="F26" s="61"/>
      <c r="G26" s="28" t="s">
        <v>99</v>
      </c>
      <c r="H26" s="29"/>
      <c r="I26" s="6" t="s">
        <v>112</v>
      </c>
      <c r="J26" s="6"/>
    </row>
    <row r="27" spans="1:12" ht="16.5" x14ac:dyDescent="0.25">
      <c r="A27" s="19" t="s">
        <v>48</v>
      </c>
      <c r="B27" s="20"/>
      <c r="C27" s="41" t="s">
        <v>121</v>
      </c>
      <c r="D27" s="32"/>
      <c r="E27" s="41" t="s">
        <v>72</v>
      </c>
      <c r="F27" s="33"/>
      <c r="G27" s="26" t="s">
        <v>100</v>
      </c>
      <c r="H27" s="26"/>
    </row>
    <row r="28" spans="1:12" ht="16.5" x14ac:dyDescent="0.25">
      <c r="A28" s="19" t="s">
        <v>49</v>
      </c>
      <c r="B28" s="20"/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/>
      <c r="C29" s="41" t="s">
        <v>78</v>
      </c>
      <c r="D29" s="32"/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32"/>
      <c r="E30" s="60" t="s">
        <v>88</v>
      </c>
      <c r="F30" s="61"/>
    </row>
    <row r="31" spans="1:12" x14ac:dyDescent="0.25">
      <c r="A31" s="19" t="s">
        <v>53</v>
      </c>
      <c r="B31" s="24"/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/>
      <c r="E32" s="41" t="s">
        <v>73</v>
      </c>
      <c r="F32" s="36"/>
    </row>
    <row r="33" spans="1:6" x14ac:dyDescent="0.25">
      <c r="A33" s="9"/>
      <c r="B33" s="8"/>
      <c r="C33" s="41" t="s">
        <v>66</v>
      </c>
      <c r="D33" s="25"/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/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/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/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/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20" t="s">
        <v>137</v>
      </c>
      <c r="F43" s="21"/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2">
    <mergeCell ref="A1:C1"/>
    <mergeCell ref="D1:K1"/>
    <mergeCell ref="A21:B21"/>
    <mergeCell ref="C21:D21"/>
    <mergeCell ref="E21:F21"/>
    <mergeCell ref="G21:H21"/>
    <mergeCell ref="I21:J21"/>
    <mergeCell ref="A17:B18"/>
    <mergeCell ref="A20:B20"/>
    <mergeCell ref="C20:D20"/>
    <mergeCell ref="E20:F20"/>
    <mergeCell ref="G20:L20"/>
    <mergeCell ref="C25:D25"/>
    <mergeCell ref="E26:F26"/>
    <mergeCell ref="C28:D28"/>
    <mergeCell ref="E30:F30"/>
    <mergeCell ref="C31:D31"/>
    <mergeCell ref="E33:F33"/>
    <mergeCell ref="E36:F36"/>
    <mergeCell ref="E39:F39"/>
    <mergeCell ref="E41:F41"/>
    <mergeCell ref="K21:L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A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20.7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50" t="s">
        <v>3</v>
      </c>
      <c r="B3" s="50" t="s">
        <v>2</v>
      </c>
      <c r="C3" s="50" t="s">
        <v>74</v>
      </c>
      <c r="D3" s="50" t="s">
        <v>75</v>
      </c>
      <c r="E3" s="50" t="s">
        <v>93</v>
      </c>
    </row>
    <row r="4" spans="1:11" x14ac:dyDescent="0.25">
      <c r="A4" s="13"/>
      <c r="B4" s="13"/>
      <c r="C4" s="11"/>
      <c r="D4" s="11"/>
      <c r="E4" s="6"/>
      <c r="G4" s="27"/>
    </row>
    <row r="5" spans="1:11" x14ac:dyDescent="0.25">
      <c r="A5" s="50" t="s">
        <v>0</v>
      </c>
      <c r="B5" s="50" t="s">
        <v>1</v>
      </c>
      <c r="C5" s="50" t="s">
        <v>11</v>
      </c>
      <c r="D5" s="50" t="s">
        <v>4</v>
      </c>
      <c r="E5" s="50" t="s">
        <v>1</v>
      </c>
      <c r="F5" s="50" t="s">
        <v>11</v>
      </c>
      <c r="G5" s="50" t="s">
        <v>5</v>
      </c>
      <c r="H5" s="50" t="s">
        <v>1</v>
      </c>
      <c r="I5" s="5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50" t="s">
        <v>39</v>
      </c>
      <c r="D17" s="50" t="s">
        <v>31</v>
      </c>
      <c r="E17" s="5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/>
      <c r="C22" s="41" t="s">
        <v>122</v>
      </c>
      <c r="D22" s="31"/>
      <c r="E22" s="41" t="s">
        <v>71</v>
      </c>
      <c r="F22" s="31"/>
      <c r="G22" s="28" t="s">
        <v>95</v>
      </c>
      <c r="H22" s="29"/>
      <c r="I22" s="6" t="s">
        <v>132</v>
      </c>
      <c r="J22" s="5">
        <v>44301</v>
      </c>
      <c r="K22" s="6" t="s">
        <v>107</v>
      </c>
      <c r="L22" s="6"/>
    </row>
    <row r="23" spans="1:12" ht="16.5" x14ac:dyDescent="0.25">
      <c r="A23" s="19" t="s">
        <v>43</v>
      </c>
      <c r="B23" s="20"/>
      <c r="C23" s="41" t="s">
        <v>77</v>
      </c>
      <c r="D23" s="32"/>
      <c r="E23" s="41" t="s">
        <v>64</v>
      </c>
      <c r="F23" s="32"/>
      <c r="G23" s="28" t="s">
        <v>96</v>
      </c>
      <c r="H23" s="29"/>
      <c r="I23" s="6" t="s">
        <v>109</v>
      </c>
      <c r="J23" s="5">
        <v>44319</v>
      </c>
      <c r="K23" s="6" t="s">
        <v>108</v>
      </c>
      <c r="L23" s="6"/>
    </row>
    <row r="24" spans="1:12" ht="16.5" x14ac:dyDescent="0.25">
      <c r="A24" s="19" t="s">
        <v>44</v>
      </c>
      <c r="B24" s="20"/>
      <c r="C24" s="41" t="s">
        <v>65</v>
      </c>
      <c r="D24" s="31"/>
      <c r="E24" s="41" t="s">
        <v>121</v>
      </c>
      <c r="F24" s="36"/>
      <c r="G24" s="28" t="s">
        <v>97</v>
      </c>
      <c r="H24" s="29"/>
      <c r="I24" s="6" t="s">
        <v>110</v>
      </c>
      <c r="J24" s="5">
        <v>44329</v>
      </c>
    </row>
    <row r="25" spans="1:12" ht="16.5" x14ac:dyDescent="0.25">
      <c r="A25" s="19" t="s">
        <v>45</v>
      </c>
      <c r="B25" s="20"/>
      <c r="C25" s="60" t="s">
        <v>82</v>
      </c>
      <c r="D25" s="61"/>
      <c r="E25" s="41" t="s">
        <v>70</v>
      </c>
      <c r="F25" s="37"/>
      <c r="G25" s="28" t="s">
        <v>98</v>
      </c>
      <c r="H25" s="29"/>
      <c r="I25" s="6" t="s">
        <v>111</v>
      </c>
      <c r="J25" s="5">
        <v>44425</v>
      </c>
    </row>
    <row r="26" spans="1:12" ht="16.5" x14ac:dyDescent="0.25">
      <c r="A26" s="19" t="s">
        <v>47</v>
      </c>
      <c r="B26" s="20"/>
      <c r="C26" s="41" t="s">
        <v>66</v>
      </c>
      <c r="D26" s="32"/>
      <c r="E26" s="60" t="s">
        <v>87</v>
      </c>
      <c r="F26" s="61"/>
      <c r="G26" s="28" t="s">
        <v>99</v>
      </c>
      <c r="H26" s="29"/>
      <c r="I26" s="6" t="s">
        <v>112</v>
      </c>
      <c r="J26" s="5">
        <v>44425</v>
      </c>
    </row>
    <row r="27" spans="1:12" ht="16.5" x14ac:dyDescent="0.25">
      <c r="A27" s="19" t="s">
        <v>48</v>
      </c>
      <c r="B27" s="20"/>
      <c r="C27" s="41" t="s">
        <v>121</v>
      </c>
      <c r="D27" s="32"/>
      <c r="E27" s="41" t="s">
        <v>72</v>
      </c>
      <c r="F27" s="33"/>
      <c r="G27" s="26" t="s">
        <v>100</v>
      </c>
      <c r="H27" s="26"/>
    </row>
    <row r="28" spans="1:12" ht="16.5" x14ac:dyDescent="0.25">
      <c r="A28" s="19" t="s">
        <v>49</v>
      </c>
      <c r="B28" s="20"/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/>
      <c r="C29" s="41" t="s">
        <v>78</v>
      </c>
      <c r="D29" s="32"/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32"/>
      <c r="E30" s="60" t="s">
        <v>88</v>
      </c>
      <c r="F30" s="61"/>
    </row>
    <row r="31" spans="1:12" x14ac:dyDescent="0.25">
      <c r="A31" s="19" t="s">
        <v>53</v>
      </c>
      <c r="B31" s="24"/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/>
      <c r="E32" s="41" t="s">
        <v>73</v>
      </c>
      <c r="F32" s="36"/>
    </row>
    <row r="33" spans="1:6" x14ac:dyDescent="0.25">
      <c r="A33" s="9"/>
      <c r="B33" s="8"/>
      <c r="C33" s="41" t="s">
        <v>66</v>
      </c>
      <c r="D33" s="25"/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/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/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/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/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20" t="s">
        <v>137</v>
      </c>
      <c r="F43" s="21"/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2">
    <mergeCell ref="A1:C1"/>
    <mergeCell ref="D1:K1"/>
    <mergeCell ref="A21:B21"/>
    <mergeCell ref="C21:D21"/>
    <mergeCell ref="E21:F21"/>
    <mergeCell ref="G21:H21"/>
    <mergeCell ref="I21:J21"/>
    <mergeCell ref="A17:B18"/>
    <mergeCell ref="A20:B20"/>
    <mergeCell ref="C20:D20"/>
    <mergeCell ref="E20:F20"/>
    <mergeCell ref="G20:L20"/>
    <mergeCell ref="C25:D25"/>
    <mergeCell ref="E26:F26"/>
    <mergeCell ref="C28:D28"/>
    <mergeCell ref="E30:F30"/>
    <mergeCell ref="C31:D31"/>
    <mergeCell ref="E33:F33"/>
    <mergeCell ref="E36:F36"/>
    <mergeCell ref="E39:F39"/>
    <mergeCell ref="E41:F41"/>
    <mergeCell ref="K21:L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A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13.2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50" t="s">
        <v>3</v>
      </c>
      <c r="B3" s="50" t="s">
        <v>2</v>
      </c>
      <c r="C3" s="50" t="s">
        <v>74</v>
      </c>
      <c r="D3" s="50" t="s">
        <v>75</v>
      </c>
      <c r="E3" s="50" t="s">
        <v>93</v>
      </c>
    </row>
    <row r="4" spans="1:11" x14ac:dyDescent="0.25">
      <c r="A4" s="13"/>
      <c r="B4" s="13"/>
      <c r="C4" s="11"/>
      <c r="D4" s="11"/>
      <c r="E4" s="6"/>
      <c r="G4" s="27"/>
    </row>
    <row r="5" spans="1:11" x14ac:dyDescent="0.25">
      <c r="A5" s="50" t="s">
        <v>0</v>
      </c>
      <c r="B5" s="50" t="s">
        <v>1</v>
      </c>
      <c r="C5" s="50" t="s">
        <v>11</v>
      </c>
      <c r="D5" s="50" t="s">
        <v>4</v>
      </c>
      <c r="E5" s="50" t="s">
        <v>1</v>
      </c>
      <c r="F5" s="50" t="s">
        <v>11</v>
      </c>
      <c r="G5" s="50" t="s">
        <v>5</v>
      </c>
      <c r="H5" s="50" t="s">
        <v>1</v>
      </c>
      <c r="I5" s="5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50" t="s">
        <v>39</v>
      </c>
      <c r="D17" s="50" t="s">
        <v>31</v>
      </c>
      <c r="E17" s="5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/>
      <c r="C22" s="41" t="s">
        <v>122</v>
      </c>
      <c r="D22" s="31"/>
      <c r="E22" s="41" t="s">
        <v>71</v>
      </c>
      <c r="F22" s="31"/>
      <c r="G22" s="28" t="s">
        <v>95</v>
      </c>
      <c r="H22" s="29"/>
      <c r="I22" s="6" t="s">
        <v>132</v>
      </c>
      <c r="J22" s="5">
        <v>44301</v>
      </c>
      <c r="K22" s="6" t="s">
        <v>107</v>
      </c>
      <c r="L22" s="6"/>
    </row>
    <row r="23" spans="1:12" ht="16.5" x14ac:dyDescent="0.25">
      <c r="A23" s="19" t="s">
        <v>43</v>
      </c>
      <c r="B23" s="20"/>
      <c r="C23" s="41" t="s">
        <v>77</v>
      </c>
      <c r="D23" s="32"/>
      <c r="E23" s="41" t="s">
        <v>64</v>
      </c>
      <c r="F23" s="32"/>
      <c r="G23" s="28" t="s">
        <v>96</v>
      </c>
      <c r="H23" s="29"/>
      <c r="I23" s="6" t="s">
        <v>109</v>
      </c>
      <c r="J23" s="5">
        <v>44319</v>
      </c>
      <c r="K23" s="6" t="s">
        <v>108</v>
      </c>
      <c r="L23" s="6"/>
    </row>
    <row r="24" spans="1:12" ht="16.5" x14ac:dyDescent="0.25">
      <c r="A24" s="19" t="s">
        <v>44</v>
      </c>
      <c r="B24" s="20"/>
      <c r="C24" s="41" t="s">
        <v>65</v>
      </c>
      <c r="D24" s="31"/>
      <c r="E24" s="41" t="s">
        <v>121</v>
      </c>
      <c r="F24" s="36"/>
      <c r="G24" s="28" t="s">
        <v>97</v>
      </c>
      <c r="H24" s="29"/>
      <c r="I24" s="6" t="s">
        <v>110</v>
      </c>
      <c r="J24" s="5">
        <v>44329</v>
      </c>
    </row>
    <row r="25" spans="1:12" ht="16.5" x14ac:dyDescent="0.25">
      <c r="A25" s="19" t="s">
        <v>45</v>
      </c>
      <c r="B25" s="20"/>
      <c r="C25" s="60" t="s">
        <v>82</v>
      </c>
      <c r="D25" s="61"/>
      <c r="E25" s="41" t="s">
        <v>70</v>
      </c>
      <c r="F25" s="37"/>
      <c r="G25" s="28" t="s">
        <v>98</v>
      </c>
      <c r="H25" s="29"/>
      <c r="I25" s="6" t="s">
        <v>111</v>
      </c>
      <c r="J25" s="5">
        <v>44425</v>
      </c>
    </row>
    <row r="26" spans="1:12" ht="16.5" x14ac:dyDescent="0.25">
      <c r="A26" s="19" t="s">
        <v>47</v>
      </c>
      <c r="B26" s="20"/>
      <c r="C26" s="41" t="s">
        <v>66</v>
      </c>
      <c r="D26" s="32"/>
      <c r="E26" s="60" t="s">
        <v>87</v>
      </c>
      <c r="F26" s="61"/>
      <c r="G26" s="28" t="s">
        <v>99</v>
      </c>
      <c r="H26" s="29"/>
      <c r="I26" s="6" t="s">
        <v>112</v>
      </c>
      <c r="J26" s="5">
        <v>44425</v>
      </c>
    </row>
    <row r="27" spans="1:12" ht="16.5" x14ac:dyDescent="0.25">
      <c r="A27" s="19" t="s">
        <v>48</v>
      </c>
      <c r="B27" s="20"/>
      <c r="C27" s="41" t="s">
        <v>121</v>
      </c>
      <c r="D27" s="32"/>
      <c r="E27" s="41" t="s">
        <v>72</v>
      </c>
      <c r="F27" s="33"/>
      <c r="G27" s="26" t="s">
        <v>100</v>
      </c>
      <c r="H27" s="26"/>
    </row>
    <row r="28" spans="1:12" ht="16.5" x14ac:dyDescent="0.25">
      <c r="A28" s="19" t="s">
        <v>49</v>
      </c>
      <c r="B28" s="20"/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/>
      <c r="C29" s="41" t="s">
        <v>78</v>
      </c>
      <c r="D29" s="32"/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32"/>
      <c r="E30" s="60" t="s">
        <v>88</v>
      </c>
      <c r="F30" s="61"/>
    </row>
    <row r="31" spans="1:12" x14ac:dyDescent="0.25">
      <c r="A31" s="19" t="s">
        <v>53</v>
      </c>
      <c r="B31" s="24"/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/>
      <c r="E32" s="41" t="s">
        <v>73</v>
      </c>
      <c r="F32" s="36"/>
    </row>
    <row r="33" spans="1:6" x14ac:dyDescent="0.25">
      <c r="A33" s="9"/>
      <c r="B33" s="8"/>
      <c r="C33" s="41" t="s">
        <v>66</v>
      </c>
      <c r="D33" s="25"/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/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/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/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/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20" t="s">
        <v>137</v>
      </c>
      <c r="F43" s="21"/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2">
    <mergeCell ref="A1:C1"/>
    <mergeCell ref="D1:K1"/>
    <mergeCell ref="A21:B21"/>
    <mergeCell ref="C21:D21"/>
    <mergeCell ref="E21:F21"/>
    <mergeCell ref="G21:H21"/>
    <mergeCell ref="I21:J21"/>
    <mergeCell ref="A17:B18"/>
    <mergeCell ref="A20:B20"/>
    <mergeCell ref="C20:D20"/>
    <mergeCell ref="E20:F20"/>
    <mergeCell ref="G20:L20"/>
    <mergeCell ref="C25:D25"/>
    <mergeCell ref="E26:F26"/>
    <mergeCell ref="C28:D28"/>
    <mergeCell ref="E30:F30"/>
    <mergeCell ref="C31:D31"/>
    <mergeCell ref="E33:F33"/>
    <mergeCell ref="E36:F36"/>
    <mergeCell ref="E39:F39"/>
    <mergeCell ref="E41:F41"/>
    <mergeCell ref="K21:L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D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12.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/>
      <c r="B4" s="13"/>
      <c r="C4" s="11"/>
      <c r="D4" s="11"/>
      <c r="E4" s="6"/>
      <c r="G4" s="27"/>
    </row>
    <row r="5" spans="1:1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/>
      <c r="C22" s="41" t="s">
        <v>122</v>
      </c>
      <c r="D22" s="31"/>
      <c r="E22" s="41" t="s">
        <v>71</v>
      </c>
      <c r="F22" s="31"/>
      <c r="G22" s="28" t="s">
        <v>95</v>
      </c>
      <c r="H22" s="29"/>
      <c r="I22" s="6" t="s">
        <v>132</v>
      </c>
      <c r="J22" s="6"/>
      <c r="K22" s="6" t="s">
        <v>107</v>
      </c>
      <c r="L22" s="6"/>
    </row>
    <row r="23" spans="1:12" ht="16.5" x14ac:dyDescent="0.25">
      <c r="A23" s="19" t="s">
        <v>43</v>
      </c>
      <c r="B23" s="20"/>
      <c r="C23" s="41" t="s">
        <v>77</v>
      </c>
      <c r="D23" s="32"/>
      <c r="E23" s="41" t="s">
        <v>64</v>
      </c>
      <c r="F23" s="32"/>
      <c r="G23" s="28" t="s">
        <v>96</v>
      </c>
      <c r="H23" s="29"/>
      <c r="I23" s="6" t="s">
        <v>109</v>
      </c>
      <c r="J23" s="6"/>
      <c r="K23" s="6" t="s">
        <v>108</v>
      </c>
      <c r="L23" s="6"/>
    </row>
    <row r="24" spans="1:12" ht="16.5" x14ac:dyDescent="0.25">
      <c r="A24" s="19" t="s">
        <v>44</v>
      </c>
      <c r="B24" s="20"/>
      <c r="C24" s="41" t="s">
        <v>65</v>
      </c>
      <c r="D24" s="31"/>
      <c r="E24" s="41" t="s">
        <v>121</v>
      </c>
      <c r="F24" s="36"/>
      <c r="G24" s="28" t="s">
        <v>97</v>
      </c>
      <c r="H24" s="29"/>
      <c r="I24" s="6" t="s">
        <v>110</v>
      </c>
      <c r="J24" s="6"/>
    </row>
    <row r="25" spans="1:12" ht="16.5" x14ac:dyDescent="0.25">
      <c r="A25" s="19" t="s">
        <v>45</v>
      </c>
      <c r="B25" s="20"/>
      <c r="C25" s="60" t="s">
        <v>82</v>
      </c>
      <c r="D25" s="61"/>
      <c r="E25" s="41" t="s">
        <v>70</v>
      </c>
      <c r="F25" s="37"/>
      <c r="G25" s="28" t="s">
        <v>98</v>
      </c>
      <c r="H25" s="29"/>
      <c r="I25" s="6" t="s">
        <v>111</v>
      </c>
      <c r="J25" s="6"/>
    </row>
    <row r="26" spans="1:12" ht="16.5" x14ac:dyDescent="0.25">
      <c r="A26" s="19" t="s">
        <v>47</v>
      </c>
      <c r="B26" s="20"/>
      <c r="C26" s="41" t="s">
        <v>66</v>
      </c>
      <c r="D26" s="32"/>
      <c r="E26" s="60" t="s">
        <v>87</v>
      </c>
      <c r="F26" s="61"/>
      <c r="G26" s="28" t="s">
        <v>99</v>
      </c>
      <c r="H26" s="29"/>
      <c r="I26" s="6" t="s">
        <v>112</v>
      </c>
      <c r="J26" s="6"/>
    </row>
    <row r="27" spans="1:12" ht="16.5" x14ac:dyDescent="0.25">
      <c r="A27" s="19" t="s">
        <v>48</v>
      </c>
      <c r="B27" s="20"/>
      <c r="C27" s="41" t="s">
        <v>121</v>
      </c>
      <c r="D27" s="32"/>
      <c r="E27" s="41" t="s">
        <v>72</v>
      </c>
      <c r="F27" s="33"/>
      <c r="G27" s="26" t="s">
        <v>100</v>
      </c>
      <c r="H27" s="26"/>
    </row>
    <row r="28" spans="1:12" ht="16.5" x14ac:dyDescent="0.25">
      <c r="A28" s="19" t="s">
        <v>49</v>
      </c>
      <c r="B28" s="20"/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/>
      <c r="C29" s="41" t="s">
        <v>78</v>
      </c>
      <c r="D29" s="32"/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32"/>
      <c r="E30" s="60" t="s">
        <v>88</v>
      </c>
      <c r="F30" s="61"/>
    </row>
    <row r="31" spans="1:12" x14ac:dyDescent="0.25">
      <c r="A31" s="19" t="s">
        <v>53</v>
      </c>
      <c r="B31" s="24"/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/>
      <c r="E32" s="41" t="s">
        <v>73</v>
      </c>
      <c r="F32" s="36"/>
    </row>
    <row r="33" spans="1:6" x14ac:dyDescent="0.25">
      <c r="A33" s="9"/>
      <c r="B33" s="8"/>
      <c r="C33" s="41" t="s">
        <v>66</v>
      </c>
      <c r="D33" s="25"/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/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/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/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/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20" t="s">
        <v>137</v>
      </c>
      <c r="F43" s="21"/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2">
    <mergeCell ref="A1:C1"/>
    <mergeCell ref="D1:K1"/>
    <mergeCell ref="E41:F41"/>
    <mergeCell ref="E30:F30"/>
    <mergeCell ref="C31:D31"/>
    <mergeCell ref="E33:F33"/>
    <mergeCell ref="E36:F36"/>
    <mergeCell ref="E39:F39"/>
    <mergeCell ref="G20:L20"/>
    <mergeCell ref="C25:D25"/>
    <mergeCell ref="C28:D28"/>
    <mergeCell ref="E26:F26"/>
    <mergeCell ref="A17:B18"/>
    <mergeCell ref="A20:B20"/>
    <mergeCell ref="C20:D20"/>
    <mergeCell ref="E20:F20"/>
    <mergeCell ref="A21:B21"/>
    <mergeCell ref="C21:D21"/>
    <mergeCell ref="E21:F21"/>
    <mergeCell ref="G21:H21"/>
    <mergeCell ref="I21:J21"/>
    <mergeCell ref="K21:L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2" sqref="B12"/>
    </sheetView>
  </sheetViews>
  <sheetFormatPr baseColWidth="10" defaultRowHeight="15.75" x14ac:dyDescent="0.25"/>
  <cols>
    <col min="3" max="3" width="22.875" bestFit="1" customWidth="1"/>
    <col min="5" max="5" width="26.375" bestFit="1" customWidth="1"/>
  </cols>
  <sheetData>
    <row r="1" spans="1:5" x14ac:dyDescent="0.25">
      <c r="A1" t="s">
        <v>24</v>
      </c>
      <c r="C1" t="s">
        <v>24</v>
      </c>
      <c r="E1" t="s">
        <v>25</v>
      </c>
    </row>
    <row r="2" spans="1:5" x14ac:dyDescent="0.25">
      <c r="A2" t="s">
        <v>25</v>
      </c>
      <c r="C2" t="s">
        <v>26</v>
      </c>
      <c r="E2" t="s">
        <v>26</v>
      </c>
    </row>
    <row r="3" spans="1:5" x14ac:dyDescent="0.25">
      <c r="C3" t="s">
        <v>8</v>
      </c>
      <c r="E3" t="s">
        <v>8</v>
      </c>
    </row>
    <row r="4" spans="1:5" x14ac:dyDescent="0.25">
      <c r="A4" t="s">
        <v>36</v>
      </c>
      <c r="C4" t="s">
        <v>27</v>
      </c>
      <c r="E4" t="s">
        <v>10</v>
      </c>
    </row>
    <row r="5" spans="1:5" x14ac:dyDescent="0.25">
      <c r="C5" t="s">
        <v>12</v>
      </c>
      <c r="E5" t="s">
        <v>9</v>
      </c>
    </row>
    <row r="6" spans="1:5" x14ac:dyDescent="0.25">
      <c r="C6" t="s">
        <v>28</v>
      </c>
      <c r="E6" t="s">
        <v>12</v>
      </c>
    </row>
    <row r="7" spans="1:5" x14ac:dyDescent="0.25">
      <c r="C7" t="s">
        <v>29</v>
      </c>
      <c r="E7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A11" sqref="A11"/>
    </sheetView>
  </sheetViews>
  <sheetFormatPr baseColWidth="10" defaultRowHeight="15.75" x14ac:dyDescent="0.25"/>
  <cols>
    <col min="1" max="1" width="33.125" customWidth="1"/>
    <col min="2" max="2" width="41.375" bestFit="1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51" t="s">
        <v>3</v>
      </c>
      <c r="B3" s="51" t="s">
        <v>2</v>
      </c>
      <c r="C3" s="51" t="s">
        <v>74</v>
      </c>
      <c r="D3" s="51" t="s">
        <v>75</v>
      </c>
      <c r="E3" s="51" t="s">
        <v>93</v>
      </c>
    </row>
    <row r="4" spans="1:11" x14ac:dyDescent="0.25">
      <c r="A4" s="13" t="s">
        <v>127</v>
      </c>
      <c r="B4" s="38">
        <v>44109</v>
      </c>
      <c r="C4" s="49">
        <f>D37</f>
        <v>23485094</v>
      </c>
      <c r="D4" s="11" t="str">
        <f>D32</f>
        <v>Ienel</v>
      </c>
      <c r="E4" s="39">
        <v>4000000</v>
      </c>
      <c r="G4" s="27" t="s">
        <v>25</v>
      </c>
    </row>
    <row r="5" spans="1:11" x14ac:dyDescent="0.25">
      <c r="A5" s="51" t="s">
        <v>172</v>
      </c>
      <c r="B5" s="51" t="s">
        <v>1</v>
      </c>
      <c r="C5" s="51" t="s">
        <v>11</v>
      </c>
      <c r="D5" s="51" t="s">
        <v>173</v>
      </c>
      <c r="E5" s="51" t="s">
        <v>1</v>
      </c>
      <c r="F5" s="51" t="s">
        <v>11</v>
      </c>
      <c r="G5" s="51" t="s">
        <v>174</v>
      </c>
      <c r="H5" s="51" t="s">
        <v>1</v>
      </c>
      <c r="I5" s="51" t="s">
        <v>11</v>
      </c>
    </row>
    <row r="6" spans="1:11" x14ac:dyDescent="0.25">
      <c r="A6" s="5" t="s">
        <v>6</v>
      </c>
      <c r="B6" s="30" t="s">
        <v>36</v>
      </c>
      <c r="C6" s="5"/>
      <c r="D6" s="6" t="s">
        <v>15</v>
      </c>
      <c r="E6" s="12" t="s">
        <v>36</v>
      </c>
      <c r="F6" s="11">
        <v>44124</v>
      </c>
      <c r="G6" s="6" t="str">
        <f>IF($G$4="NATURAL",Hoja2!C2,IF($G$4="JURÍDICO",Hoja2!E2,""))</f>
        <v>Formato V13</v>
      </c>
      <c r="H6" s="12" t="s">
        <v>36</v>
      </c>
      <c r="I6" s="11">
        <v>44124</v>
      </c>
    </row>
    <row r="7" spans="1:11" x14ac:dyDescent="0.25">
      <c r="A7" s="6" t="s">
        <v>175</v>
      </c>
      <c r="B7" s="30" t="s">
        <v>36</v>
      </c>
      <c r="C7" s="5"/>
      <c r="D7" s="6" t="s">
        <v>16</v>
      </c>
      <c r="E7" s="12" t="s">
        <v>36</v>
      </c>
      <c r="F7" s="11">
        <v>44214</v>
      </c>
      <c r="G7" s="6" t="str">
        <f>IF($G$4="NATURAL",Hoja2!C3,IF($G$4="JURÍDICO",Hoja2!E3,""))</f>
        <v>Carta de lavado de activos</v>
      </c>
      <c r="H7" s="12" t="s">
        <v>36</v>
      </c>
      <c r="I7" s="11">
        <v>44124</v>
      </c>
    </row>
    <row r="8" spans="1:11" x14ac:dyDescent="0.25">
      <c r="A8" s="6" t="s">
        <v>8</v>
      </c>
      <c r="B8" s="30" t="s">
        <v>36</v>
      </c>
      <c r="C8" s="5"/>
      <c r="D8" s="6" t="s">
        <v>17</v>
      </c>
      <c r="E8" s="30" t="s">
        <v>36</v>
      </c>
      <c r="F8" s="12"/>
      <c r="G8" s="6" t="str">
        <f>IF($G$4="NATURAL",Hoja2!C4,IF($G$4="JURÍDICO",Hoja2!E4,""))</f>
        <v>Cédula del representante legal</v>
      </c>
      <c r="H8" s="12" t="s">
        <v>36</v>
      </c>
      <c r="I8" s="11">
        <v>44146</v>
      </c>
    </row>
    <row r="9" spans="1:11" x14ac:dyDescent="0.25">
      <c r="A9" s="6" t="s">
        <v>9</v>
      </c>
      <c r="B9" s="30" t="s">
        <v>36</v>
      </c>
      <c r="C9" s="5"/>
      <c r="D9" s="6" t="s">
        <v>18</v>
      </c>
      <c r="E9" s="12" t="s">
        <v>36</v>
      </c>
      <c r="F9" s="11">
        <v>44146</v>
      </c>
      <c r="G9" s="6" t="str">
        <f>IF($G$4="NATURAL",Hoja2!C5,IF($G$4="JURÍDICO",Hoja2!E5,""))</f>
        <v>Cámara de comercio</v>
      </c>
      <c r="H9" s="12" t="s">
        <v>36</v>
      </c>
      <c r="I9" s="11">
        <v>44146</v>
      </c>
    </row>
    <row r="10" spans="1:11" x14ac:dyDescent="0.25">
      <c r="A10" s="6" t="s">
        <v>10</v>
      </c>
      <c r="B10" s="30" t="s">
        <v>36</v>
      </c>
      <c r="C10" s="6"/>
      <c r="D10" s="6" t="s">
        <v>19</v>
      </c>
      <c r="E10" s="30" t="s">
        <v>36</v>
      </c>
      <c r="F10" s="12"/>
      <c r="G10" s="6" t="str">
        <f>IF($G$4="NATURAL",Hoja2!C6,IF($G$4="JURÍDICO",Hoja2!E6,""))</f>
        <v>Rut</v>
      </c>
      <c r="H10" s="12" t="s">
        <v>36</v>
      </c>
      <c r="I10" s="11">
        <v>44124</v>
      </c>
    </row>
    <row r="11" spans="1:11" x14ac:dyDescent="0.25">
      <c r="A11" s="6" t="s">
        <v>12</v>
      </c>
      <c r="B11" s="30" t="s">
        <v>36</v>
      </c>
      <c r="C11" s="6"/>
      <c r="D11" s="6" t="s">
        <v>20</v>
      </c>
      <c r="E11" s="30" t="s">
        <v>36</v>
      </c>
      <c r="F11" s="12"/>
      <c r="G11" s="6" t="str">
        <f>IF($G$4="NATURAL",Hoja2!C7,IF($G$4="JURÍDICO",Hoja2!E7,""))</f>
        <v>Certificado bancario</v>
      </c>
      <c r="H11" s="12" t="s">
        <v>36</v>
      </c>
      <c r="I11" s="11">
        <v>44146</v>
      </c>
    </row>
    <row r="12" spans="1:11" x14ac:dyDescent="0.25">
      <c r="A12" s="6" t="s">
        <v>13</v>
      </c>
      <c r="B12" s="30" t="s">
        <v>36</v>
      </c>
      <c r="C12" s="6"/>
      <c r="D12" s="6" t="s">
        <v>21</v>
      </c>
      <c r="E12" s="12" t="s">
        <v>36</v>
      </c>
      <c r="F12" s="11">
        <v>44146</v>
      </c>
      <c r="G12" s="6"/>
      <c r="H12" s="6"/>
      <c r="I12" s="6"/>
    </row>
    <row r="13" spans="1:11" x14ac:dyDescent="0.25">
      <c r="A13" s="6" t="s">
        <v>14</v>
      </c>
      <c r="B13" s="30" t="s">
        <v>36</v>
      </c>
      <c r="C13" s="6"/>
      <c r="D13" s="6" t="s">
        <v>22</v>
      </c>
      <c r="E13" s="12" t="s">
        <v>36</v>
      </c>
      <c r="F13" s="11">
        <v>44214</v>
      </c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30" t="s">
        <v>36</v>
      </c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1</v>
      </c>
      <c r="C15" s="14"/>
      <c r="D15" s="9"/>
      <c r="E15" s="16">
        <f>(COUNTIF(E6:E14,Hoja2!$A$4)/9)</f>
        <v>1</v>
      </c>
      <c r="F15" s="9"/>
      <c r="G15" s="9"/>
      <c r="H15" s="16">
        <f>(COUNTIF(H6:H11,Hoja2!$A$4)/6)</f>
        <v>1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55" t="s">
        <v>126</v>
      </c>
      <c r="H20" s="56"/>
      <c r="I20" s="56"/>
      <c r="J20" s="56"/>
      <c r="K20" s="56"/>
      <c r="L20" s="57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60" t="s">
        <v>104</v>
      </c>
      <c r="L21" s="61"/>
    </row>
    <row r="22" spans="1:12" ht="16.5" x14ac:dyDescent="0.25">
      <c r="A22" s="19" t="s">
        <v>42</v>
      </c>
      <c r="B22" s="20">
        <v>102010192</v>
      </c>
      <c r="C22" s="41" t="s">
        <v>122</v>
      </c>
      <c r="D22" s="63" t="s">
        <v>160</v>
      </c>
      <c r="E22" s="41" t="s">
        <v>71</v>
      </c>
      <c r="F22" s="31">
        <v>1100039806</v>
      </c>
      <c r="G22" s="28" t="s">
        <v>95</v>
      </c>
      <c r="H22" s="44"/>
      <c r="I22" s="6" t="s">
        <v>132</v>
      </c>
      <c r="J22" s="5">
        <v>44214</v>
      </c>
      <c r="K22" s="6" t="s">
        <v>107</v>
      </c>
      <c r="L22" s="5">
        <v>44313</v>
      </c>
    </row>
    <row r="23" spans="1:12" ht="16.5" x14ac:dyDescent="0.25">
      <c r="A23" s="19" t="s">
        <v>113</v>
      </c>
      <c r="B23" s="20" t="s">
        <v>144</v>
      </c>
      <c r="C23" s="41" t="s">
        <v>77</v>
      </c>
      <c r="D23" s="64"/>
      <c r="E23" s="41" t="s">
        <v>64</v>
      </c>
      <c r="F23" s="32">
        <v>44246</v>
      </c>
      <c r="G23" s="28" t="s">
        <v>96</v>
      </c>
      <c r="H23" s="43">
        <v>44224</v>
      </c>
      <c r="I23" s="6" t="s">
        <v>109</v>
      </c>
      <c r="J23" s="5">
        <v>44228</v>
      </c>
      <c r="K23" s="6" t="s">
        <v>108</v>
      </c>
      <c r="L23" s="5">
        <v>44313</v>
      </c>
    </row>
    <row r="24" spans="1:12" ht="16.5" x14ac:dyDescent="0.25">
      <c r="A24" s="19" t="s">
        <v>44</v>
      </c>
      <c r="B24" s="20">
        <v>1201323</v>
      </c>
      <c r="C24" s="41" t="s">
        <v>65</v>
      </c>
      <c r="D24" s="65"/>
      <c r="E24" s="41" t="s">
        <v>121</v>
      </c>
      <c r="F24" s="36">
        <v>44254</v>
      </c>
      <c r="G24" s="28" t="s">
        <v>97</v>
      </c>
      <c r="H24" s="43">
        <v>44230</v>
      </c>
      <c r="I24" s="6" t="s">
        <v>110</v>
      </c>
      <c r="J24" s="5">
        <v>44228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13033330</v>
      </c>
      <c r="G25" s="28" t="s">
        <v>98</v>
      </c>
      <c r="H25" s="43">
        <v>44224</v>
      </c>
      <c r="I25" s="6" t="s">
        <v>111</v>
      </c>
      <c r="J25" s="5">
        <v>44230</v>
      </c>
    </row>
    <row r="26" spans="1:12" ht="16.5" x14ac:dyDescent="0.25">
      <c r="A26" s="19" t="s">
        <v>47</v>
      </c>
      <c r="B26" s="20" t="s">
        <v>148</v>
      </c>
      <c r="C26" s="41" t="s">
        <v>66</v>
      </c>
      <c r="D26" s="32">
        <v>44224</v>
      </c>
      <c r="E26" s="60" t="s">
        <v>87</v>
      </c>
      <c r="F26" s="61"/>
      <c r="G26" s="28" t="s">
        <v>99</v>
      </c>
      <c r="H26" s="43">
        <v>44233</v>
      </c>
      <c r="I26" s="6" t="s">
        <v>112</v>
      </c>
      <c r="J26" s="5">
        <v>44282</v>
      </c>
    </row>
    <row r="27" spans="1:12" ht="16.5" x14ac:dyDescent="0.25">
      <c r="A27" s="19" t="s">
        <v>135</v>
      </c>
      <c r="B27" s="20" t="s">
        <v>149</v>
      </c>
      <c r="C27" s="41" t="s">
        <v>121</v>
      </c>
      <c r="D27" s="32">
        <v>44255</v>
      </c>
      <c r="E27" s="41" t="s">
        <v>72</v>
      </c>
      <c r="F27" s="33">
        <v>3123915295</v>
      </c>
      <c r="G27" s="26" t="s">
        <v>100</v>
      </c>
      <c r="H27" s="26"/>
    </row>
    <row r="28" spans="1:12" ht="16.5" x14ac:dyDescent="0.25">
      <c r="A28" s="19" t="s">
        <v>114</v>
      </c>
      <c r="B28" s="20" t="s">
        <v>150</v>
      </c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>
        <v>30</v>
      </c>
      <c r="C29" s="41" t="s">
        <v>78</v>
      </c>
      <c r="D29" s="66" t="s">
        <v>133</v>
      </c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67"/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41" t="s">
        <v>64</v>
      </c>
      <c r="F31" s="36">
        <v>44229</v>
      </c>
    </row>
    <row r="32" spans="1:12" x14ac:dyDescent="0.25">
      <c r="A32" s="9"/>
      <c r="B32" s="8"/>
      <c r="C32" s="41" t="s">
        <v>63</v>
      </c>
      <c r="D32" s="20" t="s">
        <v>161</v>
      </c>
      <c r="E32" s="41" t="s">
        <v>73</v>
      </c>
      <c r="F32" s="36">
        <v>44259</v>
      </c>
    </row>
    <row r="33" spans="1:6" x14ac:dyDescent="0.25">
      <c r="A33" s="9"/>
      <c r="B33" s="8"/>
      <c r="C33" s="41" t="s">
        <v>66</v>
      </c>
      <c r="D33" s="25">
        <v>44223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44251</v>
      </c>
      <c r="E34" s="41" t="s">
        <v>64</v>
      </c>
      <c r="F34" s="36">
        <v>44258</v>
      </c>
    </row>
    <row r="35" spans="1:6" x14ac:dyDescent="0.25">
      <c r="A35" s="9"/>
      <c r="B35" s="8"/>
      <c r="C35" s="41" t="s">
        <v>80</v>
      </c>
      <c r="D35" s="25">
        <v>44254</v>
      </c>
      <c r="E35" s="41" t="s">
        <v>73</v>
      </c>
      <c r="F35" s="36">
        <v>44299</v>
      </c>
    </row>
    <row r="36" spans="1:6" x14ac:dyDescent="0.25">
      <c r="A36" s="9"/>
      <c r="B36" s="8"/>
      <c r="C36" s="41" t="s">
        <v>67</v>
      </c>
      <c r="D36" s="20">
        <v>4000842490</v>
      </c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>
        <v>23485094</v>
      </c>
      <c r="E37" s="41" t="s">
        <v>64</v>
      </c>
      <c r="F37" s="36">
        <v>44223</v>
      </c>
    </row>
    <row r="38" spans="1:6" x14ac:dyDescent="0.25">
      <c r="A38" s="9"/>
      <c r="B38" s="8"/>
      <c r="E38" s="41" t="s">
        <v>73</v>
      </c>
      <c r="F38" s="36">
        <v>44251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6">
        <v>44340</v>
      </c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20" t="s">
        <v>138</v>
      </c>
    </row>
    <row r="43" spans="1:6" x14ac:dyDescent="0.25">
      <c r="A43" s="9"/>
      <c r="E43" s="6" t="s">
        <v>137</v>
      </c>
      <c r="F43" s="36">
        <v>44245</v>
      </c>
    </row>
    <row r="44" spans="1:6" x14ac:dyDescent="0.25">
      <c r="A44" s="9"/>
    </row>
    <row r="45" spans="1:6" x14ac:dyDescent="0.25">
      <c r="A45" s="9"/>
    </row>
    <row r="46" spans="1:6" x14ac:dyDescent="0.25">
      <c r="A46" s="9"/>
    </row>
    <row r="47" spans="1:6" x14ac:dyDescent="0.25">
      <c r="A47" s="9"/>
    </row>
    <row r="48" spans="1:6" x14ac:dyDescent="0.25">
      <c r="A48" s="9"/>
    </row>
    <row r="49" spans="1:10" x14ac:dyDescent="0.25">
      <c r="A49" s="8"/>
    </row>
    <row r="50" spans="1:10" x14ac:dyDescent="0.25">
      <c r="A50" s="8"/>
    </row>
    <row r="51" spans="1:10" x14ac:dyDescent="0.25">
      <c r="A51" s="8"/>
    </row>
    <row r="52" spans="1:10" x14ac:dyDescent="0.25">
      <c r="A52" s="8"/>
    </row>
    <row r="53" spans="1:10" x14ac:dyDescent="0.25">
      <c r="A53" s="8"/>
    </row>
    <row r="54" spans="1:10" x14ac:dyDescent="0.25">
      <c r="A54" s="8"/>
    </row>
    <row r="55" spans="1:10" x14ac:dyDescent="0.25">
      <c r="A55" s="8"/>
      <c r="I55" s="17"/>
      <c r="J55" s="17"/>
    </row>
    <row r="56" spans="1:10" x14ac:dyDescent="0.25">
      <c r="A56" s="8"/>
      <c r="I56" s="17"/>
      <c r="J56" s="17"/>
    </row>
    <row r="57" spans="1:10" x14ac:dyDescent="0.25">
      <c r="A57" s="17"/>
      <c r="H57" s="17"/>
      <c r="I57" s="17"/>
      <c r="J57" s="17"/>
    </row>
    <row r="58" spans="1:10" x14ac:dyDescent="0.25">
      <c r="A58" s="17"/>
      <c r="H58" s="17"/>
      <c r="I58" s="17"/>
      <c r="J58" s="17"/>
    </row>
    <row r="59" spans="1:10" x14ac:dyDescent="0.25">
      <c r="A59" s="17"/>
      <c r="H59" s="17"/>
      <c r="I59" s="17"/>
      <c r="J59" s="17"/>
    </row>
    <row r="60" spans="1:10" x14ac:dyDescent="0.25">
      <c r="A60" s="17"/>
      <c r="H60" s="17"/>
      <c r="I60" s="17"/>
      <c r="J60" s="17"/>
    </row>
    <row r="61" spans="1:10" x14ac:dyDescent="0.25">
      <c r="A61" s="17"/>
      <c r="H61" s="17"/>
      <c r="I61" s="17"/>
      <c r="J61" s="17"/>
    </row>
    <row r="62" spans="1:10" x14ac:dyDescent="0.25">
      <c r="A62" s="17"/>
      <c r="H62" s="17"/>
    </row>
    <row r="63" spans="1:10" x14ac:dyDescent="0.25">
      <c r="A63" s="17"/>
      <c r="H63" s="17"/>
    </row>
  </sheetData>
  <mergeCells count="24">
    <mergeCell ref="A1:C1"/>
    <mergeCell ref="D1:K1"/>
    <mergeCell ref="E36:F36"/>
    <mergeCell ref="E39:F39"/>
    <mergeCell ref="E41:F41"/>
    <mergeCell ref="A17:B18"/>
    <mergeCell ref="A20:B20"/>
    <mergeCell ref="C20:D20"/>
    <mergeCell ref="E20:F20"/>
    <mergeCell ref="A21:B21"/>
    <mergeCell ref="C21:D21"/>
    <mergeCell ref="E21:F21"/>
    <mergeCell ref="D22:D24"/>
    <mergeCell ref="D29:D30"/>
    <mergeCell ref="G20:L20"/>
    <mergeCell ref="C25:D25"/>
    <mergeCell ref="E26:F26"/>
    <mergeCell ref="C28:D28"/>
    <mergeCell ref="E33:F33"/>
    <mergeCell ref="C31:D31"/>
    <mergeCell ref="G21:H21"/>
    <mergeCell ref="I21:J21"/>
    <mergeCell ref="K21:L21"/>
    <mergeCell ref="E30:F30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D1:K1"/>
    </sheetView>
  </sheetViews>
  <sheetFormatPr baseColWidth="10" defaultRowHeight="15.75" x14ac:dyDescent="0.25"/>
  <cols>
    <col min="1" max="1" width="33.125" bestFit="1" customWidth="1"/>
    <col min="2" max="2" width="21.875" bestFit="1" customWidth="1"/>
    <col min="3" max="3" width="23.75" bestFit="1" customWidth="1"/>
    <col min="4" max="4" width="36.625" bestFit="1" customWidth="1"/>
    <col min="5" max="5" width="35.75" customWidth="1"/>
    <col min="6" max="6" width="21.375" customWidth="1"/>
    <col min="7" max="7" width="31.75" customWidth="1"/>
    <col min="8" max="8" width="11.625" bestFit="1" customWidth="1"/>
    <col min="9" max="9" width="33.5" bestFit="1" customWidth="1"/>
    <col min="11" max="11" width="18.25" customWidth="1"/>
  </cols>
  <sheetData>
    <row r="1" spans="1:11" ht="119.2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 t="s">
        <v>125</v>
      </c>
      <c r="B4" s="38">
        <v>44144</v>
      </c>
      <c r="C4" s="35">
        <v>113876361</v>
      </c>
      <c r="D4" s="11" t="s">
        <v>139</v>
      </c>
      <c r="E4" s="39">
        <v>3300000</v>
      </c>
      <c r="G4" s="27" t="s">
        <v>24</v>
      </c>
    </row>
    <row r="5" spans="1:1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 t="s">
        <v>36</v>
      </c>
      <c r="C6" s="36">
        <v>44147</v>
      </c>
      <c r="D6" s="6" t="s">
        <v>15</v>
      </c>
      <c r="E6" s="40" t="s">
        <v>36</v>
      </c>
      <c r="F6" s="11">
        <v>44140</v>
      </c>
      <c r="G6" s="6" t="str">
        <f>IF($G$4="NATURAL",Hoja2!C2,IF($G$4="JURÍDICO",Hoja2!E2,""))</f>
        <v>Formato V13</v>
      </c>
      <c r="H6" s="12" t="s">
        <v>36</v>
      </c>
      <c r="I6" s="11">
        <v>44144</v>
      </c>
    </row>
    <row r="7" spans="1:11" x14ac:dyDescent="0.25">
      <c r="A7" s="6" t="s">
        <v>7</v>
      </c>
      <c r="B7" s="12" t="s">
        <v>36</v>
      </c>
      <c r="C7" s="36">
        <v>44147</v>
      </c>
      <c r="D7" s="6" t="s">
        <v>16</v>
      </c>
      <c r="E7" s="40" t="s">
        <v>36</v>
      </c>
      <c r="F7" s="11">
        <v>44140</v>
      </c>
      <c r="G7" s="6" t="str">
        <f>IF($G$4="NATURAL",Hoja2!C3,IF($G$4="JURÍDICO",Hoja2!E3,""))</f>
        <v>Carta de lavado de activos</v>
      </c>
      <c r="H7" s="12" t="s">
        <v>36</v>
      </c>
      <c r="I7" s="11">
        <v>44144</v>
      </c>
    </row>
    <row r="8" spans="1:11" x14ac:dyDescent="0.25">
      <c r="A8" s="6" t="s">
        <v>8</v>
      </c>
      <c r="B8" s="12" t="s">
        <v>36</v>
      </c>
      <c r="C8" s="36">
        <v>44147</v>
      </c>
      <c r="D8" s="6" t="s">
        <v>17</v>
      </c>
      <c r="E8" s="30" t="s">
        <v>36</v>
      </c>
      <c r="F8" s="12"/>
      <c r="G8" s="6" t="str">
        <f>IF($G$4="NATURAL",Hoja2!C4,IF($G$4="JURÍDICO",Hoja2!E4,""))</f>
        <v>Cédula</v>
      </c>
      <c r="H8" s="12" t="s">
        <v>36</v>
      </c>
      <c r="I8" s="11">
        <v>44144</v>
      </c>
    </row>
    <row r="9" spans="1:11" x14ac:dyDescent="0.25">
      <c r="A9" s="6" t="s">
        <v>9</v>
      </c>
      <c r="B9" s="12" t="s">
        <v>36</v>
      </c>
      <c r="C9" s="36">
        <v>44147</v>
      </c>
      <c r="D9" s="6" t="s">
        <v>18</v>
      </c>
      <c r="E9" s="30" t="s">
        <v>36</v>
      </c>
      <c r="F9" s="12"/>
      <c r="G9" s="6" t="str">
        <f>IF($G$4="NATURAL",Hoja2!C5,IF($G$4="JURÍDICO",Hoja2!E5,""))</f>
        <v>Rut</v>
      </c>
      <c r="H9" s="12" t="s">
        <v>36</v>
      </c>
      <c r="I9" s="11">
        <v>44144</v>
      </c>
    </row>
    <row r="10" spans="1:11" x14ac:dyDescent="0.25">
      <c r="A10" s="6" t="s">
        <v>10</v>
      </c>
      <c r="B10" s="12" t="s">
        <v>36</v>
      </c>
      <c r="C10" s="36">
        <v>44147</v>
      </c>
      <c r="D10" s="6" t="s">
        <v>19</v>
      </c>
      <c r="E10" s="30" t="s">
        <v>36</v>
      </c>
      <c r="F10" s="12"/>
      <c r="G10" s="6" t="str">
        <f>IF($G$4="NATURAL",Hoja2!C6,IF($G$4="JURÍDICO",Hoja2!E6,""))</f>
        <v>Certificado Bancario</v>
      </c>
      <c r="H10" s="12" t="s">
        <v>36</v>
      </c>
      <c r="I10" s="11">
        <v>44144</v>
      </c>
    </row>
    <row r="11" spans="1:11" x14ac:dyDescent="0.25">
      <c r="A11" s="6" t="s">
        <v>12</v>
      </c>
      <c r="B11" s="12" t="s">
        <v>36</v>
      </c>
      <c r="C11" s="36">
        <v>44147</v>
      </c>
      <c r="D11" s="6" t="s">
        <v>20</v>
      </c>
      <c r="E11" s="40" t="s">
        <v>36</v>
      </c>
      <c r="F11" s="11">
        <v>44140</v>
      </c>
      <c r="G11" s="6" t="str">
        <f>IF($G$4="NATURAL",Hoja2!C7,IF($G$4="JURÍDICO",Hoja2!E7,""))</f>
        <v xml:space="preserve"> </v>
      </c>
      <c r="H11" s="30" t="s">
        <v>36</v>
      </c>
      <c r="I11" s="11"/>
    </row>
    <row r="12" spans="1:11" x14ac:dyDescent="0.25">
      <c r="A12" s="6" t="s">
        <v>13</v>
      </c>
      <c r="B12" s="12" t="s">
        <v>36</v>
      </c>
      <c r="C12" s="36">
        <v>44147</v>
      </c>
      <c r="D12" s="6" t="s">
        <v>21</v>
      </c>
      <c r="E12" s="30" t="s">
        <v>36</v>
      </c>
      <c r="F12" s="12"/>
      <c r="G12" s="6"/>
      <c r="H12" s="6"/>
      <c r="I12" s="6"/>
    </row>
    <row r="13" spans="1:11" x14ac:dyDescent="0.25">
      <c r="A13" s="6" t="s">
        <v>14</v>
      </c>
      <c r="B13" s="12" t="s">
        <v>36</v>
      </c>
      <c r="C13" s="36">
        <v>44147</v>
      </c>
      <c r="D13" s="6" t="s">
        <v>22</v>
      </c>
      <c r="E13" s="40" t="s">
        <v>36</v>
      </c>
      <c r="F13" s="11">
        <v>44146</v>
      </c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40" t="s">
        <v>36</v>
      </c>
      <c r="F14" s="11">
        <v>44140</v>
      </c>
      <c r="G14" s="6"/>
      <c r="H14" s="6"/>
      <c r="I14" s="6"/>
    </row>
    <row r="15" spans="1:11" x14ac:dyDescent="0.25">
      <c r="A15" s="9"/>
      <c r="B15" s="16">
        <f>IF(B6="NO APLICA",0,(COUNTIF(B6:B13,Hoja2!$A$4)/8))</f>
        <v>1</v>
      </c>
      <c r="C15" s="14"/>
      <c r="D15" s="9"/>
      <c r="E15" s="16">
        <f>(COUNTIF(E6:E14,Hoja2!$A$4)/9)</f>
        <v>1</v>
      </c>
      <c r="F15" s="9"/>
      <c r="G15" s="9"/>
      <c r="H15" s="16">
        <f>(COUNTIF(H6:H11,Hoja2!$A$4)/6)</f>
        <v>1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1">
        <v>44138</v>
      </c>
      <c r="D18" s="12" t="s">
        <v>40</v>
      </c>
      <c r="E18" s="12" t="s">
        <v>36</v>
      </c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>
        <v>102089100</v>
      </c>
      <c r="C22" s="41" t="s">
        <v>122</v>
      </c>
      <c r="D22" s="31" t="s">
        <v>152</v>
      </c>
      <c r="E22" s="41" t="s">
        <v>71</v>
      </c>
      <c r="F22" s="31">
        <v>1100039593</v>
      </c>
      <c r="G22" s="28" t="s">
        <v>95</v>
      </c>
      <c r="H22" s="43">
        <v>44147</v>
      </c>
      <c r="I22" s="6" t="s">
        <v>132</v>
      </c>
      <c r="J22" s="33" t="s">
        <v>133</v>
      </c>
      <c r="K22" s="6" t="s">
        <v>107</v>
      </c>
      <c r="L22" s="5">
        <v>44249</v>
      </c>
    </row>
    <row r="23" spans="1:12" ht="16.5" x14ac:dyDescent="0.25">
      <c r="A23" s="19" t="s">
        <v>43</v>
      </c>
      <c r="B23" s="20" t="s">
        <v>141</v>
      </c>
      <c r="C23" s="41" t="s">
        <v>77</v>
      </c>
      <c r="D23" s="32">
        <v>44165</v>
      </c>
      <c r="E23" s="41" t="s">
        <v>64</v>
      </c>
      <c r="F23" s="32">
        <v>44215</v>
      </c>
      <c r="G23" s="28" t="s">
        <v>96</v>
      </c>
      <c r="H23" s="43">
        <v>44253</v>
      </c>
      <c r="I23" s="6" t="s">
        <v>109</v>
      </c>
      <c r="J23" s="33" t="s">
        <v>133</v>
      </c>
      <c r="K23" s="6" t="s">
        <v>108</v>
      </c>
      <c r="L23" s="5">
        <v>44249</v>
      </c>
    </row>
    <row r="24" spans="1:12" ht="16.5" x14ac:dyDescent="0.25">
      <c r="A24" s="19" t="s">
        <v>44</v>
      </c>
      <c r="B24" s="20">
        <v>1208100</v>
      </c>
      <c r="C24" s="41" t="s">
        <v>65</v>
      </c>
      <c r="D24" s="31" t="s">
        <v>120</v>
      </c>
      <c r="E24" s="41" t="s">
        <v>121</v>
      </c>
      <c r="F24" s="36">
        <v>44237</v>
      </c>
      <c r="G24" s="28" t="s">
        <v>97</v>
      </c>
      <c r="H24" s="43">
        <v>44250</v>
      </c>
      <c r="I24" s="6" t="s">
        <v>110</v>
      </c>
      <c r="J24" s="33" t="s">
        <v>133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24511571</v>
      </c>
      <c r="G25" s="28" t="s">
        <v>98</v>
      </c>
      <c r="H25" s="44" t="s">
        <v>133</v>
      </c>
      <c r="I25" s="6" t="s">
        <v>111</v>
      </c>
      <c r="J25" s="36">
        <v>44263</v>
      </c>
    </row>
    <row r="26" spans="1:12" ht="16.5" x14ac:dyDescent="0.25">
      <c r="A26" s="19" t="s">
        <v>47</v>
      </c>
      <c r="B26" s="20" t="s">
        <v>57</v>
      </c>
      <c r="C26" s="41" t="s">
        <v>66</v>
      </c>
      <c r="D26" s="32">
        <v>44239</v>
      </c>
      <c r="E26" s="60" t="s">
        <v>87</v>
      </c>
      <c r="F26" s="61"/>
      <c r="G26" s="28" t="s">
        <v>99</v>
      </c>
      <c r="H26" s="43">
        <v>44261</v>
      </c>
      <c r="I26" s="6" t="s">
        <v>112</v>
      </c>
      <c r="J26" s="33" t="s">
        <v>133</v>
      </c>
    </row>
    <row r="27" spans="1:12" ht="16.5" x14ac:dyDescent="0.25">
      <c r="A27" s="19" t="s">
        <v>48</v>
      </c>
      <c r="B27" s="20" t="s">
        <v>140</v>
      </c>
      <c r="C27" s="41" t="s">
        <v>121</v>
      </c>
      <c r="D27" s="32">
        <v>44256</v>
      </c>
      <c r="E27" s="41" t="s">
        <v>72</v>
      </c>
      <c r="F27" s="33" t="s">
        <v>155</v>
      </c>
      <c r="G27" s="26" t="s">
        <v>100</v>
      </c>
      <c r="H27" s="26"/>
    </row>
    <row r="28" spans="1:12" ht="16.5" x14ac:dyDescent="0.25">
      <c r="A28" s="19" t="s">
        <v>49</v>
      </c>
      <c r="B28" s="20" t="s">
        <v>145</v>
      </c>
      <c r="C28" s="60" t="s">
        <v>83</v>
      </c>
      <c r="D28" s="61"/>
      <c r="E28" s="41" t="s">
        <v>64</v>
      </c>
      <c r="F28" s="36">
        <v>44228</v>
      </c>
      <c r="G28" s="26" t="s">
        <v>101</v>
      </c>
      <c r="H28" s="26"/>
    </row>
    <row r="29" spans="1:12" x14ac:dyDescent="0.25">
      <c r="A29" s="19" t="s">
        <v>50</v>
      </c>
      <c r="B29" s="20">
        <v>115</v>
      </c>
      <c r="C29" s="41" t="s">
        <v>78</v>
      </c>
      <c r="D29" s="32">
        <v>44231</v>
      </c>
      <c r="E29" s="41" t="s">
        <v>73</v>
      </c>
      <c r="F29" s="36">
        <v>44256</v>
      </c>
    </row>
    <row r="30" spans="1:12" x14ac:dyDescent="0.25">
      <c r="A30" s="19" t="s">
        <v>51</v>
      </c>
      <c r="B30" s="25">
        <v>44151</v>
      </c>
      <c r="C30" s="41" t="s">
        <v>121</v>
      </c>
      <c r="D30" s="32">
        <v>44256</v>
      </c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 t="s">
        <v>139</v>
      </c>
      <c r="E32" s="41" t="s">
        <v>73</v>
      </c>
      <c r="F32" s="36">
        <v>44256</v>
      </c>
    </row>
    <row r="33" spans="1:6" x14ac:dyDescent="0.25">
      <c r="A33" s="9"/>
      <c r="B33" s="8"/>
      <c r="C33" s="41" t="s">
        <v>66</v>
      </c>
      <c r="D33" s="25" t="s">
        <v>154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44201</v>
      </c>
      <c r="E34" s="41" t="s">
        <v>64</v>
      </c>
      <c r="F34" s="36">
        <v>44229</v>
      </c>
    </row>
    <row r="35" spans="1:6" x14ac:dyDescent="0.25">
      <c r="A35" s="9"/>
      <c r="B35" s="8"/>
      <c r="C35" s="41" t="s">
        <v>80</v>
      </c>
      <c r="D35" s="25">
        <v>44232</v>
      </c>
      <c r="E35" s="41" t="s">
        <v>73</v>
      </c>
      <c r="F35" s="36">
        <v>44256</v>
      </c>
    </row>
    <row r="36" spans="1:6" x14ac:dyDescent="0.25">
      <c r="A36" s="9"/>
      <c r="B36" s="8"/>
      <c r="C36" s="41" t="s">
        <v>67</v>
      </c>
      <c r="D36" s="20">
        <v>4000842443</v>
      </c>
      <c r="E36" s="60" t="s">
        <v>89</v>
      </c>
      <c r="F36" s="61"/>
    </row>
    <row r="37" spans="1:6" x14ac:dyDescent="0.25">
      <c r="A37" s="9"/>
      <c r="B37" s="8"/>
      <c r="C37" s="41" t="s">
        <v>67</v>
      </c>
      <c r="D37" s="20">
        <v>4000833041</v>
      </c>
      <c r="E37" s="41" t="s">
        <v>64</v>
      </c>
      <c r="F37" s="36">
        <v>44236</v>
      </c>
    </row>
    <row r="38" spans="1:6" x14ac:dyDescent="0.25">
      <c r="A38" s="9"/>
      <c r="B38" s="8"/>
      <c r="C38" s="41" t="s">
        <v>68</v>
      </c>
      <c r="D38" s="35">
        <v>113876361</v>
      </c>
      <c r="E38" s="41" t="s">
        <v>73</v>
      </c>
      <c r="F38" s="36">
        <v>44249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20" t="s">
        <v>138</v>
      </c>
    </row>
    <row r="43" spans="1:6" x14ac:dyDescent="0.25">
      <c r="A43" s="9"/>
      <c r="B43" s="8"/>
      <c r="E43" s="6" t="s">
        <v>137</v>
      </c>
      <c r="F43" s="36">
        <v>44307</v>
      </c>
    </row>
    <row r="44" spans="1:6" x14ac:dyDescent="0.25">
      <c r="A44" s="9"/>
      <c r="B44" s="8"/>
    </row>
    <row r="45" spans="1:6" x14ac:dyDescent="0.25">
      <c r="A45" s="9"/>
      <c r="B45" s="8"/>
    </row>
    <row r="46" spans="1:6" x14ac:dyDescent="0.25">
      <c r="A46" s="9"/>
      <c r="B46" s="8"/>
    </row>
    <row r="47" spans="1:6" x14ac:dyDescent="0.25">
      <c r="A47" s="9"/>
      <c r="B47" s="8"/>
    </row>
    <row r="48" spans="1:6" x14ac:dyDescent="0.25">
      <c r="A48" s="9"/>
      <c r="B48" s="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8"/>
      <c r="B55" s="8"/>
      <c r="I55" s="17"/>
      <c r="J55" s="17"/>
    </row>
    <row r="56" spans="1:10" x14ac:dyDescent="0.25">
      <c r="A56" s="8"/>
      <c r="B56" s="8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A62" s="17"/>
      <c r="B62" s="17"/>
      <c r="G62" s="17"/>
      <c r="H62" s="17"/>
    </row>
    <row r="63" spans="1:10" x14ac:dyDescent="0.25">
      <c r="A63" s="17"/>
      <c r="B63" s="17"/>
      <c r="G63" s="17"/>
      <c r="H63" s="17"/>
    </row>
  </sheetData>
  <mergeCells count="22">
    <mergeCell ref="A1:C1"/>
    <mergeCell ref="D1:K1"/>
    <mergeCell ref="E36:F36"/>
    <mergeCell ref="E39:F39"/>
    <mergeCell ref="E41:F41"/>
    <mergeCell ref="A17:B18"/>
    <mergeCell ref="A20:B20"/>
    <mergeCell ref="C20:D20"/>
    <mergeCell ref="E20:F20"/>
    <mergeCell ref="A21:B21"/>
    <mergeCell ref="C21:D21"/>
    <mergeCell ref="E21:F21"/>
    <mergeCell ref="G20:L20"/>
    <mergeCell ref="C25:D25"/>
    <mergeCell ref="E26:F26"/>
    <mergeCell ref="C28:D28"/>
    <mergeCell ref="E33:F33"/>
    <mergeCell ref="G21:H21"/>
    <mergeCell ref="I21:J21"/>
    <mergeCell ref="K21:L21"/>
    <mergeCell ref="E30:F30"/>
    <mergeCell ref="C31:D3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D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 t="s">
        <v>128</v>
      </c>
      <c r="B4" s="38">
        <v>44117</v>
      </c>
      <c r="C4" s="35">
        <v>115823014</v>
      </c>
      <c r="D4" s="11" t="s">
        <v>139</v>
      </c>
      <c r="E4" s="39">
        <v>2500000</v>
      </c>
      <c r="G4" s="27"/>
    </row>
    <row r="5" spans="1:1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>
        <v>102089448</v>
      </c>
      <c r="C22" s="41" t="s">
        <v>122</v>
      </c>
      <c r="D22" s="31" t="s">
        <v>152</v>
      </c>
      <c r="E22" s="41" t="s">
        <v>71</v>
      </c>
      <c r="F22" s="31">
        <v>1100039807</v>
      </c>
      <c r="G22" s="28" t="s">
        <v>95</v>
      </c>
      <c r="H22" s="43">
        <v>44133</v>
      </c>
      <c r="I22" s="6" t="s">
        <v>132</v>
      </c>
      <c r="J22" s="36">
        <v>44102</v>
      </c>
      <c r="K22" s="6" t="s">
        <v>107</v>
      </c>
      <c r="L22" s="5">
        <v>44313</v>
      </c>
    </row>
    <row r="23" spans="1:12" ht="16.5" x14ac:dyDescent="0.25">
      <c r="A23" s="19" t="s">
        <v>43</v>
      </c>
      <c r="B23" s="20" t="s">
        <v>142</v>
      </c>
      <c r="C23" s="41" t="s">
        <v>77</v>
      </c>
      <c r="D23" s="32">
        <v>44131</v>
      </c>
      <c r="E23" s="41" t="s">
        <v>64</v>
      </c>
      <c r="F23" s="32">
        <v>44237</v>
      </c>
      <c r="G23" s="28" t="s">
        <v>96</v>
      </c>
      <c r="H23" s="43">
        <v>44259</v>
      </c>
      <c r="I23" s="6" t="s">
        <v>109</v>
      </c>
      <c r="J23" s="36">
        <v>44167</v>
      </c>
      <c r="K23" s="6" t="s">
        <v>108</v>
      </c>
      <c r="L23" s="5">
        <v>44313</v>
      </c>
    </row>
    <row r="24" spans="1:12" ht="16.5" x14ac:dyDescent="0.25">
      <c r="A24" s="19" t="s">
        <v>44</v>
      </c>
      <c r="B24" s="20">
        <v>1208233</v>
      </c>
      <c r="C24" s="41" t="s">
        <v>65</v>
      </c>
      <c r="D24" s="31" t="s">
        <v>153</v>
      </c>
      <c r="E24" s="41" t="s">
        <v>121</v>
      </c>
      <c r="F24" s="36">
        <v>44258</v>
      </c>
      <c r="G24" s="28" t="s">
        <v>97</v>
      </c>
      <c r="H24" s="43">
        <v>44266</v>
      </c>
      <c r="I24" s="6" t="s">
        <v>110</v>
      </c>
      <c r="J24" s="36">
        <v>44167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43813965</v>
      </c>
      <c r="G25" s="28" t="s">
        <v>98</v>
      </c>
      <c r="H25" s="43">
        <v>44263</v>
      </c>
      <c r="I25" s="6" t="s">
        <v>111</v>
      </c>
      <c r="J25" s="36">
        <v>44267</v>
      </c>
    </row>
    <row r="26" spans="1:12" ht="16.5" x14ac:dyDescent="0.25">
      <c r="A26" s="19" t="s">
        <v>47</v>
      </c>
      <c r="B26" s="20" t="s">
        <v>57</v>
      </c>
      <c r="C26" s="41" t="s">
        <v>66</v>
      </c>
      <c r="D26" s="32"/>
      <c r="E26" s="60" t="s">
        <v>87</v>
      </c>
      <c r="F26" s="61"/>
      <c r="G26" s="28" t="s">
        <v>99</v>
      </c>
      <c r="H26" s="43">
        <v>44271</v>
      </c>
      <c r="I26" s="6" t="s">
        <v>112</v>
      </c>
      <c r="J26" s="36">
        <v>44167</v>
      </c>
    </row>
    <row r="27" spans="1:12" ht="16.5" x14ac:dyDescent="0.25">
      <c r="A27" s="19" t="s">
        <v>48</v>
      </c>
      <c r="B27" s="20" t="s">
        <v>151</v>
      </c>
      <c r="C27" s="41" t="s">
        <v>121</v>
      </c>
      <c r="D27" s="32">
        <v>44255</v>
      </c>
      <c r="E27" s="41" t="s">
        <v>72</v>
      </c>
      <c r="F27" s="33" t="s">
        <v>156</v>
      </c>
      <c r="G27" s="26" t="s">
        <v>100</v>
      </c>
      <c r="H27" s="26"/>
    </row>
    <row r="28" spans="1:12" ht="16.5" x14ac:dyDescent="0.25">
      <c r="A28" s="19" t="s">
        <v>49</v>
      </c>
      <c r="B28" s="20" t="s">
        <v>146</v>
      </c>
      <c r="C28" s="60" t="s">
        <v>83</v>
      </c>
      <c r="D28" s="61"/>
      <c r="E28" s="41" t="s">
        <v>64</v>
      </c>
      <c r="F28" s="36">
        <v>44253</v>
      </c>
      <c r="G28" s="26" t="s">
        <v>101</v>
      </c>
      <c r="H28" s="26"/>
    </row>
    <row r="29" spans="1:12" x14ac:dyDescent="0.25">
      <c r="A29" s="19" t="s">
        <v>50</v>
      </c>
      <c r="B29" s="20">
        <v>112</v>
      </c>
      <c r="C29" s="41" t="s">
        <v>78</v>
      </c>
      <c r="D29" s="47">
        <v>44231</v>
      </c>
      <c r="E29" s="41" t="s">
        <v>73</v>
      </c>
      <c r="F29" s="36">
        <v>44267</v>
      </c>
    </row>
    <row r="30" spans="1:12" x14ac:dyDescent="0.25">
      <c r="A30" s="19" t="s">
        <v>51</v>
      </c>
      <c r="B30" s="25">
        <v>44113</v>
      </c>
      <c r="C30" s="41" t="s">
        <v>121</v>
      </c>
      <c r="D30" s="32">
        <v>44250</v>
      </c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41" t="s">
        <v>64</v>
      </c>
      <c r="F31" s="36">
        <v>44132</v>
      </c>
    </row>
    <row r="32" spans="1:12" x14ac:dyDescent="0.25">
      <c r="A32" s="9"/>
      <c r="B32" s="8"/>
      <c r="C32" s="41" t="s">
        <v>63</v>
      </c>
      <c r="D32" s="20" t="s">
        <v>139</v>
      </c>
      <c r="E32" s="41" t="s">
        <v>73</v>
      </c>
      <c r="F32" s="36">
        <v>44267</v>
      </c>
    </row>
    <row r="33" spans="1:6" x14ac:dyDescent="0.25">
      <c r="A33" s="9"/>
      <c r="B33" s="8"/>
      <c r="C33" s="41" t="s">
        <v>66</v>
      </c>
      <c r="D33" s="25" t="s">
        <v>154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44228</v>
      </c>
      <c r="E34" s="41" t="s">
        <v>64</v>
      </c>
      <c r="F34" s="36">
        <v>44266</v>
      </c>
    </row>
    <row r="35" spans="1:6" x14ac:dyDescent="0.25">
      <c r="A35" s="9"/>
      <c r="B35" s="8"/>
      <c r="C35" s="41" t="s">
        <v>80</v>
      </c>
      <c r="D35" s="25">
        <v>44267</v>
      </c>
      <c r="E35" s="41" t="s">
        <v>73</v>
      </c>
      <c r="F35" s="36">
        <v>44267</v>
      </c>
    </row>
    <row r="36" spans="1:6" x14ac:dyDescent="0.25">
      <c r="A36" s="9"/>
      <c r="B36" s="8"/>
      <c r="C36" s="41" t="s">
        <v>67</v>
      </c>
      <c r="D36" s="48">
        <v>4000839247</v>
      </c>
      <c r="E36" s="60" t="s">
        <v>89</v>
      </c>
      <c r="F36" s="61"/>
    </row>
    <row r="37" spans="1:6" x14ac:dyDescent="0.25">
      <c r="A37" s="9"/>
      <c r="B37" s="8"/>
      <c r="C37" s="41" t="s">
        <v>67</v>
      </c>
      <c r="D37" s="48">
        <v>4000850416</v>
      </c>
      <c r="E37" s="41" t="s">
        <v>64</v>
      </c>
      <c r="F37" s="36">
        <v>44132</v>
      </c>
    </row>
    <row r="38" spans="1:6" x14ac:dyDescent="0.25">
      <c r="A38" s="9"/>
      <c r="B38" s="8"/>
      <c r="C38" s="41" t="s">
        <v>68</v>
      </c>
      <c r="D38" s="34">
        <v>115627099</v>
      </c>
      <c r="E38" s="41" t="s">
        <v>73</v>
      </c>
      <c r="F38" s="36">
        <v>44256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20" t="s">
        <v>138</v>
      </c>
    </row>
    <row r="43" spans="1:6" x14ac:dyDescent="0.25">
      <c r="A43" s="9"/>
      <c r="E43" s="6" t="s">
        <v>137</v>
      </c>
      <c r="F43" s="36">
        <v>44238</v>
      </c>
    </row>
    <row r="44" spans="1:6" x14ac:dyDescent="0.25">
      <c r="A44" s="9"/>
    </row>
    <row r="45" spans="1:6" x14ac:dyDescent="0.25">
      <c r="A45" s="9"/>
    </row>
    <row r="46" spans="1:6" x14ac:dyDescent="0.25">
      <c r="A46" s="9"/>
    </row>
    <row r="47" spans="1:6" x14ac:dyDescent="0.25">
      <c r="A47" s="9"/>
    </row>
    <row r="48" spans="1:6" x14ac:dyDescent="0.25">
      <c r="A48" s="9"/>
    </row>
    <row r="49" spans="1:10" x14ac:dyDescent="0.25">
      <c r="A49" s="8"/>
    </row>
    <row r="50" spans="1:10" x14ac:dyDescent="0.25">
      <c r="A50" s="8"/>
    </row>
    <row r="51" spans="1:10" x14ac:dyDescent="0.25">
      <c r="A51" s="8"/>
    </row>
    <row r="52" spans="1:10" x14ac:dyDescent="0.25">
      <c r="A52" s="8"/>
    </row>
    <row r="53" spans="1:10" x14ac:dyDescent="0.25">
      <c r="A53" s="8"/>
    </row>
    <row r="54" spans="1:10" x14ac:dyDescent="0.25">
      <c r="A54" s="8"/>
    </row>
    <row r="55" spans="1:10" x14ac:dyDescent="0.25">
      <c r="A55" s="8"/>
      <c r="I55" s="17"/>
      <c r="J55" s="17"/>
    </row>
    <row r="56" spans="1:10" x14ac:dyDescent="0.25">
      <c r="A56" s="8"/>
      <c r="I56" s="17"/>
      <c r="J56" s="17"/>
    </row>
    <row r="57" spans="1:10" x14ac:dyDescent="0.25">
      <c r="A57" s="17"/>
      <c r="H57" s="17"/>
      <c r="I57" s="17"/>
      <c r="J57" s="17"/>
    </row>
    <row r="58" spans="1:10" x14ac:dyDescent="0.25">
      <c r="A58" s="17"/>
      <c r="H58" s="17"/>
      <c r="I58" s="17"/>
      <c r="J58" s="17"/>
    </row>
    <row r="59" spans="1:10" x14ac:dyDescent="0.25">
      <c r="A59" s="17"/>
      <c r="H59" s="17"/>
      <c r="I59" s="17"/>
      <c r="J59" s="17"/>
    </row>
    <row r="60" spans="1:10" x14ac:dyDescent="0.25">
      <c r="A60" s="17"/>
      <c r="H60" s="17"/>
      <c r="I60" s="17"/>
      <c r="J60" s="17"/>
    </row>
    <row r="61" spans="1:10" x14ac:dyDescent="0.25">
      <c r="A61" s="17"/>
      <c r="H61" s="17"/>
      <c r="I61" s="17"/>
      <c r="J61" s="17"/>
    </row>
    <row r="62" spans="1:10" x14ac:dyDescent="0.25">
      <c r="A62" s="17"/>
      <c r="H62" s="17"/>
    </row>
    <row r="63" spans="1:10" x14ac:dyDescent="0.25">
      <c r="A63" s="17"/>
      <c r="H63" s="17"/>
    </row>
  </sheetData>
  <mergeCells count="22">
    <mergeCell ref="A1:C1"/>
    <mergeCell ref="D1:K1"/>
    <mergeCell ref="E36:F36"/>
    <mergeCell ref="E39:F39"/>
    <mergeCell ref="E41:F41"/>
    <mergeCell ref="A17:B18"/>
    <mergeCell ref="A20:B20"/>
    <mergeCell ref="C20:D20"/>
    <mergeCell ref="E20:F20"/>
    <mergeCell ref="A21:B21"/>
    <mergeCell ref="C21:D21"/>
    <mergeCell ref="E21:F21"/>
    <mergeCell ref="G20:L20"/>
    <mergeCell ref="C25:D25"/>
    <mergeCell ref="E26:F26"/>
    <mergeCell ref="C28:D28"/>
    <mergeCell ref="E33:F33"/>
    <mergeCell ref="G21:H21"/>
    <mergeCell ref="I21:J21"/>
    <mergeCell ref="K21:L21"/>
    <mergeCell ref="E30:F30"/>
    <mergeCell ref="C31:D3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D1:K1"/>
    </sheetView>
  </sheetViews>
  <sheetFormatPr baseColWidth="10" defaultRowHeight="15.75" x14ac:dyDescent="0.25"/>
  <cols>
    <col min="1" max="1" width="33.125" customWidth="1"/>
    <col min="2" max="2" width="26.25" bestFit="1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 t="s">
        <v>129</v>
      </c>
      <c r="B4" s="13"/>
      <c r="C4" s="49">
        <f>D37</f>
        <v>95974364</v>
      </c>
      <c r="D4" s="11"/>
      <c r="E4" s="6"/>
      <c r="G4" s="27" t="s">
        <v>25</v>
      </c>
    </row>
    <row r="5" spans="1:1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/>
      <c r="C6" s="6"/>
      <c r="D6" s="6" t="s">
        <v>15</v>
      </c>
      <c r="E6" s="12"/>
      <c r="F6" s="11"/>
      <c r="G6" s="6" t="str">
        <f>IF($G$4="NATURAL",Hoja2!C2,IF($G$4="JURÍDICO",Hoja2!E2,""))</f>
        <v>Formato V13</v>
      </c>
      <c r="H6" s="12"/>
      <c r="I6" s="11"/>
    </row>
    <row r="7" spans="1:11" x14ac:dyDescent="0.25">
      <c r="A7" s="6" t="s">
        <v>7</v>
      </c>
      <c r="B7" s="12"/>
      <c r="C7" s="6"/>
      <c r="D7" s="6" t="s">
        <v>16</v>
      </c>
      <c r="E7" s="12"/>
      <c r="F7" s="11"/>
      <c r="G7" s="6" t="str">
        <f>IF($G$4="NATURAL",Hoja2!C3,IF($G$4="JURÍDICO",Hoja2!E3,""))</f>
        <v>Carta de lavado de activos</v>
      </c>
      <c r="H7" s="12"/>
      <c r="I7" s="11"/>
    </row>
    <row r="8" spans="1:11" x14ac:dyDescent="0.25">
      <c r="A8" s="6" t="s">
        <v>8</v>
      </c>
      <c r="B8" s="12"/>
      <c r="C8" s="6"/>
      <c r="D8" s="6" t="s">
        <v>17</v>
      </c>
      <c r="E8" s="12"/>
      <c r="F8" s="12"/>
      <c r="G8" s="6" t="str">
        <f>IF($G$4="NATURAL",Hoja2!C4,IF($G$4="JURÍDICO",Hoja2!E4,""))</f>
        <v>Cédula del representante legal</v>
      </c>
      <c r="H8" s="12"/>
      <c r="I8" s="11"/>
    </row>
    <row r="9" spans="1:11" x14ac:dyDescent="0.25">
      <c r="A9" s="6" t="s">
        <v>9</v>
      </c>
      <c r="B9" s="12"/>
      <c r="C9" s="6"/>
      <c r="D9" s="6" t="s">
        <v>18</v>
      </c>
      <c r="E9" s="12"/>
      <c r="F9" s="12"/>
      <c r="G9" s="6" t="str">
        <f>IF($G$4="NATURAL",Hoja2!C5,IF($G$4="JURÍDICO",Hoja2!E5,""))</f>
        <v>Cámara de comercio</v>
      </c>
      <c r="H9" s="12"/>
      <c r="I9" s="11"/>
    </row>
    <row r="10" spans="1:11" x14ac:dyDescent="0.25">
      <c r="A10" s="6" t="s">
        <v>10</v>
      </c>
      <c r="B10" s="12"/>
      <c r="C10" s="6"/>
      <c r="D10" s="6" t="s">
        <v>19</v>
      </c>
      <c r="E10" s="12"/>
      <c r="F10" s="12"/>
      <c r="G10" s="6" t="str">
        <f>IF($G$4="NATURAL",Hoja2!C6,IF($G$4="JURÍDICO",Hoja2!E6,""))</f>
        <v>Rut</v>
      </c>
      <c r="H10" s="12"/>
      <c r="I10" s="11"/>
    </row>
    <row r="11" spans="1:11" x14ac:dyDescent="0.25">
      <c r="A11" s="6" t="s">
        <v>12</v>
      </c>
      <c r="B11" s="12"/>
      <c r="C11" s="6"/>
      <c r="D11" s="6" t="s">
        <v>20</v>
      </c>
      <c r="E11" s="12"/>
      <c r="F11" s="12"/>
      <c r="G11" s="6" t="str">
        <f>IF($G$4="NATURAL",Hoja2!C7,IF($G$4="JURÍDICO",Hoja2!E7,""))</f>
        <v>Certificado bancario</v>
      </c>
      <c r="H11" s="12"/>
      <c r="I11" s="11"/>
    </row>
    <row r="12" spans="1:11" x14ac:dyDescent="0.25">
      <c r="A12" s="6" t="s">
        <v>13</v>
      </c>
      <c r="B12" s="12"/>
      <c r="C12" s="6"/>
      <c r="D12" s="6" t="s">
        <v>21</v>
      </c>
      <c r="E12" s="12"/>
      <c r="F12" s="12"/>
      <c r="G12" s="6"/>
      <c r="H12" s="6"/>
      <c r="I12" s="6"/>
    </row>
    <row r="13" spans="1:11" x14ac:dyDescent="0.25">
      <c r="A13" s="6" t="s">
        <v>14</v>
      </c>
      <c r="B13" s="12"/>
      <c r="C13" s="6"/>
      <c r="D13" s="6" t="s">
        <v>22</v>
      </c>
      <c r="E13" s="12"/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/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>
        <v>102089451</v>
      </c>
      <c r="C22" s="41" t="s">
        <v>122</v>
      </c>
      <c r="D22" s="31" t="s">
        <v>152</v>
      </c>
      <c r="E22" s="41" t="s">
        <v>71</v>
      </c>
      <c r="F22" s="31">
        <v>1100040474</v>
      </c>
      <c r="G22" s="28" t="s">
        <v>95</v>
      </c>
      <c r="H22" s="43">
        <v>44244</v>
      </c>
      <c r="I22" s="6" t="s">
        <v>132</v>
      </c>
      <c r="J22" s="36">
        <v>44267</v>
      </c>
      <c r="K22" s="6" t="s">
        <v>107</v>
      </c>
      <c r="L22" s="36">
        <v>44313</v>
      </c>
    </row>
    <row r="23" spans="1:12" ht="16.5" x14ac:dyDescent="0.25">
      <c r="A23" s="19" t="s">
        <v>43</v>
      </c>
      <c r="B23" s="20" t="s">
        <v>143</v>
      </c>
      <c r="C23" s="41" t="s">
        <v>77</v>
      </c>
      <c r="D23" s="32">
        <v>44218</v>
      </c>
      <c r="E23" s="41" t="s">
        <v>64</v>
      </c>
      <c r="F23" s="36">
        <v>44264</v>
      </c>
      <c r="G23" s="28" t="s">
        <v>96</v>
      </c>
      <c r="H23" s="43">
        <v>44271</v>
      </c>
      <c r="I23" s="6" t="s">
        <v>109</v>
      </c>
      <c r="J23" s="33" t="s">
        <v>133</v>
      </c>
      <c r="K23" s="6" t="s">
        <v>108</v>
      </c>
      <c r="L23" s="36">
        <v>44313</v>
      </c>
    </row>
    <row r="24" spans="1:12" ht="16.5" x14ac:dyDescent="0.25">
      <c r="A24" s="19" t="s">
        <v>44</v>
      </c>
      <c r="B24" s="20">
        <v>1208236</v>
      </c>
      <c r="C24" s="41" t="s">
        <v>65</v>
      </c>
      <c r="D24" s="31" t="s">
        <v>157</v>
      </c>
      <c r="E24" s="41" t="s">
        <v>121</v>
      </c>
      <c r="F24" s="36">
        <v>44294</v>
      </c>
      <c r="G24" s="28" t="s">
        <v>97</v>
      </c>
      <c r="H24" s="43">
        <v>44237</v>
      </c>
      <c r="I24" s="6" t="s">
        <v>110</v>
      </c>
      <c r="J24" s="33" t="s">
        <v>133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93393152</v>
      </c>
      <c r="G25" s="28" t="s">
        <v>98</v>
      </c>
      <c r="H25" s="43">
        <v>44274</v>
      </c>
      <c r="I25" s="6" t="s">
        <v>111</v>
      </c>
      <c r="J25" s="36">
        <v>44301</v>
      </c>
    </row>
    <row r="26" spans="1:12" ht="16.5" x14ac:dyDescent="0.25">
      <c r="A26" s="19" t="s">
        <v>47</v>
      </c>
      <c r="B26" s="20" t="s">
        <v>57</v>
      </c>
      <c r="C26" s="41" t="s">
        <v>66</v>
      </c>
      <c r="D26" s="32">
        <v>44229</v>
      </c>
      <c r="E26" s="60" t="s">
        <v>87</v>
      </c>
      <c r="F26" s="61"/>
      <c r="G26" s="28" t="s">
        <v>99</v>
      </c>
      <c r="H26" s="43">
        <v>44274</v>
      </c>
      <c r="I26" s="6" t="s">
        <v>112</v>
      </c>
      <c r="J26" s="33" t="s">
        <v>133</v>
      </c>
    </row>
    <row r="27" spans="1:12" ht="16.5" x14ac:dyDescent="0.25">
      <c r="A27" s="19" t="s">
        <v>48</v>
      </c>
      <c r="B27" s="20" t="s">
        <v>140</v>
      </c>
      <c r="C27" s="41" t="s">
        <v>121</v>
      </c>
      <c r="D27" s="32">
        <v>44281</v>
      </c>
      <c r="E27" s="41" t="s">
        <v>72</v>
      </c>
      <c r="F27" s="68" t="s">
        <v>159</v>
      </c>
      <c r="G27" s="26" t="s">
        <v>100</v>
      </c>
      <c r="H27" s="26"/>
    </row>
    <row r="28" spans="1:12" ht="16.5" x14ac:dyDescent="0.25">
      <c r="A28" s="19" t="s">
        <v>49</v>
      </c>
      <c r="B28" s="20" t="s">
        <v>147</v>
      </c>
      <c r="C28" s="60" t="s">
        <v>83</v>
      </c>
      <c r="D28" s="61"/>
      <c r="E28" s="41" t="s">
        <v>64</v>
      </c>
      <c r="F28" s="69"/>
      <c r="G28" s="26" t="s">
        <v>101</v>
      </c>
      <c r="H28" s="26"/>
    </row>
    <row r="29" spans="1:12" x14ac:dyDescent="0.25">
      <c r="A29" s="19" t="s">
        <v>50</v>
      </c>
      <c r="B29" s="20">
        <v>225</v>
      </c>
      <c r="C29" s="41" t="s">
        <v>78</v>
      </c>
      <c r="D29" s="32">
        <v>44232</v>
      </c>
      <c r="E29" s="41" t="s">
        <v>73</v>
      </c>
      <c r="F29" s="70"/>
    </row>
    <row r="30" spans="1:12" x14ac:dyDescent="0.25">
      <c r="A30" s="19" t="s">
        <v>51</v>
      </c>
      <c r="B30" s="25">
        <v>44203</v>
      </c>
      <c r="C30" s="41" t="s">
        <v>121</v>
      </c>
      <c r="D30" s="32">
        <v>44278</v>
      </c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41" t="s">
        <v>64</v>
      </c>
      <c r="F31" s="36">
        <v>44264</v>
      </c>
    </row>
    <row r="32" spans="1:12" x14ac:dyDescent="0.25">
      <c r="A32" s="9"/>
      <c r="B32" s="8"/>
      <c r="C32" s="41" t="s">
        <v>63</v>
      </c>
      <c r="D32" s="20" t="s">
        <v>158</v>
      </c>
      <c r="E32" s="41" t="s">
        <v>73</v>
      </c>
      <c r="F32" s="36">
        <v>44295</v>
      </c>
    </row>
    <row r="33" spans="1:6" x14ac:dyDescent="0.25">
      <c r="A33" s="9"/>
      <c r="B33" s="8"/>
      <c r="C33" s="41" t="s">
        <v>66</v>
      </c>
      <c r="D33" s="25">
        <v>44249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44258</v>
      </c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>
        <v>44295</v>
      </c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>
        <v>4000844227</v>
      </c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>
        <v>95974364</v>
      </c>
      <c r="E37" s="41" t="s">
        <v>64</v>
      </c>
      <c r="F37" s="36">
        <v>44256</v>
      </c>
    </row>
    <row r="38" spans="1:6" x14ac:dyDescent="0.25">
      <c r="A38" s="9"/>
      <c r="B38" s="8"/>
      <c r="E38" s="41" t="s">
        <v>73</v>
      </c>
      <c r="F38" s="36">
        <v>44281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20" t="s">
        <v>138</v>
      </c>
    </row>
    <row r="43" spans="1:6" x14ac:dyDescent="0.25">
      <c r="A43" s="9"/>
      <c r="B43" s="8"/>
      <c r="E43" s="6" t="s">
        <v>137</v>
      </c>
      <c r="F43" s="36">
        <v>44306</v>
      </c>
    </row>
    <row r="44" spans="1:6" x14ac:dyDescent="0.25">
      <c r="A44" s="9"/>
      <c r="B44" s="8"/>
    </row>
    <row r="45" spans="1:6" x14ac:dyDescent="0.25">
      <c r="A45" s="9"/>
      <c r="B45" s="8"/>
    </row>
    <row r="46" spans="1:6" x14ac:dyDescent="0.25">
      <c r="A46" s="9"/>
      <c r="B46" s="8"/>
    </row>
    <row r="47" spans="1:6" x14ac:dyDescent="0.25">
      <c r="A47" s="9"/>
      <c r="B47" s="8"/>
    </row>
    <row r="48" spans="1:6" x14ac:dyDescent="0.25">
      <c r="A48" s="9"/>
      <c r="B48" s="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8"/>
      <c r="B55" s="8"/>
      <c r="I55" s="17"/>
      <c r="J55" s="17"/>
    </row>
    <row r="56" spans="1:10" x14ac:dyDescent="0.25">
      <c r="A56" s="8"/>
      <c r="B56" s="8"/>
      <c r="I56" s="17"/>
      <c r="J56" s="17"/>
    </row>
    <row r="57" spans="1:10" x14ac:dyDescent="0.25">
      <c r="A57" s="17"/>
      <c r="B57" s="17"/>
      <c r="H57" s="17"/>
      <c r="I57" s="17"/>
      <c r="J57" s="17"/>
    </row>
    <row r="58" spans="1:10" x14ac:dyDescent="0.25">
      <c r="A58" s="17"/>
      <c r="B58" s="17"/>
      <c r="H58" s="17"/>
      <c r="I58" s="17"/>
      <c r="J58" s="17"/>
    </row>
    <row r="59" spans="1:10" x14ac:dyDescent="0.25">
      <c r="A59" s="17"/>
      <c r="B59" s="17"/>
      <c r="H59" s="17"/>
      <c r="I59" s="17"/>
      <c r="J59" s="17"/>
    </row>
    <row r="60" spans="1:10" x14ac:dyDescent="0.25">
      <c r="A60" s="17"/>
      <c r="B60" s="17"/>
      <c r="H60" s="17"/>
      <c r="I60" s="17"/>
      <c r="J60" s="17"/>
    </row>
    <row r="61" spans="1:10" x14ac:dyDescent="0.25">
      <c r="A61" s="17"/>
      <c r="B61" s="17"/>
      <c r="H61" s="17"/>
      <c r="I61" s="17"/>
      <c r="J61" s="17"/>
    </row>
    <row r="62" spans="1:10" x14ac:dyDescent="0.25">
      <c r="A62" s="17"/>
      <c r="B62" s="17"/>
      <c r="H62" s="17"/>
    </row>
    <row r="63" spans="1:10" x14ac:dyDescent="0.25">
      <c r="A63" s="17"/>
      <c r="B63" s="17"/>
      <c r="H63" s="17"/>
    </row>
  </sheetData>
  <mergeCells count="23">
    <mergeCell ref="A1:C1"/>
    <mergeCell ref="D1:K1"/>
    <mergeCell ref="E36:F36"/>
    <mergeCell ref="E39:F39"/>
    <mergeCell ref="E41:F41"/>
    <mergeCell ref="A17:B18"/>
    <mergeCell ref="A20:B20"/>
    <mergeCell ref="C20:D20"/>
    <mergeCell ref="E20:F20"/>
    <mergeCell ref="A21:B21"/>
    <mergeCell ref="C21:D21"/>
    <mergeCell ref="E21:F21"/>
    <mergeCell ref="G20:L20"/>
    <mergeCell ref="C25:D25"/>
    <mergeCell ref="E26:F26"/>
    <mergeCell ref="C28:D28"/>
    <mergeCell ref="E33:F33"/>
    <mergeCell ref="C31:D31"/>
    <mergeCell ref="G21:H21"/>
    <mergeCell ref="I21:J21"/>
    <mergeCell ref="K21:L21"/>
    <mergeCell ref="E30:F30"/>
    <mergeCell ref="F27:F29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zoomScale="70" zoomScaleNormal="70" workbookViewId="0">
      <selection activeCell="D1" sqref="D1:K1"/>
    </sheetView>
  </sheetViews>
  <sheetFormatPr baseColWidth="10" defaultRowHeight="15.75" x14ac:dyDescent="0.25"/>
  <cols>
    <col min="1" max="1" width="33.125" bestFit="1" customWidth="1"/>
    <col min="2" max="2" width="31.375" bestFit="1" customWidth="1"/>
    <col min="3" max="3" width="23.75" bestFit="1" customWidth="1"/>
    <col min="4" max="5" width="37.875" bestFit="1" customWidth="1"/>
    <col min="6" max="6" width="21.875" bestFit="1" customWidth="1"/>
    <col min="7" max="7" width="33.375" bestFit="1" customWidth="1"/>
    <col min="8" max="8" width="14.125" bestFit="1" customWidth="1"/>
    <col min="9" max="9" width="31.625" bestFit="1" customWidth="1"/>
    <col min="10" max="10" width="27.75" customWidth="1"/>
    <col min="11" max="11" width="17.875" bestFit="1" customWidth="1"/>
    <col min="12" max="12" width="16.75" bestFit="1" customWidth="1"/>
    <col min="13" max="13" width="16.375" bestFit="1" customWidth="1"/>
    <col min="14" max="14" width="21.25" bestFit="1" customWidth="1"/>
    <col min="15" max="15" width="11.125" bestFit="1" customWidth="1"/>
    <col min="16" max="16" width="13.75" bestFit="1" customWidth="1"/>
    <col min="17" max="17" width="14.5" bestFit="1" customWidth="1"/>
    <col min="18" max="18" width="15" bestFit="1" customWidth="1"/>
    <col min="19" max="19" width="15.75" bestFit="1" customWidth="1"/>
    <col min="20" max="20" width="17.625" bestFit="1" customWidth="1"/>
    <col min="21" max="21" width="10" bestFit="1" customWidth="1"/>
    <col min="22" max="22" width="11.125" bestFit="1" customWidth="1"/>
    <col min="23" max="23" width="13.75" bestFit="1" customWidth="1"/>
    <col min="24" max="24" width="15" bestFit="1" customWidth="1"/>
    <col min="25" max="25" width="16.125" bestFit="1" customWidth="1"/>
    <col min="26" max="26" width="17.625" bestFit="1" customWidth="1"/>
    <col min="27" max="27" width="10" bestFit="1" customWidth="1"/>
    <col min="28" max="28" width="11.125" bestFit="1" customWidth="1"/>
    <col min="29" max="29" width="15" bestFit="1" customWidth="1"/>
    <col min="30" max="30" width="13.75" bestFit="1" customWidth="1"/>
    <col min="31" max="31" width="16.125" bestFit="1" customWidth="1"/>
    <col min="32" max="32" width="17.625" bestFit="1" customWidth="1"/>
    <col min="33" max="33" width="10.75" bestFit="1" customWidth="1"/>
    <col min="34" max="34" width="11.125" bestFit="1" customWidth="1"/>
    <col min="35" max="35" width="15" bestFit="1" customWidth="1"/>
    <col min="36" max="36" width="14" bestFit="1" customWidth="1"/>
    <col min="37" max="37" width="15.75" bestFit="1" customWidth="1"/>
    <col min="38" max="38" width="17.625" bestFit="1" customWidth="1"/>
    <col min="39" max="39" width="10" bestFit="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2" spans="1:11" ht="18" customHeight="1" x14ac:dyDescent="0.25">
      <c r="A2" s="2"/>
      <c r="B2" s="2"/>
      <c r="C2" s="2"/>
      <c r="D2" s="3"/>
      <c r="E2" s="4"/>
    </row>
    <row r="3" spans="1:11" x14ac:dyDescent="0.25">
      <c r="A3" s="7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2" t="s">
        <v>34</v>
      </c>
      <c r="B4" s="11">
        <v>44210</v>
      </c>
      <c r="C4" s="49">
        <f>D37</f>
        <v>100703741</v>
      </c>
      <c r="D4" s="11" t="str">
        <f>D32</f>
        <v>Az Construcciones</v>
      </c>
      <c r="E4" s="39">
        <v>6000000</v>
      </c>
      <c r="G4" s="27" t="s">
        <v>25</v>
      </c>
    </row>
    <row r="5" spans="1:11" s="1" customFormat="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 t="s">
        <v>36</v>
      </c>
      <c r="C6" s="11">
        <v>44249</v>
      </c>
      <c r="D6" s="6" t="s">
        <v>15</v>
      </c>
      <c r="E6" s="12" t="s">
        <v>36</v>
      </c>
      <c r="F6" s="11">
        <v>44249</v>
      </c>
      <c r="G6" s="6" t="str">
        <f>IF($G$4="NATURAL",Hoja2!C2,IF($G$4="JURÍDICO",Hoja2!E2,""))</f>
        <v>Formato V13</v>
      </c>
      <c r="H6" s="12" t="s">
        <v>36</v>
      </c>
      <c r="I6" s="11">
        <v>44249</v>
      </c>
    </row>
    <row r="7" spans="1:11" x14ac:dyDescent="0.25">
      <c r="A7" s="6" t="s">
        <v>7</v>
      </c>
      <c r="B7" s="12" t="s">
        <v>36</v>
      </c>
      <c r="C7" s="11">
        <v>44249</v>
      </c>
      <c r="D7" s="6" t="s">
        <v>16</v>
      </c>
      <c r="E7" s="12" t="s">
        <v>36</v>
      </c>
      <c r="F7" s="11">
        <v>44249</v>
      </c>
      <c r="G7" s="6" t="str">
        <f>IF($G$4="NATURAL",Hoja2!C3,IF($G$4="JURÍDICO",Hoja2!E3,""))</f>
        <v>Carta de lavado de activos</v>
      </c>
      <c r="H7" s="12" t="s">
        <v>36</v>
      </c>
      <c r="I7" s="11">
        <v>44249</v>
      </c>
    </row>
    <row r="8" spans="1:11" x14ac:dyDescent="0.25">
      <c r="A8" s="6" t="s">
        <v>8</v>
      </c>
      <c r="B8" s="12" t="s">
        <v>36</v>
      </c>
      <c r="C8" s="11">
        <v>44249</v>
      </c>
      <c r="D8" s="6" t="s">
        <v>17</v>
      </c>
      <c r="E8" s="12" t="s">
        <v>36</v>
      </c>
      <c r="F8" s="11">
        <v>44249</v>
      </c>
      <c r="G8" s="6" t="str">
        <f>IF($G$4="NATURAL",Hoja2!C4,IF($G$4="JURÍDICO",Hoja2!E4,""))</f>
        <v>Cédula del representante legal</v>
      </c>
      <c r="H8" s="12" t="s">
        <v>36</v>
      </c>
      <c r="I8" s="11">
        <v>44249</v>
      </c>
    </row>
    <row r="9" spans="1:11" x14ac:dyDescent="0.25">
      <c r="A9" s="6" t="s">
        <v>9</v>
      </c>
      <c r="B9" s="12" t="s">
        <v>36</v>
      </c>
      <c r="C9" s="11">
        <v>44249</v>
      </c>
      <c r="D9" s="6" t="s">
        <v>18</v>
      </c>
      <c r="E9" s="12" t="s">
        <v>36</v>
      </c>
      <c r="F9" s="11">
        <v>44249</v>
      </c>
      <c r="G9" s="6" t="str">
        <f>IF($G$4="NATURAL",Hoja2!C5,IF($G$4="JURÍDICO",Hoja2!E5,""))</f>
        <v>Cámara de comercio</v>
      </c>
      <c r="H9" s="12" t="s">
        <v>36</v>
      </c>
      <c r="I9" s="11">
        <v>44249</v>
      </c>
    </row>
    <row r="10" spans="1:11" x14ac:dyDescent="0.25">
      <c r="A10" s="6" t="s">
        <v>10</v>
      </c>
      <c r="B10" s="12" t="s">
        <v>36</v>
      </c>
      <c r="C10" s="11">
        <v>44249</v>
      </c>
      <c r="D10" s="6" t="s">
        <v>19</v>
      </c>
      <c r="E10" s="12" t="s">
        <v>36</v>
      </c>
      <c r="F10" s="11">
        <v>44249</v>
      </c>
      <c r="G10" s="6" t="str">
        <f>IF($G$4="NATURAL",Hoja2!C6,IF($G$4="JURÍDICO",Hoja2!E6,""))</f>
        <v>Rut</v>
      </c>
      <c r="H10" s="12" t="s">
        <v>36</v>
      </c>
      <c r="I10" s="11">
        <v>44249</v>
      </c>
    </row>
    <row r="11" spans="1:11" x14ac:dyDescent="0.25">
      <c r="A11" s="6" t="s">
        <v>12</v>
      </c>
      <c r="B11" s="12" t="s">
        <v>36</v>
      </c>
      <c r="C11" s="11">
        <v>44249</v>
      </c>
      <c r="D11" s="6" t="s">
        <v>20</v>
      </c>
      <c r="E11" s="12" t="s">
        <v>36</v>
      </c>
      <c r="F11" s="11">
        <v>44249</v>
      </c>
      <c r="G11" s="6" t="str">
        <f>IF($G$4="NATURAL",Hoja2!C7,IF($G$4="JURÍDICO",Hoja2!E7,""))</f>
        <v>Certificado bancario</v>
      </c>
      <c r="H11" s="12" t="s">
        <v>36</v>
      </c>
      <c r="I11" s="11">
        <v>44249</v>
      </c>
    </row>
    <row r="12" spans="1:11" x14ac:dyDescent="0.25">
      <c r="A12" s="6" t="s">
        <v>13</v>
      </c>
      <c r="B12" s="12" t="s">
        <v>36</v>
      </c>
      <c r="C12" s="11">
        <v>44249</v>
      </c>
      <c r="D12" s="6" t="s">
        <v>21</v>
      </c>
      <c r="E12" s="12" t="s">
        <v>36</v>
      </c>
      <c r="F12" s="11">
        <v>44249</v>
      </c>
      <c r="G12" s="6"/>
      <c r="H12" s="12"/>
      <c r="I12" s="12"/>
    </row>
    <row r="13" spans="1:11" x14ac:dyDescent="0.25">
      <c r="A13" s="6" t="s">
        <v>14</v>
      </c>
      <c r="B13" s="12" t="s">
        <v>36</v>
      </c>
      <c r="C13" s="11">
        <v>44249</v>
      </c>
      <c r="D13" s="6" t="s">
        <v>22</v>
      </c>
      <c r="E13" s="12" t="s">
        <v>36</v>
      </c>
      <c r="F13" s="11">
        <v>44249</v>
      </c>
      <c r="G13" s="6"/>
      <c r="H13" s="12"/>
      <c r="I13" s="12"/>
    </row>
    <row r="14" spans="1:11" x14ac:dyDescent="0.25">
      <c r="A14" s="6"/>
      <c r="B14" s="12"/>
      <c r="C14" s="12"/>
      <c r="D14" s="6" t="s">
        <v>23</v>
      </c>
      <c r="E14" s="12" t="s">
        <v>36</v>
      </c>
      <c r="F14" s="11">
        <v>44249</v>
      </c>
      <c r="G14" s="6"/>
      <c r="H14" s="12"/>
      <c r="I14" s="12"/>
    </row>
    <row r="15" spans="1:11" x14ac:dyDescent="0.25">
      <c r="A15" s="9"/>
      <c r="B15" s="16">
        <f>(COUNTIF(B6:B13,Hoja2!$A$4)/8)</f>
        <v>1</v>
      </c>
      <c r="C15" s="14"/>
      <c r="D15" s="9"/>
      <c r="E15" s="16">
        <f>(COUNTIF(E6:E14,Hoja2!$A$4)/9)</f>
        <v>1</v>
      </c>
      <c r="F15" s="9"/>
      <c r="G15" s="9"/>
      <c r="H15" s="9"/>
      <c r="I15" s="16">
        <f>(COUNTIF(H6:H11,Hoja2!$A$4)/6)</f>
        <v>1</v>
      </c>
      <c r="J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1">
        <v>44249</v>
      </c>
      <c r="D18" s="12" t="s">
        <v>40</v>
      </c>
      <c r="E18" s="12" t="s">
        <v>36</v>
      </c>
    </row>
    <row r="19" spans="1:12" x14ac:dyDescent="0.25">
      <c r="A19" s="8"/>
      <c r="B19" s="8"/>
      <c r="C19" s="15"/>
      <c r="D19" s="14"/>
      <c r="E19" s="14"/>
      <c r="I19" s="22"/>
      <c r="J19" s="22"/>
      <c r="K19" s="2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5.75" customHeight="1" x14ac:dyDescent="0.25">
      <c r="A22" s="19" t="s">
        <v>42</v>
      </c>
      <c r="B22" s="20">
        <v>102089300</v>
      </c>
      <c r="C22" s="41" t="s">
        <v>122</v>
      </c>
      <c r="D22" s="31" t="s">
        <v>56</v>
      </c>
      <c r="E22" s="41" t="s">
        <v>71</v>
      </c>
      <c r="F22" s="31">
        <v>1100041395</v>
      </c>
      <c r="G22" s="28" t="s">
        <v>95</v>
      </c>
      <c r="H22" s="43">
        <v>44243</v>
      </c>
      <c r="I22" s="6" t="s">
        <v>132</v>
      </c>
      <c r="J22" s="6" t="s">
        <v>133</v>
      </c>
      <c r="K22" s="6" t="s">
        <v>107</v>
      </c>
      <c r="L22" s="6"/>
    </row>
    <row r="23" spans="1:12" ht="16.5" x14ac:dyDescent="0.25">
      <c r="A23" s="19" t="s">
        <v>113</v>
      </c>
      <c r="B23" s="20" t="s">
        <v>54</v>
      </c>
      <c r="C23" s="41" t="s">
        <v>77</v>
      </c>
      <c r="D23" s="32">
        <v>44242</v>
      </c>
      <c r="E23" s="41" t="s">
        <v>64</v>
      </c>
      <c r="F23" s="32">
        <v>44314</v>
      </c>
      <c r="G23" s="28" t="s">
        <v>96</v>
      </c>
      <c r="H23" s="44"/>
      <c r="I23" s="6" t="s">
        <v>109</v>
      </c>
      <c r="J23" s="6" t="s">
        <v>133</v>
      </c>
      <c r="K23" s="6" t="s">
        <v>108</v>
      </c>
      <c r="L23" s="6"/>
    </row>
    <row r="24" spans="1:12" ht="16.5" x14ac:dyDescent="0.25">
      <c r="A24" s="19" t="s">
        <v>44</v>
      </c>
      <c r="B24" s="20">
        <v>1208121</v>
      </c>
      <c r="C24" s="41" t="s">
        <v>65</v>
      </c>
      <c r="D24" s="31" t="s">
        <v>120</v>
      </c>
      <c r="E24" s="41" t="s">
        <v>121</v>
      </c>
      <c r="F24" s="36">
        <v>44344</v>
      </c>
      <c r="G24" s="28" t="s">
        <v>97</v>
      </c>
      <c r="H24" s="44"/>
      <c r="I24" s="6" t="s">
        <v>110</v>
      </c>
      <c r="J24" s="6" t="s">
        <v>133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27896655</v>
      </c>
      <c r="G25" s="28" t="s">
        <v>98</v>
      </c>
      <c r="H25" s="44" t="s">
        <v>133</v>
      </c>
      <c r="I25" s="6" t="s">
        <v>111</v>
      </c>
      <c r="J25" s="6"/>
    </row>
    <row r="26" spans="1:12" ht="16.5" x14ac:dyDescent="0.25">
      <c r="A26" s="19" t="s">
        <v>46</v>
      </c>
      <c r="B26" s="20" t="s">
        <v>56</v>
      </c>
      <c r="C26" s="41" t="s">
        <v>66</v>
      </c>
      <c r="D26" s="32">
        <v>44327</v>
      </c>
      <c r="E26" s="60" t="s">
        <v>87</v>
      </c>
      <c r="F26" s="61"/>
      <c r="G26" s="28" t="s">
        <v>99</v>
      </c>
      <c r="H26" s="44"/>
      <c r="I26" s="6" t="s">
        <v>112</v>
      </c>
      <c r="J26" s="6" t="s">
        <v>133</v>
      </c>
    </row>
    <row r="27" spans="1:12" ht="16.5" x14ac:dyDescent="0.25">
      <c r="A27" s="19" t="s">
        <v>47</v>
      </c>
      <c r="B27" s="20" t="s">
        <v>57</v>
      </c>
      <c r="C27" s="41" t="s">
        <v>121</v>
      </c>
      <c r="D27" s="32">
        <v>44344</v>
      </c>
      <c r="E27" s="41" t="s">
        <v>72</v>
      </c>
      <c r="F27" s="33" t="s">
        <v>163</v>
      </c>
      <c r="G27" s="26" t="s">
        <v>100</v>
      </c>
      <c r="H27" s="26"/>
    </row>
    <row r="28" spans="1:12" ht="16.5" x14ac:dyDescent="0.25">
      <c r="A28" s="19" t="s">
        <v>48</v>
      </c>
      <c r="B28" s="20" t="s">
        <v>58</v>
      </c>
      <c r="C28" s="60" t="s">
        <v>83</v>
      </c>
      <c r="D28" s="61"/>
      <c r="E28" s="41" t="s">
        <v>64</v>
      </c>
      <c r="F28" s="36">
        <v>44309</v>
      </c>
      <c r="G28" s="26" t="s">
        <v>101</v>
      </c>
      <c r="H28" s="26"/>
    </row>
    <row r="29" spans="1:12" x14ac:dyDescent="0.25">
      <c r="A29" s="19" t="s">
        <v>114</v>
      </c>
      <c r="B29" s="21" t="s">
        <v>76</v>
      </c>
      <c r="C29" s="41" t="s">
        <v>78</v>
      </c>
      <c r="D29" s="32">
        <v>44251</v>
      </c>
      <c r="E29" s="41" t="s">
        <v>73</v>
      </c>
      <c r="F29" s="36">
        <v>44382</v>
      </c>
    </row>
    <row r="30" spans="1:12" x14ac:dyDescent="0.25">
      <c r="A30" s="19" t="s">
        <v>50</v>
      </c>
      <c r="B30" s="20">
        <v>177</v>
      </c>
      <c r="C30" s="41" t="s">
        <v>121</v>
      </c>
      <c r="D30" s="32">
        <v>44347</v>
      </c>
      <c r="E30" s="60" t="s">
        <v>88</v>
      </c>
      <c r="F30" s="61"/>
    </row>
    <row r="31" spans="1:12" x14ac:dyDescent="0.25">
      <c r="A31" s="19" t="s">
        <v>51</v>
      </c>
      <c r="B31" s="25">
        <v>44228</v>
      </c>
      <c r="C31" s="60" t="s">
        <v>84</v>
      </c>
      <c r="D31" s="61"/>
      <c r="E31" s="41" t="s">
        <v>64</v>
      </c>
      <c r="F31" s="36">
        <v>44314</v>
      </c>
    </row>
    <row r="32" spans="1:12" x14ac:dyDescent="0.25">
      <c r="A32" s="19" t="s">
        <v>115</v>
      </c>
      <c r="B32" s="25">
        <v>44242</v>
      </c>
      <c r="C32" s="41" t="s">
        <v>63</v>
      </c>
      <c r="D32" s="20" t="s">
        <v>162</v>
      </c>
      <c r="E32" s="41" t="s">
        <v>73</v>
      </c>
      <c r="F32" s="36">
        <v>44354</v>
      </c>
    </row>
    <row r="33" spans="1:6" x14ac:dyDescent="0.25">
      <c r="A33" s="19" t="s">
        <v>53</v>
      </c>
      <c r="B33" s="24" t="s">
        <v>92</v>
      </c>
      <c r="C33" s="41" t="s">
        <v>66</v>
      </c>
      <c r="D33" s="25">
        <v>44301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44312</v>
      </c>
      <c r="E34" s="41" t="s">
        <v>64</v>
      </c>
      <c r="F34" s="5">
        <v>44314</v>
      </c>
    </row>
    <row r="35" spans="1:6" x14ac:dyDescent="0.25">
      <c r="A35" s="9"/>
      <c r="B35" s="8"/>
      <c r="C35" s="41" t="s">
        <v>80</v>
      </c>
      <c r="D35" s="25">
        <v>44337</v>
      </c>
      <c r="E35" s="41" t="s">
        <v>73</v>
      </c>
      <c r="F35" s="5">
        <v>44315</v>
      </c>
    </row>
    <row r="36" spans="1:6" x14ac:dyDescent="0.25">
      <c r="A36" s="9"/>
      <c r="B36" s="8"/>
      <c r="C36" s="41" t="s">
        <v>67</v>
      </c>
      <c r="D36" s="20">
        <v>4000852654</v>
      </c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>
        <v>100703741</v>
      </c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6">
        <v>44392</v>
      </c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C43" s="9"/>
      <c r="D43" s="9"/>
      <c r="E43" s="6" t="s">
        <v>137</v>
      </c>
      <c r="F43" s="6"/>
    </row>
    <row r="44" spans="1:6" x14ac:dyDescent="0.25">
      <c r="A44" s="9"/>
      <c r="B44" s="8"/>
    </row>
    <row r="45" spans="1:6" x14ac:dyDescent="0.25">
      <c r="A45" s="9"/>
      <c r="B45" s="8"/>
    </row>
    <row r="46" spans="1:6" x14ac:dyDescent="0.25">
      <c r="A46" s="9"/>
      <c r="B46" s="8"/>
    </row>
    <row r="47" spans="1:6" x14ac:dyDescent="0.25">
      <c r="A47" s="9"/>
      <c r="B47" s="8"/>
    </row>
    <row r="48" spans="1:6" x14ac:dyDescent="0.25">
      <c r="A48" s="9"/>
      <c r="B48" s="8"/>
    </row>
    <row r="49" spans="1:12" x14ac:dyDescent="0.25">
      <c r="A49" s="8"/>
      <c r="B49" s="8"/>
    </row>
    <row r="50" spans="1:12" x14ac:dyDescent="0.25">
      <c r="A50" s="8"/>
      <c r="B50" s="8"/>
    </row>
    <row r="51" spans="1:12" x14ac:dyDescent="0.25">
      <c r="A51" s="8"/>
      <c r="B51" s="8"/>
    </row>
    <row r="52" spans="1:12" x14ac:dyDescent="0.25">
      <c r="A52" s="8"/>
      <c r="B52" s="8"/>
    </row>
    <row r="53" spans="1:12" x14ac:dyDescent="0.25">
      <c r="A53" s="8"/>
      <c r="B53" s="8"/>
    </row>
    <row r="54" spans="1:12" x14ac:dyDescent="0.25">
      <c r="A54" s="8"/>
      <c r="B54" s="8"/>
    </row>
    <row r="55" spans="1:12" x14ac:dyDescent="0.25">
      <c r="A55" s="8"/>
      <c r="B55" s="8"/>
    </row>
    <row r="56" spans="1:12" x14ac:dyDescent="0.25">
      <c r="A56" s="8"/>
      <c r="B56" s="8"/>
      <c r="I56" s="17"/>
      <c r="J56" s="17"/>
    </row>
    <row r="57" spans="1:12" x14ac:dyDescent="0.25">
      <c r="A57" s="17"/>
      <c r="B57" s="17"/>
      <c r="I57" s="17"/>
      <c r="J57" s="17"/>
      <c r="L57" s="17"/>
    </row>
    <row r="58" spans="1:12" x14ac:dyDescent="0.25">
      <c r="A58" s="17"/>
      <c r="B58" s="17"/>
      <c r="G58" s="17"/>
      <c r="H58" s="17"/>
      <c r="I58" s="17"/>
      <c r="J58" s="17"/>
      <c r="L58" s="17"/>
    </row>
    <row r="59" spans="1:12" x14ac:dyDescent="0.25">
      <c r="A59" s="17"/>
      <c r="B59" s="17"/>
      <c r="G59" s="17"/>
      <c r="H59" s="17"/>
      <c r="I59" s="17"/>
      <c r="J59" s="17"/>
      <c r="K59" s="17"/>
      <c r="L59" s="17"/>
    </row>
    <row r="60" spans="1:12" x14ac:dyDescent="0.25">
      <c r="A60" s="17"/>
      <c r="B60" s="17"/>
      <c r="G60" s="17"/>
      <c r="H60" s="17"/>
      <c r="I60" s="17"/>
      <c r="J60" s="17"/>
      <c r="K60" s="17"/>
      <c r="L60" s="17"/>
    </row>
    <row r="61" spans="1:12" x14ac:dyDescent="0.25">
      <c r="A61" s="17"/>
      <c r="B61" s="17"/>
      <c r="G61" s="17"/>
      <c r="H61" s="17"/>
      <c r="I61" s="17"/>
      <c r="J61" s="17"/>
      <c r="K61" s="17"/>
      <c r="L61" s="17"/>
    </row>
    <row r="62" spans="1:12" x14ac:dyDescent="0.25">
      <c r="A62" s="17"/>
      <c r="B62" s="17"/>
      <c r="G62" s="17"/>
      <c r="H62" s="17"/>
      <c r="I62" s="17"/>
      <c r="J62" s="17"/>
      <c r="K62" s="17"/>
      <c r="L62" s="17"/>
    </row>
    <row r="63" spans="1:12" x14ac:dyDescent="0.25">
      <c r="A63" s="17"/>
      <c r="B63" s="17"/>
      <c r="G63" s="17"/>
      <c r="H63" s="17"/>
      <c r="K63" s="17"/>
      <c r="L63" s="17"/>
    </row>
    <row r="64" spans="1:12" x14ac:dyDescent="0.25">
      <c r="G64" s="17"/>
      <c r="H64" s="17"/>
      <c r="K64" s="17"/>
    </row>
    <row r="65" spans="1:11" x14ac:dyDescent="0.25">
      <c r="K65" s="17"/>
    </row>
    <row r="66" spans="1:11" x14ac:dyDescent="0.25">
      <c r="A66" s="8"/>
      <c r="B66" s="8"/>
    </row>
    <row r="67" spans="1:11" x14ac:dyDescent="0.25">
      <c r="A67" s="8"/>
      <c r="B67" s="8"/>
    </row>
  </sheetData>
  <mergeCells count="22">
    <mergeCell ref="G21:H21"/>
    <mergeCell ref="I21:J21"/>
    <mergeCell ref="K21:L21"/>
    <mergeCell ref="A1:C1"/>
    <mergeCell ref="A17:B18"/>
    <mergeCell ref="D1:K1"/>
    <mergeCell ref="G20:L20"/>
    <mergeCell ref="E20:F20"/>
    <mergeCell ref="C20:D20"/>
    <mergeCell ref="A20:B20"/>
    <mergeCell ref="E21:F21"/>
    <mergeCell ref="E33:F33"/>
    <mergeCell ref="E36:F36"/>
    <mergeCell ref="E39:F39"/>
    <mergeCell ref="E41:F41"/>
    <mergeCell ref="C31:D31"/>
    <mergeCell ref="E30:F30"/>
    <mergeCell ref="A21:B21"/>
    <mergeCell ref="C21:D21"/>
    <mergeCell ref="C25:D25"/>
    <mergeCell ref="E26:F26"/>
    <mergeCell ref="C28:D28"/>
  </mergeCells>
  <conditionalFormatting sqref="B15">
    <cfRule type="iconSet" priority="8">
      <iconSet>
        <cfvo type="percent" val="0"/>
        <cfvo type="num" val="0.5"/>
        <cfvo type="num" val="0.9"/>
      </iconSet>
    </cfRule>
  </conditionalFormatting>
  <conditionalFormatting sqref="E15">
    <cfRule type="iconSet" priority="7">
      <iconSet>
        <cfvo type="percent" val="0"/>
        <cfvo type="num" val="0.5"/>
        <cfvo type="num" val="0.9"/>
      </iconSet>
    </cfRule>
  </conditionalFormatting>
  <conditionalFormatting sqref="I15">
    <cfRule type="iconSet" priority="9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F3 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80" zoomScaleNormal="80" workbookViewId="0">
      <selection activeCell="D1" sqref="A1:K1"/>
    </sheetView>
  </sheetViews>
  <sheetFormatPr baseColWidth="10" defaultRowHeight="15.75" x14ac:dyDescent="0.25"/>
  <cols>
    <col min="1" max="1" width="33.125" bestFit="1" customWidth="1"/>
    <col min="2" max="2" width="17.12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3.375" bestFit="1" customWidth="1"/>
    <col min="8" max="8" width="10.875" bestFit="1" customWidth="1"/>
    <col min="9" max="9" width="29.25" bestFit="1" customWidth="1"/>
    <col min="10" max="10" width="11.375" bestFit="1" customWidth="1"/>
    <col min="11" max="11" width="15.875" bestFit="1" customWidth="1"/>
    <col min="12" max="12" width="11" customWidth="1"/>
  </cols>
  <sheetData>
    <row r="1" spans="1:11" ht="120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7" t="s">
        <v>3</v>
      </c>
      <c r="B3" s="7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2" t="s">
        <v>35</v>
      </c>
      <c r="B4" s="11">
        <v>44278</v>
      </c>
      <c r="C4" s="49">
        <f>D37</f>
        <v>175159482</v>
      </c>
      <c r="D4" s="11" t="str">
        <f>D32</f>
        <v>Ecotektura</v>
      </c>
      <c r="E4" s="39">
        <v>6500000</v>
      </c>
      <c r="G4" s="27" t="s">
        <v>24</v>
      </c>
    </row>
    <row r="5" spans="1:11" s="1" customFormat="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 t="s">
        <v>36</v>
      </c>
      <c r="C6" s="11">
        <v>44281</v>
      </c>
      <c r="D6" s="6" t="s">
        <v>15</v>
      </c>
      <c r="E6" s="12" t="s">
        <v>36</v>
      </c>
      <c r="F6" s="11">
        <v>44281</v>
      </c>
      <c r="G6" s="6" t="str">
        <f>IF($G$4="NATURAL",Hoja2!C2,IF($G$4="JURÍDICO",Hoja2!E2,""))</f>
        <v>Formato V13</v>
      </c>
      <c r="H6" s="12" t="s">
        <v>36</v>
      </c>
      <c r="I6" s="11">
        <v>44298</v>
      </c>
    </row>
    <row r="7" spans="1:11" x14ac:dyDescent="0.25">
      <c r="A7" s="6" t="s">
        <v>7</v>
      </c>
      <c r="B7" s="12" t="s">
        <v>36</v>
      </c>
      <c r="C7" s="11">
        <v>44281</v>
      </c>
      <c r="D7" s="6" t="s">
        <v>16</v>
      </c>
      <c r="E7" s="12" t="s">
        <v>36</v>
      </c>
      <c r="F7" s="11">
        <v>44281</v>
      </c>
      <c r="G7" s="6" t="str">
        <f>IF($G$4="NATURAL",Hoja2!C3,IF($G$4="JURÍDICO",Hoja2!E3,""))</f>
        <v>Carta de lavado de activos</v>
      </c>
      <c r="H7" s="12" t="s">
        <v>36</v>
      </c>
      <c r="I7" s="11">
        <v>44298</v>
      </c>
    </row>
    <row r="8" spans="1:11" x14ac:dyDescent="0.25">
      <c r="A8" s="6" t="s">
        <v>8</v>
      </c>
      <c r="B8" s="12" t="s">
        <v>36</v>
      </c>
      <c r="C8" s="11">
        <v>44292</v>
      </c>
      <c r="D8" s="6" t="s">
        <v>17</v>
      </c>
      <c r="E8" s="30" t="s">
        <v>36</v>
      </c>
      <c r="F8" s="12"/>
      <c r="G8" s="6" t="str">
        <f>IF($G$4="NATURAL",Hoja2!C4,IF($G$4="JURÍDICO",Hoja2!E4,""))</f>
        <v>Cédula</v>
      </c>
      <c r="H8" s="12" t="s">
        <v>36</v>
      </c>
      <c r="I8" s="11">
        <v>44298</v>
      </c>
    </row>
    <row r="9" spans="1:11" x14ac:dyDescent="0.25">
      <c r="A9" s="6" t="s">
        <v>9</v>
      </c>
      <c r="B9" s="12" t="s">
        <v>36</v>
      </c>
      <c r="C9" s="11">
        <v>44292</v>
      </c>
      <c r="D9" s="6" t="s">
        <v>18</v>
      </c>
      <c r="E9" s="12" t="s">
        <v>36</v>
      </c>
      <c r="F9" s="11">
        <v>44281</v>
      </c>
      <c r="G9" s="6" t="str">
        <f>IF($G$4="NATURAL",Hoja2!C5,IF($G$4="JURÍDICO",Hoja2!E5,""))</f>
        <v>Rut</v>
      </c>
      <c r="H9" s="12" t="s">
        <v>36</v>
      </c>
      <c r="I9" s="11">
        <v>44298</v>
      </c>
    </row>
    <row r="10" spans="1:11" x14ac:dyDescent="0.25">
      <c r="A10" s="6" t="s">
        <v>10</v>
      </c>
      <c r="B10" s="12" t="s">
        <v>36</v>
      </c>
      <c r="C10" s="11">
        <v>44281</v>
      </c>
      <c r="D10" s="6" t="s">
        <v>19</v>
      </c>
      <c r="E10" s="30" t="s">
        <v>36</v>
      </c>
      <c r="F10" s="12"/>
      <c r="G10" s="6" t="str">
        <f>IF($G$4="NATURAL",Hoja2!C6,IF($G$4="JURÍDICO",Hoja2!E6,""))</f>
        <v>Certificado Bancario</v>
      </c>
      <c r="H10" s="30" t="s">
        <v>36</v>
      </c>
      <c r="I10" s="12"/>
    </row>
    <row r="11" spans="1:11" x14ac:dyDescent="0.25">
      <c r="A11" s="6" t="s">
        <v>12</v>
      </c>
      <c r="B11" s="12" t="s">
        <v>36</v>
      </c>
      <c r="C11" s="11">
        <v>44281</v>
      </c>
      <c r="D11" s="6" t="s">
        <v>20</v>
      </c>
      <c r="E11" s="30" t="s">
        <v>36</v>
      </c>
      <c r="F11" s="12"/>
      <c r="G11" s="6" t="str">
        <f>IF($G$4="NATURAL",Hoja2!C7,IF($G$4="JURÍDICO",Hoja2!E7,""))</f>
        <v xml:space="preserve"> </v>
      </c>
      <c r="H11" s="6"/>
      <c r="I11" s="12"/>
    </row>
    <row r="12" spans="1:11" x14ac:dyDescent="0.25">
      <c r="A12" s="6" t="s">
        <v>13</v>
      </c>
      <c r="B12" s="12" t="s">
        <v>36</v>
      </c>
      <c r="C12" s="11">
        <v>44292</v>
      </c>
      <c r="D12" s="6" t="s">
        <v>21</v>
      </c>
      <c r="E12" s="12" t="s">
        <v>36</v>
      </c>
      <c r="F12" s="11">
        <v>44281</v>
      </c>
      <c r="G12" s="6"/>
      <c r="H12" s="6"/>
      <c r="I12" s="12"/>
    </row>
    <row r="13" spans="1:11" x14ac:dyDescent="0.25">
      <c r="A13" s="6" t="s">
        <v>14</v>
      </c>
      <c r="B13" s="12" t="s">
        <v>36</v>
      </c>
      <c r="C13" s="11">
        <v>44302</v>
      </c>
      <c r="D13" s="6" t="s">
        <v>22</v>
      </c>
      <c r="E13" s="12" t="s">
        <v>36</v>
      </c>
      <c r="F13" s="12"/>
      <c r="G13" s="6"/>
      <c r="H13" s="6"/>
      <c r="I13" s="6"/>
    </row>
    <row r="14" spans="1:11" x14ac:dyDescent="0.25">
      <c r="A14" s="6"/>
      <c r="C14" s="12"/>
      <c r="D14" s="6" t="s">
        <v>23</v>
      </c>
      <c r="E14" s="1"/>
      <c r="F14" s="12"/>
      <c r="G14" s="6"/>
      <c r="H14" s="6"/>
      <c r="I14" s="6"/>
    </row>
    <row r="15" spans="1:11" x14ac:dyDescent="0.25">
      <c r="A15" s="9"/>
      <c r="B15" s="16">
        <f>(COUNTIF(B6:B13,Hoja2!$A$4)/8)</f>
        <v>1</v>
      </c>
      <c r="C15" s="14"/>
      <c r="D15" s="9"/>
      <c r="E15" s="16">
        <f>(COUNTIF(E6:E14,Hoja2!$A$4)/9)</f>
        <v>0.88888888888888884</v>
      </c>
      <c r="F15" s="9"/>
      <c r="G15" s="9"/>
      <c r="H15" s="16">
        <f>(COUNTIF(H6:H11,Hoja2!$A$4)/5)</f>
        <v>1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1">
        <v>44293</v>
      </c>
      <c r="D18" s="12" t="s">
        <v>40</v>
      </c>
      <c r="E18" s="12" t="s">
        <v>36</v>
      </c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>
        <v>102089200</v>
      </c>
      <c r="C22" s="41" t="s">
        <v>122</v>
      </c>
      <c r="D22" s="31" t="s">
        <v>56</v>
      </c>
      <c r="E22" s="41" t="s">
        <v>71</v>
      </c>
      <c r="F22" s="31">
        <v>100042380</v>
      </c>
      <c r="G22" s="28" t="s">
        <v>95</v>
      </c>
      <c r="H22" s="29"/>
      <c r="I22" s="6" t="s">
        <v>132</v>
      </c>
      <c r="J22" s="6" t="s">
        <v>133</v>
      </c>
      <c r="K22" s="6" t="s">
        <v>107</v>
      </c>
      <c r="L22" s="6"/>
    </row>
    <row r="23" spans="1:12" ht="16.5" x14ac:dyDescent="0.25">
      <c r="A23" s="19" t="s">
        <v>43</v>
      </c>
      <c r="B23" s="20" t="s">
        <v>165</v>
      </c>
      <c r="C23" s="41" t="s">
        <v>77</v>
      </c>
      <c r="D23" s="32">
        <v>44312</v>
      </c>
      <c r="E23" s="41" t="s">
        <v>64</v>
      </c>
      <c r="F23" s="32">
        <v>44358</v>
      </c>
      <c r="G23" s="28" t="s">
        <v>96</v>
      </c>
      <c r="H23" s="29"/>
      <c r="I23" s="6" t="s">
        <v>109</v>
      </c>
      <c r="J23" s="6" t="s">
        <v>133</v>
      </c>
      <c r="K23" s="6" t="s">
        <v>108</v>
      </c>
      <c r="L23" s="6"/>
    </row>
    <row r="24" spans="1:12" ht="16.5" x14ac:dyDescent="0.25">
      <c r="A24" s="19" t="s">
        <v>44</v>
      </c>
      <c r="B24" s="20">
        <v>1208111</v>
      </c>
      <c r="C24" s="41" t="s">
        <v>65</v>
      </c>
      <c r="D24" s="31" t="s">
        <v>120</v>
      </c>
      <c r="E24" s="41" t="s">
        <v>121</v>
      </c>
      <c r="F24" s="36">
        <v>44372</v>
      </c>
      <c r="G24" s="28" t="s">
        <v>97</v>
      </c>
      <c r="H24" s="29"/>
      <c r="I24" s="6" t="s">
        <v>110</v>
      </c>
      <c r="J24" s="6" t="s">
        <v>133</v>
      </c>
    </row>
    <row r="25" spans="1:12" ht="16.5" x14ac:dyDescent="0.25">
      <c r="A25" s="19" t="s">
        <v>45</v>
      </c>
      <c r="B25" s="20" t="s">
        <v>164</v>
      </c>
      <c r="C25" s="60" t="s">
        <v>82</v>
      </c>
      <c r="D25" s="61"/>
      <c r="E25" s="41" t="s">
        <v>70</v>
      </c>
      <c r="F25" s="37">
        <v>63760002</v>
      </c>
      <c r="G25" s="28" t="s">
        <v>98</v>
      </c>
      <c r="H25" s="29"/>
      <c r="I25" s="6" t="s">
        <v>111</v>
      </c>
      <c r="J25" s="5">
        <v>44425</v>
      </c>
    </row>
    <row r="26" spans="1:12" ht="16.5" x14ac:dyDescent="0.25">
      <c r="A26" s="19" t="s">
        <v>47</v>
      </c>
      <c r="B26" s="20" t="s">
        <v>166</v>
      </c>
      <c r="C26" s="41" t="s">
        <v>66</v>
      </c>
      <c r="D26" s="32">
        <v>44328</v>
      </c>
      <c r="E26" s="60" t="s">
        <v>87</v>
      </c>
      <c r="F26" s="61"/>
      <c r="G26" s="28" t="s">
        <v>99</v>
      </c>
      <c r="H26" s="29"/>
      <c r="I26" s="6" t="s">
        <v>112</v>
      </c>
      <c r="J26" s="6" t="s">
        <v>133</v>
      </c>
    </row>
    <row r="27" spans="1:12" ht="16.5" x14ac:dyDescent="0.25">
      <c r="A27" s="19" t="s">
        <v>48</v>
      </c>
      <c r="B27" s="20" t="s">
        <v>167</v>
      </c>
      <c r="C27" s="41" t="s">
        <v>121</v>
      </c>
      <c r="D27" s="32">
        <v>44375</v>
      </c>
      <c r="E27" s="41" t="s">
        <v>72</v>
      </c>
      <c r="F27" s="36" t="s">
        <v>170</v>
      </c>
      <c r="G27" s="26" t="s">
        <v>100</v>
      </c>
      <c r="H27" s="26"/>
    </row>
    <row r="28" spans="1:12" ht="16.5" x14ac:dyDescent="0.25">
      <c r="A28" s="19" t="s">
        <v>49</v>
      </c>
      <c r="B28" s="20" t="s">
        <v>168</v>
      </c>
      <c r="C28" s="60" t="s">
        <v>83</v>
      </c>
      <c r="D28" s="61"/>
      <c r="E28" s="41" t="s">
        <v>64</v>
      </c>
      <c r="F28" s="36">
        <v>44349</v>
      </c>
      <c r="G28" s="26" t="s">
        <v>101</v>
      </c>
      <c r="H28" s="26"/>
    </row>
    <row r="29" spans="1:12" x14ac:dyDescent="0.25">
      <c r="A29" s="19" t="s">
        <v>50</v>
      </c>
      <c r="B29" s="20">
        <v>320</v>
      </c>
      <c r="C29" s="41" t="s">
        <v>78</v>
      </c>
      <c r="D29" s="32">
        <v>44347</v>
      </c>
      <c r="E29" s="41" t="s">
        <v>73</v>
      </c>
      <c r="F29" s="36">
        <v>44363</v>
      </c>
    </row>
    <row r="30" spans="1:12" x14ac:dyDescent="0.25">
      <c r="A30" s="19" t="s">
        <v>51</v>
      </c>
      <c r="B30" s="25">
        <v>44300</v>
      </c>
      <c r="C30" s="41" t="s">
        <v>121</v>
      </c>
      <c r="D30" s="32">
        <v>44355</v>
      </c>
      <c r="E30" s="60" t="s">
        <v>88</v>
      </c>
      <c r="F30" s="61"/>
    </row>
    <row r="31" spans="1:12" x14ac:dyDescent="0.25">
      <c r="A31" s="19" t="s">
        <v>53</v>
      </c>
      <c r="B31" s="24" t="s">
        <v>92</v>
      </c>
      <c r="C31" s="60" t="s">
        <v>84</v>
      </c>
      <c r="D31" s="61"/>
      <c r="E31" s="41" t="s">
        <v>64</v>
      </c>
      <c r="F31" s="36">
        <v>44377</v>
      </c>
    </row>
    <row r="32" spans="1:12" x14ac:dyDescent="0.25">
      <c r="A32" s="9"/>
      <c r="B32" s="8"/>
      <c r="C32" s="41" t="s">
        <v>63</v>
      </c>
      <c r="D32" s="20" t="s">
        <v>169</v>
      </c>
      <c r="E32" s="41" t="s">
        <v>73</v>
      </c>
      <c r="F32" s="36">
        <v>44385</v>
      </c>
    </row>
    <row r="33" spans="1:6" x14ac:dyDescent="0.25">
      <c r="A33" s="9"/>
      <c r="B33" s="8"/>
      <c r="C33" s="41" t="s">
        <v>66</v>
      </c>
      <c r="D33" s="25">
        <v>44328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44336</v>
      </c>
      <c r="E34" s="41" t="s">
        <v>64</v>
      </c>
      <c r="F34" s="5">
        <v>44358</v>
      </c>
    </row>
    <row r="35" spans="1:6" x14ac:dyDescent="0.25">
      <c r="A35" s="9"/>
      <c r="B35" s="8"/>
      <c r="C35" s="41" t="s">
        <v>80</v>
      </c>
      <c r="D35" s="25">
        <v>44367</v>
      </c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>
        <v>4000857010</v>
      </c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>
        <v>175159482</v>
      </c>
      <c r="E37" s="41" t="s">
        <v>64</v>
      </c>
      <c r="F37" s="36">
        <v>44345</v>
      </c>
    </row>
    <row r="38" spans="1:6" x14ac:dyDescent="0.25">
      <c r="A38" s="9"/>
      <c r="B38" s="8"/>
      <c r="E38" s="41" t="s">
        <v>73</v>
      </c>
      <c r="F38" s="36">
        <v>44363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6">
        <v>44393</v>
      </c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20" t="s">
        <v>136</v>
      </c>
      <c r="F42" s="20"/>
    </row>
    <row r="43" spans="1:6" x14ac:dyDescent="0.25">
      <c r="A43" s="9"/>
      <c r="B43" s="8"/>
      <c r="E43" s="33" t="s">
        <v>137</v>
      </c>
      <c r="F43" s="33"/>
    </row>
    <row r="44" spans="1:6" x14ac:dyDescent="0.25">
      <c r="A44" s="9"/>
      <c r="B44" s="8"/>
    </row>
    <row r="45" spans="1:6" x14ac:dyDescent="0.25">
      <c r="A45" s="9"/>
      <c r="B45" s="8"/>
    </row>
    <row r="46" spans="1:6" x14ac:dyDescent="0.25">
      <c r="A46" s="9"/>
      <c r="B46" s="8"/>
    </row>
    <row r="47" spans="1:6" x14ac:dyDescent="0.25">
      <c r="A47" s="9"/>
      <c r="B47" s="8"/>
    </row>
    <row r="48" spans="1:6" x14ac:dyDescent="0.25">
      <c r="A48" s="9"/>
      <c r="B48" s="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8"/>
      <c r="B55" s="8"/>
      <c r="I55" s="17"/>
      <c r="J55" s="17"/>
    </row>
    <row r="56" spans="1:10" x14ac:dyDescent="0.25">
      <c r="A56" s="8"/>
      <c r="B56" s="8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A62" s="17"/>
      <c r="B62" s="17"/>
      <c r="G62" s="17"/>
      <c r="H62" s="17"/>
    </row>
    <row r="63" spans="1:10" x14ac:dyDescent="0.25">
      <c r="A63" s="17"/>
      <c r="B63" s="17"/>
      <c r="G63" s="17"/>
      <c r="H63" s="17"/>
    </row>
  </sheetData>
  <mergeCells count="22">
    <mergeCell ref="A1:C1"/>
    <mergeCell ref="D1:K1"/>
    <mergeCell ref="E41:F41"/>
    <mergeCell ref="E30:F30"/>
    <mergeCell ref="C31:D31"/>
    <mergeCell ref="E33:F33"/>
    <mergeCell ref="E36:F36"/>
    <mergeCell ref="E39:F39"/>
    <mergeCell ref="A17:B18"/>
    <mergeCell ref="G20:L20"/>
    <mergeCell ref="C25:D25"/>
    <mergeCell ref="E26:F26"/>
    <mergeCell ref="C28:D28"/>
    <mergeCell ref="A20:B20"/>
    <mergeCell ref="C20:D20"/>
    <mergeCell ref="E20:F20"/>
    <mergeCell ref="I21:J21"/>
    <mergeCell ref="K21:L21"/>
    <mergeCell ref="A21:B21"/>
    <mergeCell ref="C21:D21"/>
    <mergeCell ref="E21:F21"/>
    <mergeCell ref="G21:H21"/>
  </mergeCells>
  <conditionalFormatting sqref="B15">
    <cfRule type="iconSet" priority="4">
      <iconSet>
        <cfvo type="percent" val="0"/>
        <cfvo type="num" val="0.5"/>
        <cfvo type="num" val="0.9"/>
      </iconSet>
    </cfRule>
  </conditionalFormatting>
  <conditionalFormatting sqref="E15">
    <cfRule type="iconSet" priority="3">
      <iconSet>
        <cfvo type="percent" val="0"/>
        <cfvo type="num" val="0.5"/>
        <cfvo type="num" val="0.9"/>
      </iconSet>
    </cfRule>
  </conditionalFormatting>
  <conditionalFormatting sqref="H15">
    <cfRule type="iconSet" priority="2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A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0" max="10" width="11" customWidth="1"/>
    <col min="11" max="11" width="15.875" bestFit="1" customWidth="1"/>
    <col min="12" max="12" width="11" customWidth="1"/>
  </cols>
  <sheetData>
    <row r="1" spans="1:11" ht="119.2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10" t="s">
        <v>3</v>
      </c>
      <c r="B3" s="10" t="s">
        <v>2</v>
      </c>
      <c r="C3" s="10" t="s">
        <v>74</v>
      </c>
      <c r="D3" s="10" t="s">
        <v>75</v>
      </c>
      <c r="E3" s="10" t="s">
        <v>93</v>
      </c>
    </row>
    <row r="4" spans="1:11" x14ac:dyDescent="0.25">
      <c r="A4" s="13" t="s">
        <v>38</v>
      </c>
      <c r="B4" s="38">
        <v>44272</v>
      </c>
      <c r="C4" s="49">
        <v>201299955</v>
      </c>
      <c r="D4" s="11" t="str">
        <f>D32</f>
        <v>Machado Construcciones</v>
      </c>
      <c r="E4" s="39">
        <v>5800000</v>
      </c>
      <c r="G4" s="27" t="s">
        <v>25</v>
      </c>
    </row>
    <row r="5" spans="1:11" x14ac:dyDescent="0.25">
      <c r="A5" s="10" t="s">
        <v>0</v>
      </c>
      <c r="B5" s="10" t="s">
        <v>1</v>
      </c>
      <c r="C5" s="10" t="s">
        <v>11</v>
      </c>
      <c r="D5" s="10" t="s">
        <v>4</v>
      </c>
      <c r="E5" s="10" t="s">
        <v>1</v>
      </c>
      <c r="F5" s="10" t="s">
        <v>11</v>
      </c>
      <c r="G5" s="10" t="s">
        <v>5</v>
      </c>
      <c r="H5" s="10" t="s">
        <v>1</v>
      </c>
      <c r="I5" s="10" t="s">
        <v>11</v>
      </c>
    </row>
    <row r="6" spans="1:11" x14ac:dyDescent="0.25">
      <c r="A6" s="5" t="s">
        <v>6</v>
      </c>
      <c r="B6" s="12" t="s">
        <v>37</v>
      </c>
      <c r="C6" s="6"/>
      <c r="D6" s="6" t="s">
        <v>15</v>
      </c>
      <c r="E6" s="12" t="s">
        <v>36</v>
      </c>
      <c r="F6" s="11">
        <v>44285</v>
      </c>
      <c r="G6" s="6" t="str">
        <f>IF($G$4="NATURAL",Hoja2!C2,IF($G$4="JURÍDICO",Hoja2!E2,""))</f>
        <v>Formato V13</v>
      </c>
      <c r="H6" s="12" t="s">
        <v>36</v>
      </c>
      <c r="I6" s="11">
        <v>44280</v>
      </c>
    </row>
    <row r="7" spans="1:11" x14ac:dyDescent="0.25">
      <c r="A7" s="6" t="s">
        <v>7</v>
      </c>
      <c r="B7" s="12" t="s">
        <v>37</v>
      </c>
      <c r="C7" s="6"/>
      <c r="D7" s="6" t="s">
        <v>16</v>
      </c>
      <c r="E7" s="12" t="s">
        <v>36</v>
      </c>
      <c r="F7" s="11">
        <v>44280</v>
      </c>
      <c r="G7" s="6" t="str">
        <f>IF($G$4="NATURAL",Hoja2!C3,IF($G$4="JURÍDICO",Hoja2!E3,""))</f>
        <v>Carta de lavado de activos</v>
      </c>
      <c r="H7" s="12" t="s">
        <v>36</v>
      </c>
      <c r="I7" s="11">
        <v>44280</v>
      </c>
    </row>
    <row r="8" spans="1:11" x14ac:dyDescent="0.25">
      <c r="A8" s="6" t="s">
        <v>8</v>
      </c>
      <c r="B8" s="12" t="s">
        <v>37</v>
      </c>
      <c r="C8" s="6"/>
      <c r="D8" s="6" t="s">
        <v>17</v>
      </c>
      <c r="E8" s="30" t="s">
        <v>36</v>
      </c>
      <c r="F8" s="12"/>
      <c r="G8" s="6" t="str">
        <f>IF($G$4="NATURAL",Hoja2!C4,IF($G$4="JURÍDICO",Hoja2!E4,""))</f>
        <v>Cédula del representante legal</v>
      </c>
      <c r="H8" s="12" t="s">
        <v>36</v>
      </c>
      <c r="I8" s="11">
        <v>44280</v>
      </c>
    </row>
    <row r="9" spans="1:11" x14ac:dyDescent="0.25">
      <c r="A9" s="6" t="s">
        <v>9</v>
      </c>
      <c r="B9" s="12" t="s">
        <v>37</v>
      </c>
      <c r="C9" s="6"/>
      <c r="D9" s="6" t="s">
        <v>18</v>
      </c>
      <c r="E9" s="30" t="s">
        <v>36</v>
      </c>
      <c r="F9" s="12"/>
      <c r="G9" s="6" t="str">
        <f>IF($G$4="NATURAL",Hoja2!C5,IF($G$4="JURÍDICO",Hoja2!E5,""))</f>
        <v>Cámara de comercio</v>
      </c>
      <c r="H9" s="12" t="s">
        <v>36</v>
      </c>
      <c r="I9" s="11">
        <v>44280</v>
      </c>
    </row>
    <row r="10" spans="1:11" x14ac:dyDescent="0.25">
      <c r="A10" s="6" t="s">
        <v>10</v>
      </c>
      <c r="B10" s="12" t="s">
        <v>37</v>
      </c>
      <c r="C10" s="6"/>
      <c r="D10" s="6" t="s">
        <v>19</v>
      </c>
      <c r="E10" s="30" t="s">
        <v>36</v>
      </c>
      <c r="F10" s="12"/>
      <c r="G10" s="6" t="str">
        <f>IF($G$4="NATURAL",Hoja2!C6,IF($G$4="JURÍDICO",Hoja2!E6,""))</f>
        <v>Rut</v>
      </c>
      <c r="H10" s="12" t="s">
        <v>36</v>
      </c>
      <c r="I10" s="11">
        <v>44280</v>
      </c>
    </row>
    <row r="11" spans="1:11" x14ac:dyDescent="0.25">
      <c r="A11" s="6" t="s">
        <v>12</v>
      </c>
      <c r="B11" s="12" t="s">
        <v>37</v>
      </c>
      <c r="C11" s="6"/>
      <c r="D11" s="6" t="s">
        <v>20</v>
      </c>
      <c r="E11" s="30" t="s">
        <v>36</v>
      </c>
      <c r="F11" s="12"/>
      <c r="G11" s="6" t="str">
        <f>IF($G$4="NATURAL",Hoja2!C7,IF($G$4="JURÍDICO",Hoja2!E7,""))</f>
        <v>Certificado bancario</v>
      </c>
      <c r="H11" s="12" t="s">
        <v>36</v>
      </c>
      <c r="I11" s="11">
        <v>44280</v>
      </c>
    </row>
    <row r="12" spans="1:11" x14ac:dyDescent="0.25">
      <c r="A12" s="6" t="s">
        <v>13</v>
      </c>
      <c r="B12" s="12" t="s">
        <v>37</v>
      </c>
      <c r="C12" s="6"/>
      <c r="D12" s="6" t="s">
        <v>21</v>
      </c>
      <c r="E12" s="30" t="s">
        <v>36</v>
      </c>
      <c r="F12" s="12"/>
      <c r="G12" s="6"/>
      <c r="H12" s="6"/>
      <c r="I12" s="6"/>
    </row>
    <row r="13" spans="1:11" x14ac:dyDescent="0.25">
      <c r="A13" s="6" t="s">
        <v>14</v>
      </c>
      <c r="B13" s="12" t="s">
        <v>37</v>
      </c>
      <c r="C13" s="6"/>
      <c r="D13" s="6" t="s">
        <v>22</v>
      </c>
      <c r="E13" s="12" t="s">
        <v>36</v>
      </c>
      <c r="F13" s="11">
        <v>44285</v>
      </c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 t="s">
        <v>36</v>
      </c>
      <c r="F14" s="11">
        <v>44309</v>
      </c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1</v>
      </c>
      <c r="F15" s="9"/>
      <c r="G15" s="9"/>
      <c r="H15" s="16">
        <f>(COUNTIF(H6:H11,Hoja2!$A$4)/6)</f>
        <v>1</v>
      </c>
      <c r="I15" s="9"/>
    </row>
    <row r="17" spans="1:12" x14ac:dyDescent="0.25">
      <c r="A17" s="59" t="s">
        <v>30</v>
      </c>
      <c r="B17" s="59"/>
      <c r="C17" s="10" t="s">
        <v>39</v>
      </c>
      <c r="D17" s="10" t="s">
        <v>31</v>
      </c>
      <c r="E17" s="10" t="s">
        <v>32</v>
      </c>
    </row>
    <row r="18" spans="1:12" x14ac:dyDescent="0.25">
      <c r="A18" s="59"/>
      <c r="B18" s="59"/>
      <c r="C18" s="11">
        <v>44295</v>
      </c>
      <c r="D18" s="12" t="s">
        <v>40</v>
      </c>
      <c r="E18" s="12" t="s">
        <v>36</v>
      </c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>
        <v>102089452</v>
      </c>
      <c r="C22" s="41" t="s">
        <v>122</v>
      </c>
      <c r="D22" s="31" t="s">
        <v>56</v>
      </c>
      <c r="E22" s="41" t="s">
        <v>71</v>
      </c>
      <c r="F22" s="31">
        <v>1100042673</v>
      </c>
      <c r="G22" s="28" t="s">
        <v>95</v>
      </c>
      <c r="H22" s="29"/>
      <c r="I22" s="6" t="s">
        <v>132</v>
      </c>
      <c r="J22" s="5">
        <v>44425</v>
      </c>
      <c r="K22" s="6" t="s">
        <v>107</v>
      </c>
      <c r="L22" s="6"/>
    </row>
    <row r="23" spans="1:12" ht="16.5" x14ac:dyDescent="0.25">
      <c r="A23" s="19" t="s">
        <v>43</v>
      </c>
      <c r="B23" s="20" t="s">
        <v>59</v>
      </c>
      <c r="C23" s="41" t="s">
        <v>77</v>
      </c>
      <c r="D23" s="32">
        <v>44189</v>
      </c>
      <c r="E23" s="41" t="s">
        <v>64</v>
      </c>
      <c r="F23" s="32">
        <v>44383</v>
      </c>
      <c r="G23" s="28" t="s">
        <v>96</v>
      </c>
      <c r="H23" s="29"/>
      <c r="I23" s="6" t="s">
        <v>109</v>
      </c>
      <c r="J23" s="6" t="s">
        <v>133</v>
      </c>
      <c r="K23" s="6" t="s">
        <v>108</v>
      </c>
      <c r="L23" s="6"/>
    </row>
    <row r="24" spans="1:12" ht="16.5" x14ac:dyDescent="0.25">
      <c r="A24" s="19" t="s">
        <v>44</v>
      </c>
      <c r="B24" s="20">
        <v>1208237</v>
      </c>
      <c r="C24" s="41" t="s">
        <v>65</v>
      </c>
      <c r="D24" s="31" t="s">
        <v>153</v>
      </c>
      <c r="E24" s="41" t="s">
        <v>121</v>
      </c>
      <c r="F24" s="36">
        <v>44407</v>
      </c>
      <c r="G24" s="28" t="s">
        <v>97</v>
      </c>
      <c r="H24" s="29"/>
      <c r="I24" s="6" t="s">
        <v>110</v>
      </c>
      <c r="J24" s="6" t="s">
        <v>133</v>
      </c>
    </row>
    <row r="25" spans="1:12" ht="16.5" x14ac:dyDescent="0.25">
      <c r="A25" s="19" t="s">
        <v>45</v>
      </c>
      <c r="B25" s="20" t="s">
        <v>55</v>
      </c>
      <c r="C25" s="60" t="s">
        <v>82</v>
      </c>
      <c r="D25" s="61"/>
      <c r="E25" s="41" t="s">
        <v>70</v>
      </c>
      <c r="F25" s="37">
        <v>74785097</v>
      </c>
      <c r="G25" s="28" t="s">
        <v>98</v>
      </c>
      <c r="H25" s="29"/>
      <c r="I25" s="6" t="s">
        <v>111</v>
      </c>
      <c r="J25" s="5">
        <v>44411</v>
      </c>
    </row>
    <row r="26" spans="1:12" ht="16.5" x14ac:dyDescent="0.25">
      <c r="A26" s="19" t="s">
        <v>46</v>
      </c>
      <c r="B26" s="20" t="s">
        <v>56</v>
      </c>
      <c r="C26" s="41" t="s">
        <v>66</v>
      </c>
      <c r="D26" s="32">
        <v>44341</v>
      </c>
      <c r="E26" s="60" t="s">
        <v>87</v>
      </c>
      <c r="F26" s="61"/>
      <c r="G26" s="28" t="s">
        <v>99</v>
      </c>
      <c r="H26" s="29"/>
      <c r="I26" s="6" t="s">
        <v>112</v>
      </c>
      <c r="J26" s="5">
        <v>44411</v>
      </c>
    </row>
    <row r="27" spans="1:12" ht="16.5" x14ac:dyDescent="0.25">
      <c r="A27" s="19" t="s">
        <v>47</v>
      </c>
      <c r="B27" s="20" t="s">
        <v>57</v>
      </c>
      <c r="C27" s="41" t="s">
        <v>121</v>
      </c>
      <c r="D27" s="32">
        <v>44377</v>
      </c>
      <c r="E27" s="41" t="s">
        <v>72</v>
      </c>
      <c r="F27" s="33" t="s">
        <v>171</v>
      </c>
      <c r="G27" s="26" t="s">
        <v>100</v>
      </c>
      <c r="H27" s="26"/>
    </row>
    <row r="28" spans="1:12" ht="16.5" x14ac:dyDescent="0.25">
      <c r="A28" s="19" t="s">
        <v>48</v>
      </c>
      <c r="B28" s="20" t="s">
        <v>60</v>
      </c>
      <c r="C28" s="60" t="s">
        <v>83</v>
      </c>
      <c r="D28" s="61"/>
      <c r="E28" s="41" t="s">
        <v>64</v>
      </c>
      <c r="F28" s="36">
        <v>44370</v>
      </c>
      <c r="G28" s="26" t="s">
        <v>101</v>
      </c>
      <c r="H28" s="26"/>
    </row>
    <row r="29" spans="1:12" x14ac:dyDescent="0.25">
      <c r="A29" s="19" t="s">
        <v>49</v>
      </c>
      <c r="B29" s="20" t="s">
        <v>61</v>
      </c>
      <c r="C29" s="41" t="s">
        <v>78</v>
      </c>
      <c r="D29" s="32">
        <v>44315</v>
      </c>
      <c r="E29" s="41" t="s">
        <v>73</v>
      </c>
      <c r="F29" s="36">
        <v>44386</v>
      </c>
    </row>
    <row r="30" spans="1:12" x14ac:dyDescent="0.25">
      <c r="A30" s="19" t="s">
        <v>50</v>
      </c>
      <c r="B30" s="20">
        <v>150</v>
      </c>
      <c r="C30" s="41" t="s">
        <v>121</v>
      </c>
      <c r="D30" s="32">
        <v>44408</v>
      </c>
      <c r="E30" s="60" t="s">
        <v>88</v>
      </c>
      <c r="F30" s="61"/>
    </row>
    <row r="31" spans="1:12" x14ac:dyDescent="0.25">
      <c r="A31" s="19" t="s">
        <v>51</v>
      </c>
      <c r="B31" s="25">
        <v>44189</v>
      </c>
      <c r="C31" s="60" t="s">
        <v>84</v>
      </c>
      <c r="D31" s="61"/>
      <c r="E31" s="41" t="s">
        <v>64</v>
      </c>
      <c r="F31" s="36">
        <v>44370</v>
      </c>
    </row>
    <row r="32" spans="1:12" x14ac:dyDescent="0.25">
      <c r="A32" s="19" t="s">
        <v>52</v>
      </c>
      <c r="B32" s="25">
        <v>44189</v>
      </c>
      <c r="C32" s="41" t="s">
        <v>63</v>
      </c>
      <c r="D32" s="20" t="s">
        <v>158</v>
      </c>
      <c r="E32" s="41" t="s">
        <v>73</v>
      </c>
      <c r="F32" s="36">
        <v>44407</v>
      </c>
    </row>
    <row r="33" spans="1:6" x14ac:dyDescent="0.25">
      <c r="A33" s="19" t="s">
        <v>53</v>
      </c>
      <c r="B33" s="24" t="s">
        <v>62</v>
      </c>
      <c r="C33" s="41" t="s">
        <v>66</v>
      </c>
      <c r="D33" s="25">
        <v>44340</v>
      </c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>
        <v>44377</v>
      </c>
      <c r="E34" s="41" t="s">
        <v>64</v>
      </c>
      <c r="F34" s="5">
        <v>44384</v>
      </c>
    </row>
    <row r="35" spans="1:6" x14ac:dyDescent="0.25">
      <c r="A35" s="9"/>
      <c r="B35" s="8"/>
      <c r="C35" s="41" t="s">
        <v>80</v>
      </c>
      <c r="D35" s="25">
        <v>44396</v>
      </c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>
        <v>4000863643</v>
      </c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>
        <v>200890570</v>
      </c>
      <c r="E37" s="41" t="s">
        <v>64</v>
      </c>
      <c r="F37" s="36">
        <v>44376</v>
      </c>
    </row>
    <row r="38" spans="1:6" x14ac:dyDescent="0.25">
      <c r="A38" s="9"/>
      <c r="B38" s="8"/>
      <c r="E38" s="41" t="s">
        <v>73</v>
      </c>
      <c r="F38" s="36">
        <v>44398</v>
      </c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6" t="s">
        <v>137</v>
      </c>
      <c r="F43" s="6"/>
    </row>
    <row r="44" spans="1:6" x14ac:dyDescent="0.25">
      <c r="A44" s="9"/>
      <c r="B44" s="8"/>
    </row>
    <row r="45" spans="1:6" x14ac:dyDescent="0.25">
      <c r="A45" s="9"/>
      <c r="B45" s="8"/>
    </row>
    <row r="46" spans="1:6" x14ac:dyDescent="0.25">
      <c r="A46" s="9"/>
      <c r="B46" s="8"/>
    </row>
    <row r="47" spans="1:6" x14ac:dyDescent="0.25">
      <c r="A47" s="9"/>
      <c r="B47" s="8"/>
    </row>
    <row r="48" spans="1:6" x14ac:dyDescent="0.25">
      <c r="A48" s="9"/>
      <c r="B48" s="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8"/>
      <c r="B55" s="8"/>
      <c r="I55" s="17"/>
      <c r="J55" s="17"/>
    </row>
    <row r="56" spans="1:10" x14ac:dyDescent="0.25">
      <c r="A56" s="8"/>
      <c r="B56" s="8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A62" s="17"/>
      <c r="B62" s="17"/>
      <c r="G62" s="17"/>
      <c r="H62" s="17"/>
    </row>
    <row r="63" spans="1:10" x14ac:dyDescent="0.25">
      <c r="A63" s="17"/>
      <c r="B63" s="17"/>
      <c r="G63" s="17"/>
      <c r="H63" s="17"/>
    </row>
  </sheetData>
  <mergeCells count="22">
    <mergeCell ref="A1:C1"/>
    <mergeCell ref="D1:K1"/>
    <mergeCell ref="E41:F41"/>
    <mergeCell ref="E30:F30"/>
    <mergeCell ref="C31:D31"/>
    <mergeCell ref="E33:F33"/>
    <mergeCell ref="E36:F36"/>
    <mergeCell ref="E39:F39"/>
    <mergeCell ref="A17:B18"/>
    <mergeCell ref="G20:L20"/>
    <mergeCell ref="C25:D25"/>
    <mergeCell ref="E26:F26"/>
    <mergeCell ref="C28:D28"/>
    <mergeCell ref="A20:B20"/>
    <mergeCell ref="E20:F20"/>
    <mergeCell ref="C20:D20"/>
    <mergeCell ref="G21:H21"/>
    <mergeCell ref="I21:J21"/>
    <mergeCell ref="K21:L21"/>
    <mergeCell ref="A21:B21"/>
    <mergeCell ref="C21:D21"/>
    <mergeCell ref="E21:F21"/>
  </mergeCells>
  <conditionalFormatting sqref="B15">
    <cfRule type="iconSet" priority="4">
      <iconSet>
        <cfvo type="percent" val="0"/>
        <cfvo type="num" val="0.5"/>
        <cfvo type="num" val="0.9"/>
      </iconSet>
    </cfRule>
  </conditionalFormatting>
  <conditionalFormatting sqref="E15">
    <cfRule type="iconSet" priority="3">
      <iconSet>
        <cfvo type="percent" val="0"/>
        <cfvo type="num" val="0.5"/>
        <cfvo type="num" val="0.9"/>
      </iconSet>
    </cfRule>
  </conditionalFormatting>
  <conditionalFormatting sqref="H15">
    <cfRule type="iconSet" priority="2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zoomScale="70" zoomScaleNormal="70" workbookViewId="0">
      <selection activeCell="D1" sqref="A1:K1"/>
    </sheetView>
  </sheetViews>
  <sheetFormatPr baseColWidth="10" defaultRowHeight="15.75" x14ac:dyDescent="0.25"/>
  <cols>
    <col min="1" max="1" width="33.125" customWidth="1"/>
    <col min="2" max="2" width="21.875" customWidth="1"/>
    <col min="3" max="3" width="23.75" bestFit="1" customWidth="1"/>
    <col min="4" max="4" width="32.5" bestFit="1" customWidth="1"/>
    <col min="5" max="5" width="26.25" bestFit="1" customWidth="1"/>
    <col min="6" max="6" width="14.375" customWidth="1"/>
    <col min="7" max="7" width="27.625" bestFit="1" customWidth="1"/>
    <col min="8" max="8" width="10.875" bestFit="1" customWidth="1"/>
    <col min="9" max="9" width="29.25" bestFit="1" customWidth="1"/>
    <col min="11" max="11" width="15.875" bestFit="1" customWidth="1"/>
  </cols>
  <sheetData>
    <row r="1" spans="1:11" ht="119.25" customHeight="1" x14ac:dyDescent="0.25">
      <c r="A1" s="71"/>
      <c r="B1" s="72"/>
      <c r="C1" s="73"/>
      <c r="D1" s="74" t="s">
        <v>33</v>
      </c>
      <c r="E1" s="75"/>
      <c r="F1" s="75"/>
      <c r="G1" s="75"/>
      <c r="H1" s="75"/>
      <c r="I1" s="75"/>
      <c r="J1" s="75"/>
      <c r="K1" s="76"/>
    </row>
    <row r="3" spans="1:11" x14ac:dyDescent="0.25">
      <c r="A3" s="50" t="s">
        <v>3</v>
      </c>
      <c r="B3" s="50" t="s">
        <v>2</v>
      </c>
      <c r="C3" s="50" t="s">
        <v>74</v>
      </c>
      <c r="D3" s="50" t="s">
        <v>75</v>
      </c>
      <c r="E3" s="50" t="s">
        <v>93</v>
      </c>
    </row>
    <row r="4" spans="1:11" x14ac:dyDescent="0.25">
      <c r="A4" s="13"/>
      <c r="B4" s="13"/>
      <c r="C4" s="11"/>
      <c r="D4" s="11"/>
      <c r="E4" s="6"/>
      <c r="G4" s="27"/>
    </row>
    <row r="5" spans="1:11" x14ac:dyDescent="0.25">
      <c r="A5" s="50" t="s">
        <v>0</v>
      </c>
      <c r="B5" s="50" t="s">
        <v>1</v>
      </c>
      <c r="C5" s="50" t="s">
        <v>11</v>
      </c>
      <c r="D5" s="50" t="s">
        <v>4</v>
      </c>
      <c r="E5" s="50" t="s">
        <v>1</v>
      </c>
      <c r="F5" s="50" t="s">
        <v>11</v>
      </c>
      <c r="G5" s="50" t="s">
        <v>5</v>
      </c>
      <c r="H5" s="50" t="s">
        <v>1</v>
      </c>
      <c r="I5" s="50" t="s">
        <v>11</v>
      </c>
    </row>
    <row r="6" spans="1:11" x14ac:dyDescent="0.25">
      <c r="A6" s="5" t="s">
        <v>6</v>
      </c>
      <c r="B6" s="12" t="s">
        <v>133</v>
      </c>
      <c r="C6" s="6"/>
      <c r="D6" s="6" t="s">
        <v>15</v>
      </c>
      <c r="E6" s="12" t="s">
        <v>133</v>
      </c>
      <c r="F6" s="11"/>
      <c r="G6" s="6" t="str">
        <f>IF($G$4="NATURAL",Hoja2!C2,IF($G$4="JURÍDICO",Hoja2!E2,""))</f>
        <v/>
      </c>
      <c r="H6" s="12"/>
      <c r="I6" s="11"/>
    </row>
    <row r="7" spans="1:11" x14ac:dyDescent="0.25">
      <c r="A7" s="6" t="s">
        <v>7</v>
      </c>
      <c r="B7" s="12" t="s">
        <v>133</v>
      </c>
      <c r="C7" s="6"/>
      <c r="D7" s="6" t="s">
        <v>16</v>
      </c>
      <c r="E7" s="12" t="s">
        <v>133</v>
      </c>
      <c r="F7" s="11"/>
      <c r="G7" s="6" t="str">
        <f>IF($G$4="NATURAL",Hoja2!C3,IF($G$4="JURÍDICO",Hoja2!E3,""))</f>
        <v/>
      </c>
      <c r="H7" s="12"/>
      <c r="I7" s="11"/>
    </row>
    <row r="8" spans="1:11" x14ac:dyDescent="0.25">
      <c r="A8" s="6" t="s">
        <v>8</v>
      </c>
      <c r="B8" s="12" t="s">
        <v>133</v>
      </c>
      <c r="C8" s="6"/>
      <c r="D8" s="6" t="s">
        <v>17</v>
      </c>
      <c r="E8" s="12" t="s">
        <v>133</v>
      </c>
      <c r="F8" s="12"/>
      <c r="G8" s="6" t="str">
        <f>IF($G$4="NATURAL",Hoja2!C4,IF($G$4="JURÍDICO",Hoja2!E4,""))</f>
        <v/>
      </c>
      <c r="H8" s="12"/>
      <c r="I8" s="11"/>
    </row>
    <row r="9" spans="1:11" x14ac:dyDescent="0.25">
      <c r="A9" s="6" t="s">
        <v>9</v>
      </c>
      <c r="B9" s="12" t="s">
        <v>133</v>
      </c>
      <c r="C9" s="6"/>
      <c r="D9" s="6" t="s">
        <v>18</v>
      </c>
      <c r="E9" s="12" t="s">
        <v>133</v>
      </c>
      <c r="F9" s="12"/>
      <c r="G9" s="6" t="str">
        <f>IF($G$4="NATURAL",Hoja2!C5,IF($G$4="JURÍDICO",Hoja2!E5,""))</f>
        <v/>
      </c>
      <c r="H9" s="12"/>
      <c r="I9" s="11"/>
    </row>
    <row r="10" spans="1:11" x14ac:dyDescent="0.25">
      <c r="A10" s="6" t="s">
        <v>10</v>
      </c>
      <c r="B10" s="12" t="s">
        <v>133</v>
      </c>
      <c r="C10" s="6"/>
      <c r="D10" s="6" t="s">
        <v>19</v>
      </c>
      <c r="E10" s="12" t="s">
        <v>133</v>
      </c>
      <c r="F10" s="12"/>
      <c r="G10" s="6" t="str">
        <f>IF($G$4="NATURAL",Hoja2!C6,IF($G$4="JURÍDICO",Hoja2!E6,""))</f>
        <v/>
      </c>
      <c r="H10" s="12"/>
      <c r="I10" s="11"/>
    </row>
    <row r="11" spans="1:11" x14ac:dyDescent="0.25">
      <c r="A11" s="6" t="s">
        <v>12</v>
      </c>
      <c r="B11" s="12" t="s">
        <v>133</v>
      </c>
      <c r="C11" s="6"/>
      <c r="D11" s="6" t="s">
        <v>20</v>
      </c>
      <c r="E11" s="12" t="s">
        <v>133</v>
      </c>
      <c r="F11" s="12"/>
      <c r="G11" s="6" t="str">
        <f>IF($G$4="NATURAL",Hoja2!C7,IF($G$4="JURÍDICO",Hoja2!E7,""))</f>
        <v/>
      </c>
      <c r="H11" s="12"/>
      <c r="I11" s="11"/>
    </row>
    <row r="12" spans="1:11" x14ac:dyDescent="0.25">
      <c r="A12" s="6" t="s">
        <v>13</v>
      </c>
      <c r="B12" s="12" t="s">
        <v>133</v>
      </c>
      <c r="C12" s="6"/>
      <c r="D12" s="6" t="s">
        <v>21</v>
      </c>
      <c r="E12" s="12" t="s">
        <v>133</v>
      </c>
      <c r="F12" s="12"/>
      <c r="G12" s="6"/>
      <c r="H12" s="6"/>
      <c r="I12" s="6"/>
    </row>
    <row r="13" spans="1:11" x14ac:dyDescent="0.25">
      <c r="A13" s="6" t="s">
        <v>14</v>
      </c>
      <c r="B13" s="12" t="s">
        <v>133</v>
      </c>
      <c r="C13" s="6"/>
      <c r="D13" s="6" t="s">
        <v>22</v>
      </c>
      <c r="E13" s="12" t="s">
        <v>133</v>
      </c>
      <c r="F13" s="11"/>
      <c r="G13" s="6"/>
      <c r="H13" s="6"/>
      <c r="I13" s="6"/>
    </row>
    <row r="14" spans="1:11" x14ac:dyDescent="0.25">
      <c r="A14" s="6"/>
      <c r="B14" s="6"/>
      <c r="C14" s="6"/>
      <c r="D14" s="6" t="s">
        <v>23</v>
      </c>
      <c r="E14" s="12" t="s">
        <v>133</v>
      </c>
      <c r="F14" s="12"/>
      <c r="G14" s="6"/>
      <c r="H14" s="6"/>
      <c r="I14" s="6"/>
    </row>
    <row r="15" spans="1:11" x14ac:dyDescent="0.25">
      <c r="A15" s="9"/>
      <c r="B15" s="16">
        <f>IF(B6="NO APLICA",0,(COUNTIF(B6:B13,Hoja2!$A$4)/8))</f>
        <v>0</v>
      </c>
      <c r="C15" s="14"/>
      <c r="D15" s="9"/>
      <c r="E15" s="16">
        <f>(COUNTIF(E6:E14,Hoja2!$A$4)/9)</f>
        <v>0</v>
      </c>
      <c r="F15" s="9"/>
      <c r="G15" s="9"/>
      <c r="H15" s="16">
        <f>(COUNTIF(H6:H11,Hoja2!$A$4)/6)</f>
        <v>0</v>
      </c>
      <c r="I15" s="9"/>
    </row>
    <row r="17" spans="1:12" x14ac:dyDescent="0.25">
      <c r="A17" s="59" t="s">
        <v>30</v>
      </c>
      <c r="B17" s="59"/>
      <c r="C17" s="50" t="s">
        <v>39</v>
      </c>
      <c r="D17" s="50" t="s">
        <v>31</v>
      </c>
      <c r="E17" s="50" t="s">
        <v>32</v>
      </c>
    </row>
    <row r="18" spans="1:12" x14ac:dyDescent="0.25">
      <c r="A18" s="59"/>
      <c r="B18" s="59"/>
      <c r="C18" s="12"/>
      <c r="D18" s="12"/>
      <c r="E18" s="12"/>
    </row>
    <row r="20" spans="1:12" x14ac:dyDescent="0.25">
      <c r="A20" s="55" t="s">
        <v>90</v>
      </c>
      <c r="B20" s="57"/>
      <c r="C20" s="55" t="s">
        <v>91</v>
      </c>
      <c r="D20" s="57"/>
      <c r="E20" s="55" t="s">
        <v>94</v>
      </c>
      <c r="F20" s="57"/>
      <c r="G20" s="62" t="s">
        <v>130</v>
      </c>
      <c r="H20" s="62"/>
      <c r="I20" s="62"/>
      <c r="J20" s="62"/>
      <c r="K20" s="62"/>
      <c r="L20" s="62"/>
    </row>
    <row r="21" spans="1:12" x14ac:dyDescent="0.25">
      <c r="A21" s="58" t="s">
        <v>41</v>
      </c>
      <c r="B21" s="58"/>
      <c r="C21" s="58" t="s">
        <v>81</v>
      </c>
      <c r="D21" s="58"/>
      <c r="E21" s="58" t="s">
        <v>85</v>
      </c>
      <c r="F21" s="58"/>
      <c r="G21" s="58" t="s">
        <v>86</v>
      </c>
      <c r="H21" s="58"/>
      <c r="I21" s="58" t="s">
        <v>102</v>
      </c>
      <c r="J21" s="58"/>
      <c r="K21" s="58" t="s">
        <v>104</v>
      </c>
      <c r="L21" s="58"/>
    </row>
    <row r="22" spans="1:12" ht="16.5" x14ac:dyDescent="0.25">
      <c r="A22" s="19" t="s">
        <v>42</v>
      </c>
      <c r="B22" s="20"/>
      <c r="C22" s="41" t="s">
        <v>122</v>
      </c>
      <c r="D22" s="31"/>
      <c r="E22" s="41" t="s">
        <v>71</v>
      </c>
      <c r="F22" s="31"/>
      <c r="G22" s="28" t="s">
        <v>95</v>
      </c>
      <c r="H22" s="29"/>
      <c r="I22" s="6" t="s">
        <v>132</v>
      </c>
      <c r="J22" s="5">
        <v>44301</v>
      </c>
      <c r="K22" s="6" t="s">
        <v>107</v>
      </c>
      <c r="L22" s="6"/>
    </row>
    <row r="23" spans="1:12" ht="16.5" x14ac:dyDescent="0.25">
      <c r="A23" s="19" t="s">
        <v>43</v>
      </c>
      <c r="B23" s="20"/>
      <c r="C23" s="41" t="s">
        <v>77</v>
      </c>
      <c r="D23" s="32"/>
      <c r="E23" s="41" t="s">
        <v>64</v>
      </c>
      <c r="F23" s="32"/>
      <c r="G23" s="28" t="s">
        <v>96</v>
      </c>
      <c r="H23" s="29"/>
      <c r="I23" s="6" t="s">
        <v>109</v>
      </c>
      <c r="J23" s="5">
        <v>44319</v>
      </c>
      <c r="K23" s="6" t="s">
        <v>108</v>
      </c>
      <c r="L23" s="6"/>
    </row>
    <row r="24" spans="1:12" ht="16.5" x14ac:dyDescent="0.25">
      <c r="A24" s="19" t="s">
        <v>44</v>
      </c>
      <c r="B24" s="20"/>
      <c r="C24" s="41" t="s">
        <v>65</v>
      </c>
      <c r="D24" s="31"/>
      <c r="E24" s="41" t="s">
        <v>121</v>
      </c>
      <c r="F24" s="36"/>
      <c r="G24" s="28" t="s">
        <v>97</v>
      </c>
      <c r="H24" s="29"/>
      <c r="I24" s="6" t="s">
        <v>110</v>
      </c>
      <c r="J24" s="5">
        <v>44329</v>
      </c>
    </row>
    <row r="25" spans="1:12" ht="16.5" x14ac:dyDescent="0.25">
      <c r="A25" s="19" t="s">
        <v>45</v>
      </c>
      <c r="B25" s="20"/>
      <c r="C25" s="60" t="s">
        <v>82</v>
      </c>
      <c r="D25" s="61"/>
      <c r="E25" s="41" t="s">
        <v>70</v>
      </c>
      <c r="F25" s="37"/>
      <c r="G25" s="28" t="s">
        <v>98</v>
      </c>
      <c r="H25" s="29"/>
      <c r="I25" s="6" t="s">
        <v>111</v>
      </c>
      <c r="J25" s="5">
        <v>44425</v>
      </c>
    </row>
    <row r="26" spans="1:12" ht="16.5" x14ac:dyDescent="0.25">
      <c r="A26" s="19" t="s">
        <v>47</v>
      </c>
      <c r="B26" s="20"/>
      <c r="C26" s="41" t="s">
        <v>66</v>
      </c>
      <c r="D26" s="32"/>
      <c r="E26" s="60" t="s">
        <v>87</v>
      </c>
      <c r="F26" s="61"/>
      <c r="G26" s="28" t="s">
        <v>99</v>
      </c>
      <c r="H26" s="29"/>
      <c r="I26" s="6" t="s">
        <v>112</v>
      </c>
      <c r="J26" s="5">
        <v>44425</v>
      </c>
    </row>
    <row r="27" spans="1:12" ht="16.5" x14ac:dyDescent="0.25">
      <c r="A27" s="19" t="s">
        <v>48</v>
      </c>
      <c r="B27" s="20"/>
      <c r="C27" s="41" t="s">
        <v>121</v>
      </c>
      <c r="D27" s="32"/>
      <c r="E27" s="41" t="s">
        <v>72</v>
      </c>
      <c r="F27" s="33"/>
      <c r="G27" s="26" t="s">
        <v>100</v>
      </c>
      <c r="H27" s="26"/>
    </row>
    <row r="28" spans="1:12" ht="16.5" x14ac:dyDescent="0.25">
      <c r="A28" s="19" t="s">
        <v>49</v>
      </c>
      <c r="B28" s="20"/>
      <c r="C28" s="60" t="s">
        <v>83</v>
      </c>
      <c r="D28" s="61"/>
      <c r="E28" s="41" t="s">
        <v>64</v>
      </c>
      <c r="F28" s="33"/>
      <c r="G28" s="26" t="s">
        <v>101</v>
      </c>
      <c r="H28" s="26"/>
    </row>
    <row r="29" spans="1:12" x14ac:dyDescent="0.25">
      <c r="A29" s="19" t="s">
        <v>50</v>
      </c>
      <c r="B29" s="20"/>
      <c r="C29" s="41" t="s">
        <v>78</v>
      </c>
      <c r="D29" s="32"/>
      <c r="E29" s="41" t="s">
        <v>73</v>
      </c>
      <c r="F29" s="36"/>
    </row>
    <row r="30" spans="1:12" x14ac:dyDescent="0.25">
      <c r="A30" s="19" t="s">
        <v>51</v>
      </c>
      <c r="B30" s="20"/>
      <c r="C30" s="41" t="s">
        <v>121</v>
      </c>
      <c r="D30" s="32"/>
      <c r="E30" s="60" t="s">
        <v>88</v>
      </c>
      <c r="F30" s="61"/>
    </row>
    <row r="31" spans="1:12" x14ac:dyDescent="0.25">
      <c r="A31" s="19" t="s">
        <v>53</v>
      </c>
      <c r="B31" s="24"/>
      <c r="C31" s="60" t="s">
        <v>84</v>
      </c>
      <c r="D31" s="61"/>
      <c r="E31" s="41" t="s">
        <v>64</v>
      </c>
      <c r="F31" s="36"/>
    </row>
    <row r="32" spans="1:12" x14ac:dyDescent="0.25">
      <c r="A32" s="9"/>
      <c r="B32" s="8"/>
      <c r="C32" s="41" t="s">
        <v>63</v>
      </c>
      <c r="D32" s="20"/>
      <c r="E32" s="41" t="s">
        <v>73</v>
      </c>
      <c r="F32" s="36"/>
    </row>
    <row r="33" spans="1:6" x14ac:dyDescent="0.25">
      <c r="A33" s="9"/>
      <c r="B33" s="8"/>
      <c r="C33" s="41" t="s">
        <v>66</v>
      </c>
      <c r="D33" s="25"/>
      <c r="E33" s="60" t="s">
        <v>69</v>
      </c>
      <c r="F33" s="61"/>
    </row>
    <row r="34" spans="1:6" x14ac:dyDescent="0.25">
      <c r="A34" s="9"/>
      <c r="B34" s="8"/>
      <c r="C34" s="41" t="s">
        <v>79</v>
      </c>
      <c r="D34" s="25"/>
      <c r="E34" s="41" t="s">
        <v>64</v>
      </c>
      <c r="F34" s="6"/>
    </row>
    <row r="35" spans="1:6" x14ac:dyDescent="0.25">
      <c r="A35" s="9"/>
      <c r="B35" s="8"/>
      <c r="C35" s="41" t="s">
        <v>80</v>
      </c>
      <c r="D35" s="25"/>
      <c r="E35" s="41" t="s">
        <v>73</v>
      </c>
      <c r="F35" s="6"/>
    </row>
    <row r="36" spans="1:6" x14ac:dyDescent="0.25">
      <c r="A36" s="9"/>
      <c r="B36" s="8"/>
      <c r="C36" s="41" t="s">
        <v>67</v>
      </c>
      <c r="D36" s="20"/>
      <c r="E36" s="60" t="s">
        <v>89</v>
      </c>
      <c r="F36" s="61"/>
    </row>
    <row r="37" spans="1:6" x14ac:dyDescent="0.25">
      <c r="A37" s="9"/>
      <c r="B37" s="8"/>
      <c r="C37" s="41" t="s">
        <v>68</v>
      </c>
      <c r="D37" s="34"/>
      <c r="E37" s="41" t="s">
        <v>64</v>
      </c>
      <c r="F37" s="36"/>
    </row>
    <row r="38" spans="1:6" x14ac:dyDescent="0.25">
      <c r="A38" s="9"/>
      <c r="B38" s="8"/>
      <c r="E38" s="41" t="s">
        <v>73</v>
      </c>
      <c r="F38" s="36"/>
    </row>
    <row r="39" spans="1:6" x14ac:dyDescent="0.25">
      <c r="A39" s="9"/>
      <c r="B39" s="8"/>
      <c r="E39" s="58" t="s">
        <v>103</v>
      </c>
      <c r="F39" s="58"/>
    </row>
    <row r="40" spans="1:6" x14ac:dyDescent="0.25">
      <c r="A40" s="9"/>
      <c r="B40" s="8"/>
      <c r="E40" s="42" t="s">
        <v>105</v>
      </c>
      <c r="F40" s="33"/>
    </row>
    <row r="41" spans="1:6" x14ac:dyDescent="0.25">
      <c r="A41" s="9"/>
      <c r="B41" s="8"/>
      <c r="E41" s="58" t="s">
        <v>106</v>
      </c>
      <c r="F41" s="58"/>
    </row>
    <row r="42" spans="1:6" x14ac:dyDescent="0.25">
      <c r="A42" s="9"/>
      <c r="B42" s="8"/>
      <c r="E42" s="45" t="s">
        <v>136</v>
      </c>
      <c r="F42" s="45"/>
    </row>
    <row r="43" spans="1:6" x14ac:dyDescent="0.25">
      <c r="A43" s="9"/>
      <c r="B43" s="8"/>
      <c r="E43" s="20" t="s">
        <v>137</v>
      </c>
      <c r="F43" s="21"/>
    </row>
    <row r="44" spans="1:6" x14ac:dyDescent="0.25">
      <c r="A44" s="9"/>
      <c r="B44" s="8"/>
      <c r="E44" s="17"/>
      <c r="F44" s="18"/>
    </row>
    <row r="45" spans="1:6" x14ac:dyDescent="0.25">
      <c r="A45" s="9"/>
      <c r="B45" s="8"/>
      <c r="E45" s="17"/>
      <c r="F45" s="18"/>
    </row>
    <row r="46" spans="1:6" x14ac:dyDescent="0.25">
      <c r="A46" s="9"/>
      <c r="B46" s="8"/>
      <c r="E46" s="17"/>
      <c r="F46" s="18"/>
    </row>
    <row r="47" spans="1:6" x14ac:dyDescent="0.25">
      <c r="A47" s="8"/>
      <c r="B47" s="8"/>
      <c r="E47" s="17"/>
      <c r="F47" s="18"/>
    </row>
    <row r="48" spans="1:6" x14ac:dyDescent="0.25">
      <c r="A48" s="8"/>
      <c r="B48" s="8"/>
      <c r="E48" s="17"/>
      <c r="F48" s="18"/>
    </row>
    <row r="49" spans="1:10" x14ac:dyDescent="0.25">
      <c r="A49" s="8"/>
      <c r="B49" s="8"/>
    </row>
    <row r="50" spans="1:10" x14ac:dyDescent="0.25">
      <c r="A50" s="8"/>
      <c r="B50" s="8"/>
    </row>
    <row r="51" spans="1:10" x14ac:dyDescent="0.25">
      <c r="A51" s="8"/>
      <c r="B51" s="8"/>
    </row>
    <row r="52" spans="1:10" x14ac:dyDescent="0.25">
      <c r="A52" s="8"/>
      <c r="B52" s="8"/>
    </row>
    <row r="53" spans="1:10" x14ac:dyDescent="0.25">
      <c r="A53" s="8"/>
      <c r="B53" s="8"/>
    </row>
    <row r="54" spans="1:10" x14ac:dyDescent="0.25">
      <c r="A54" s="8"/>
      <c r="B54" s="8"/>
    </row>
    <row r="55" spans="1:10" x14ac:dyDescent="0.25">
      <c r="A55" s="17"/>
      <c r="B55" s="17"/>
      <c r="I55" s="17"/>
      <c r="J55" s="17"/>
    </row>
    <row r="56" spans="1:10" x14ac:dyDescent="0.25">
      <c r="A56" s="17"/>
      <c r="B56" s="17"/>
      <c r="I56" s="17"/>
      <c r="J56" s="17"/>
    </row>
    <row r="57" spans="1:10" x14ac:dyDescent="0.25">
      <c r="A57" s="17"/>
      <c r="B57" s="17"/>
      <c r="G57" s="17"/>
      <c r="H57" s="17"/>
      <c r="I57" s="17"/>
      <c r="J57" s="17"/>
    </row>
    <row r="58" spans="1:10" x14ac:dyDescent="0.25">
      <c r="A58" s="17"/>
      <c r="B58" s="17"/>
      <c r="G58" s="17"/>
      <c r="H58" s="17"/>
      <c r="I58" s="17"/>
      <c r="J58" s="17"/>
    </row>
    <row r="59" spans="1:10" x14ac:dyDescent="0.25">
      <c r="A59" s="17"/>
      <c r="B59" s="17"/>
      <c r="G59" s="17"/>
      <c r="H59" s="17"/>
      <c r="I59" s="17"/>
      <c r="J59" s="17"/>
    </row>
    <row r="60" spans="1:10" x14ac:dyDescent="0.25">
      <c r="A60" s="17"/>
      <c r="B60" s="17"/>
      <c r="G60" s="17"/>
      <c r="H60" s="17"/>
      <c r="I60" s="17"/>
      <c r="J60" s="17"/>
    </row>
    <row r="61" spans="1:10" x14ac:dyDescent="0.25">
      <c r="A61" s="17"/>
      <c r="B61" s="17"/>
      <c r="G61" s="17"/>
      <c r="H61" s="17"/>
      <c r="I61" s="17"/>
      <c r="J61" s="17"/>
    </row>
    <row r="62" spans="1:10" x14ac:dyDescent="0.25">
      <c r="G62" s="17"/>
      <c r="H62" s="17"/>
    </row>
    <row r="63" spans="1:10" x14ac:dyDescent="0.25">
      <c r="G63" s="17"/>
      <c r="H63" s="17"/>
    </row>
  </sheetData>
  <mergeCells count="22">
    <mergeCell ref="A1:C1"/>
    <mergeCell ref="D1:K1"/>
    <mergeCell ref="A21:B21"/>
    <mergeCell ref="C21:D21"/>
    <mergeCell ref="E21:F21"/>
    <mergeCell ref="G21:H21"/>
    <mergeCell ref="I21:J21"/>
    <mergeCell ref="A17:B18"/>
    <mergeCell ref="A20:B20"/>
    <mergeCell ref="C20:D20"/>
    <mergeCell ref="E20:F20"/>
    <mergeCell ref="G20:L20"/>
    <mergeCell ref="C25:D25"/>
    <mergeCell ref="E26:F26"/>
    <mergeCell ref="C28:D28"/>
    <mergeCell ref="E30:F30"/>
    <mergeCell ref="C31:D31"/>
    <mergeCell ref="E33:F33"/>
    <mergeCell ref="E36:F36"/>
    <mergeCell ref="E39:F39"/>
    <mergeCell ref="E41:F41"/>
    <mergeCell ref="K21:L21"/>
  </mergeCells>
  <conditionalFormatting sqref="B15">
    <cfRule type="iconSet" priority="3">
      <iconSet>
        <cfvo type="percent" val="0"/>
        <cfvo type="num" val="0.5"/>
        <cfvo type="num" val="0.9"/>
      </iconSet>
    </cfRule>
  </conditionalFormatting>
  <conditionalFormatting sqref="E15">
    <cfRule type="iconSet" priority="2">
      <iconSet>
        <cfvo type="percent" val="0"/>
        <cfvo type="num" val="0.5"/>
        <cfvo type="num" val="0.9"/>
      </iconSet>
    </cfRule>
  </conditionalFormatting>
  <conditionalFormatting sqref="H15">
    <cfRule type="iconSet" priority="1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</xm:f>
          </x14:formula1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SF_OLAYA_HERRERA_BQUILLA</vt:lpstr>
      <vt:lpstr>DG_SERENA_DEL_MAR</vt:lpstr>
      <vt:lpstr>LOPEZ_DE_MESA</vt:lpstr>
      <vt:lpstr>ITAGUI_ST_MARIA</vt:lpstr>
      <vt:lpstr>SF_DIGITAL_MED</vt:lpstr>
      <vt:lpstr>SAO_PAULO</vt:lpstr>
      <vt:lpstr>SF_BUCARAMANGA</vt:lpstr>
      <vt:lpstr>SF_MAYORCA</vt:lpstr>
      <vt:lpstr>Droguería_Ara_LaPradera</vt:lpstr>
      <vt:lpstr>Droguería_Ara_SantaAna</vt:lpstr>
      <vt:lpstr>Droguería_Ara_Metrocentro</vt:lpstr>
      <vt:lpstr>Droguería_Ara_Concepción</vt:lpstr>
      <vt:lpstr>Hoja8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2021-04-07T01:19:41Z</dcterms:created>
  <dcterms:modified xsi:type="dcterms:W3CDTF">2021-09-05T22:03:10Z</dcterms:modified>
</cp:coreProperties>
</file>