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mari\Desktop\Trabajo de grado\Enviar\"/>
    </mc:Choice>
  </mc:AlternateContent>
  <xr:revisionPtr revIDLastSave="0" documentId="13_ncr:1_{EFFB180D-E608-4681-BA86-B6E4D18E70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A" sheetId="2" r:id="rId1"/>
  </sheets>
  <externalReferences>
    <externalReference r:id="rId2"/>
  </externalReferences>
  <definedNames>
    <definedName name="_xlnm._FilterDatabase" localSheetId="0" hidden="1">'Anexo A'!$A$1:$X$268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" l="1"/>
  <c r="N3" i="2" s="1"/>
  <c r="O3" i="2" s="1"/>
  <c r="W3" i="2" s="1"/>
  <c r="X3" i="2" s="1"/>
  <c r="Q3" i="2"/>
  <c r="R3" i="2"/>
  <c r="T3" i="2"/>
  <c r="V3" i="2"/>
  <c r="K4" i="2"/>
  <c r="N4" i="2" s="1"/>
  <c r="O4" i="2" s="1"/>
  <c r="W4" i="2" s="1"/>
  <c r="X4" i="2" s="1"/>
  <c r="Q4" i="2"/>
  <c r="R4" i="2"/>
  <c r="T4" i="2"/>
  <c r="V4" i="2"/>
  <c r="K5" i="2"/>
  <c r="N5" i="2" s="1"/>
  <c r="O5" i="2" s="1"/>
  <c r="W5" i="2" s="1"/>
  <c r="X5" i="2" s="1"/>
  <c r="Q5" i="2"/>
  <c r="R5" i="2"/>
  <c r="T5" i="2"/>
  <c r="V5" i="2"/>
  <c r="K6" i="2"/>
  <c r="N6" i="2"/>
  <c r="O6" i="2" s="1"/>
  <c r="W6" i="2" s="1"/>
  <c r="X6" i="2" s="1"/>
  <c r="Q6" i="2"/>
  <c r="R6" i="2"/>
  <c r="T6" i="2"/>
  <c r="V6" i="2"/>
  <c r="K7" i="2"/>
  <c r="N7" i="2" s="1"/>
  <c r="O7" i="2" s="1"/>
  <c r="W7" i="2" s="1"/>
  <c r="X7" i="2" s="1"/>
  <c r="Q7" i="2"/>
  <c r="R7" i="2"/>
  <c r="T7" i="2"/>
  <c r="V7" i="2"/>
  <c r="K8" i="2"/>
  <c r="N8" i="2" s="1"/>
  <c r="O8" i="2" s="1"/>
  <c r="W8" i="2" s="1"/>
  <c r="X8" i="2" s="1"/>
  <c r="Q8" i="2"/>
  <c r="R8" i="2"/>
  <c r="T8" i="2"/>
  <c r="V8" i="2"/>
  <c r="K9" i="2"/>
  <c r="N9" i="2" s="1"/>
  <c r="O9" i="2" s="1"/>
  <c r="W9" i="2" s="1"/>
  <c r="X9" i="2" s="1"/>
  <c r="Q9" i="2"/>
  <c r="R9" i="2"/>
  <c r="T9" i="2"/>
  <c r="V9" i="2"/>
  <c r="K10" i="2"/>
  <c r="N10" i="2"/>
  <c r="O10" i="2" s="1"/>
  <c r="W10" i="2" s="1"/>
  <c r="X10" i="2" s="1"/>
  <c r="Q10" i="2"/>
  <c r="R10" i="2"/>
  <c r="T10" i="2"/>
  <c r="V10" i="2"/>
  <c r="K11" i="2"/>
  <c r="N11" i="2" s="1"/>
  <c r="O11" i="2" s="1"/>
  <c r="W11" i="2" s="1"/>
  <c r="X11" i="2" s="1"/>
  <c r="Q11" i="2"/>
  <c r="R11" i="2"/>
  <c r="T11" i="2"/>
  <c r="V11" i="2"/>
  <c r="K12" i="2"/>
  <c r="N12" i="2" s="1"/>
  <c r="O12" i="2" s="1"/>
  <c r="W12" i="2" s="1"/>
  <c r="X12" i="2" s="1"/>
  <c r="Q12" i="2"/>
  <c r="R12" i="2"/>
  <c r="T12" i="2"/>
  <c r="V12" i="2"/>
  <c r="K13" i="2"/>
  <c r="N13" i="2" s="1"/>
  <c r="O13" i="2" s="1"/>
  <c r="W13" i="2" s="1"/>
  <c r="X13" i="2" s="1"/>
  <c r="Q13" i="2"/>
  <c r="R13" i="2"/>
  <c r="T13" i="2"/>
  <c r="V13" i="2"/>
  <c r="K14" i="2"/>
  <c r="N14" i="2"/>
  <c r="O14" i="2" s="1"/>
  <c r="Q14" i="2"/>
  <c r="R14" i="2"/>
  <c r="T14" i="2"/>
  <c r="V14" i="2"/>
  <c r="K15" i="2"/>
  <c r="N15" i="2" s="1"/>
  <c r="O15" i="2" s="1"/>
  <c r="Q15" i="2"/>
  <c r="R15" i="2"/>
  <c r="T15" i="2"/>
  <c r="V15" i="2"/>
  <c r="K16" i="2"/>
  <c r="N16" i="2" s="1"/>
  <c r="O16" i="2" s="1"/>
  <c r="W16" i="2" s="1"/>
  <c r="X16" i="2" s="1"/>
  <c r="Q16" i="2"/>
  <c r="R16" i="2"/>
  <c r="T16" i="2"/>
  <c r="V16" i="2"/>
  <c r="K17" i="2"/>
  <c r="N17" i="2" s="1"/>
  <c r="O17" i="2" s="1"/>
  <c r="W17" i="2" s="1"/>
  <c r="X17" i="2" s="1"/>
  <c r="Q17" i="2"/>
  <c r="R17" i="2"/>
  <c r="T17" i="2"/>
  <c r="V17" i="2"/>
  <c r="K18" i="2"/>
  <c r="N18" i="2"/>
  <c r="O18" i="2" s="1"/>
  <c r="Q18" i="2"/>
  <c r="R18" i="2"/>
  <c r="T18" i="2"/>
  <c r="V18" i="2"/>
  <c r="K19" i="2"/>
  <c r="N19" i="2" s="1"/>
  <c r="O19" i="2" s="1"/>
  <c r="Q19" i="2"/>
  <c r="R19" i="2"/>
  <c r="T19" i="2"/>
  <c r="V19" i="2"/>
  <c r="K20" i="2"/>
  <c r="N20" i="2" s="1"/>
  <c r="O20" i="2" s="1"/>
  <c r="W20" i="2" s="1"/>
  <c r="X20" i="2" s="1"/>
  <c r="Q20" i="2"/>
  <c r="R20" i="2"/>
  <c r="T20" i="2"/>
  <c r="V20" i="2"/>
  <c r="K21" i="2"/>
  <c r="N21" i="2" s="1"/>
  <c r="O21" i="2" s="1"/>
  <c r="W21" i="2" s="1"/>
  <c r="X21" i="2" s="1"/>
  <c r="Q21" i="2"/>
  <c r="R21" i="2"/>
  <c r="T21" i="2"/>
  <c r="V21" i="2"/>
  <c r="K22" i="2"/>
  <c r="N22" i="2"/>
  <c r="O22" i="2" s="1"/>
  <c r="Q22" i="2"/>
  <c r="R22" i="2"/>
  <c r="T22" i="2"/>
  <c r="V22" i="2"/>
  <c r="K23" i="2"/>
  <c r="N23" i="2" s="1"/>
  <c r="O23" i="2" s="1"/>
  <c r="Q23" i="2"/>
  <c r="R23" i="2"/>
  <c r="T23" i="2"/>
  <c r="V23" i="2"/>
  <c r="K24" i="2"/>
  <c r="N24" i="2" s="1"/>
  <c r="O24" i="2" s="1"/>
  <c r="W24" i="2" s="1"/>
  <c r="X24" i="2" s="1"/>
  <c r="Q24" i="2"/>
  <c r="R24" i="2"/>
  <c r="T24" i="2"/>
  <c r="V24" i="2"/>
  <c r="K25" i="2"/>
  <c r="N25" i="2" s="1"/>
  <c r="O25" i="2" s="1"/>
  <c r="W25" i="2" s="1"/>
  <c r="X25" i="2" s="1"/>
  <c r="Q25" i="2"/>
  <c r="R25" i="2"/>
  <c r="T25" i="2"/>
  <c r="V25" i="2"/>
  <c r="K26" i="2"/>
  <c r="N26" i="2"/>
  <c r="O26" i="2" s="1"/>
  <c r="Q26" i="2"/>
  <c r="R26" i="2"/>
  <c r="T26" i="2"/>
  <c r="V26" i="2"/>
  <c r="K27" i="2"/>
  <c r="N27" i="2" s="1"/>
  <c r="O27" i="2" s="1"/>
  <c r="Q27" i="2"/>
  <c r="R27" i="2"/>
  <c r="T27" i="2"/>
  <c r="V27" i="2"/>
  <c r="K28" i="2"/>
  <c r="N28" i="2" s="1"/>
  <c r="O28" i="2" s="1"/>
  <c r="W28" i="2" s="1"/>
  <c r="X28" i="2" s="1"/>
  <c r="Q28" i="2"/>
  <c r="R28" i="2"/>
  <c r="T28" i="2"/>
  <c r="V28" i="2"/>
  <c r="K29" i="2"/>
  <c r="N29" i="2" s="1"/>
  <c r="O29" i="2" s="1"/>
  <c r="W29" i="2" s="1"/>
  <c r="X29" i="2" s="1"/>
  <c r="Q29" i="2"/>
  <c r="R29" i="2"/>
  <c r="T29" i="2"/>
  <c r="V29" i="2"/>
  <c r="K30" i="2"/>
  <c r="N30" i="2"/>
  <c r="O30" i="2" s="1"/>
  <c r="Q30" i="2"/>
  <c r="R30" i="2"/>
  <c r="T30" i="2"/>
  <c r="V30" i="2"/>
  <c r="K31" i="2"/>
  <c r="N31" i="2" s="1"/>
  <c r="O31" i="2" s="1"/>
  <c r="Q31" i="2"/>
  <c r="R31" i="2"/>
  <c r="T31" i="2"/>
  <c r="V31" i="2"/>
  <c r="K32" i="2"/>
  <c r="N32" i="2" s="1"/>
  <c r="O32" i="2" s="1"/>
  <c r="W32" i="2" s="1"/>
  <c r="X32" i="2" s="1"/>
  <c r="Q32" i="2"/>
  <c r="R32" i="2"/>
  <c r="T32" i="2"/>
  <c r="V32" i="2"/>
  <c r="K33" i="2"/>
  <c r="N33" i="2" s="1"/>
  <c r="O33" i="2" s="1"/>
  <c r="W33" i="2" s="1"/>
  <c r="X33" i="2" s="1"/>
  <c r="Q33" i="2"/>
  <c r="R33" i="2"/>
  <c r="T33" i="2"/>
  <c r="V33" i="2"/>
  <c r="K34" i="2"/>
  <c r="N34" i="2"/>
  <c r="O34" i="2" s="1"/>
  <c r="Q34" i="2"/>
  <c r="R34" i="2"/>
  <c r="T34" i="2"/>
  <c r="V34" i="2"/>
  <c r="K35" i="2"/>
  <c r="N35" i="2" s="1"/>
  <c r="O35" i="2" s="1"/>
  <c r="Q35" i="2"/>
  <c r="R35" i="2"/>
  <c r="T35" i="2"/>
  <c r="V35" i="2"/>
  <c r="K36" i="2"/>
  <c r="N36" i="2" s="1"/>
  <c r="O36" i="2" s="1"/>
  <c r="W36" i="2" s="1"/>
  <c r="X36" i="2" s="1"/>
  <c r="Q36" i="2"/>
  <c r="R36" i="2"/>
  <c r="T36" i="2"/>
  <c r="V36" i="2"/>
  <c r="K37" i="2"/>
  <c r="N37" i="2" s="1"/>
  <c r="O37" i="2" s="1"/>
  <c r="W37" i="2" s="1"/>
  <c r="X37" i="2" s="1"/>
  <c r="Q37" i="2"/>
  <c r="R37" i="2"/>
  <c r="T37" i="2"/>
  <c r="V37" i="2"/>
  <c r="K38" i="2"/>
  <c r="N38" i="2"/>
  <c r="O38" i="2" s="1"/>
  <c r="Q38" i="2"/>
  <c r="R38" i="2"/>
  <c r="T38" i="2"/>
  <c r="V38" i="2"/>
  <c r="K39" i="2"/>
  <c r="N39" i="2" s="1"/>
  <c r="O39" i="2" s="1"/>
  <c r="Q39" i="2"/>
  <c r="R39" i="2"/>
  <c r="T39" i="2"/>
  <c r="V39" i="2"/>
  <c r="K40" i="2"/>
  <c r="N40" i="2" s="1"/>
  <c r="O40" i="2" s="1"/>
  <c r="W40" i="2" s="1"/>
  <c r="X40" i="2" s="1"/>
  <c r="Q40" i="2"/>
  <c r="R40" i="2"/>
  <c r="T40" i="2"/>
  <c r="V40" i="2"/>
  <c r="K41" i="2"/>
  <c r="N41" i="2"/>
  <c r="O41" i="2"/>
  <c r="Q41" i="2"/>
  <c r="R41" i="2"/>
  <c r="T41" i="2"/>
  <c r="V41" i="2"/>
  <c r="K42" i="2"/>
  <c r="N42" i="2"/>
  <c r="O42" i="2" s="1"/>
  <c r="Q42" i="2"/>
  <c r="R42" i="2"/>
  <c r="T42" i="2"/>
  <c r="V42" i="2"/>
  <c r="K43" i="2"/>
  <c r="N43" i="2" s="1"/>
  <c r="O43" i="2" s="1"/>
  <c r="Q43" i="2"/>
  <c r="R43" i="2"/>
  <c r="T43" i="2"/>
  <c r="V43" i="2"/>
  <c r="K44" i="2"/>
  <c r="N44" i="2" s="1"/>
  <c r="O44" i="2" s="1"/>
  <c r="W44" i="2" s="1"/>
  <c r="X44" i="2" s="1"/>
  <c r="Q44" i="2"/>
  <c r="R44" i="2"/>
  <c r="T44" i="2"/>
  <c r="V44" i="2"/>
  <c r="K45" i="2"/>
  <c r="N45" i="2"/>
  <c r="O45" i="2"/>
  <c r="Q45" i="2"/>
  <c r="R45" i="2"/>
  <c r="T45" i="2"/>
  <c r="V45" i="2"/>
  <c r="K46" i="2"/>
  <c r="N46" i="2"/>
  <c r="O46" i="2" s="1"/>
  <c r="Q46" i="2"/>
  <c r="R46" i="2"/>
  <c r="T46" i="2"/>
  <c r="V46" i="2"/>
  <c r="K47" i="2"/>
  <c r="N47" i="2" s="1"/>
  <c r="O47" i="2" s="1"/>
  <c r="W47" i="2" s="1"/>
  <c r="X47" i="2" s="1"/>
  <c r="Q47" i="2"/>
  <c r="R47" i="2"/>
  <c r="T47" i="2"/>
  <c r="V47" i="2"/>
  <c r="K48" i="2"/>
  <c r="N48" i="2" s="1"/>
  <c r="O48" i="2" s="1"/>
  <c r="W48" i="2" s="1"/>
  <c r="X48" i="2" s="1"/>
  <c r="Q48" i="2"/>
  <c r="R48" i="2"/>
  <c r="T48" i="2"/>
  <c r="V48" i="2"/>
  <c r="K49" i="2"/>
  <c r="N49" i="2"/>
  <c r="O49" i="2"/>
  <c r="Q49" i="2"/>
  <c r="R49" i="2"/>
  <c r="T49" i="2"/>
  <c r="V49" i="2"/>
  <c r="K50" i="2"/>
  <c r="N50" i="2"/>
  <c r="O50" i="2" s="1"/>
  <c r="W50" i="2" s="1"/>
  <c r="X50" i="2" s="1"/>
  <c r="Q50" i="2"/>
  <c r="R50" i="2"/>
  <c r="T50" i="2"/>
  <c r="V50" i="2"/>
  <c r="K51" i="2"/>
  <c r="N51" i="2" s="1"/>
  <c r="O51" i="2" s="1"/>
  <c r="W51" i="2" s="1"/>
  <c r="X51" i="2" s="1"/>
  <c r="Q51" i="2"/>
  <c r="R51" i="2"/>
  <c r="T51" i="2"/>
  <c r="V51" i="2"/>
  <c r="K52" i="2"/>
  <c r="N52" i="2" s="1"/>
  <c r="O52" i="2" s="1"/>
  <c r="Q52" i="2"/>
  <c r="R52" i="2"/>
  <c r="T52" i="2"/>
  <c r="V52" i="2"/>
  <c r="W52" i="2"/>
  <c r="X52" i="2" s="1"/>
  <c r="K53" i="2"/>
  <c r="N53" i="2"/>
  <c r="O53" i="2"/>
  <c r="Q53" i="2"/>
  <c r="R53" i="2"/>
  <c r="T53" i="2"/>
  <c r="V53" i="2"/>
  <c r="K54" i="2"/>
  <c r="N54" i="2"/>
  <c r="O54" i="2"/>
  <c r="Q54" i="2"/>
  <c r="R54" i="2"/>
  <c r="T54" i="2"/>
  <c r="V54" i="2"/>
  <c r="K55" i="2"/>
  <c r="N55" i="2" s="1"/>
  <c r="O55" i="2" s="1"/>
  <c r="Q55" i="2"/>
  <c r="R55" i="2"/>
  <c r="T55" i="2"/>
  <c r="V55" i="2"/>
  <c r="K56" i="2"/>
  <c r="N56" i="2" s="1"/>
  <c r="O56" i="2" s="1"/>
  <c r="W56" i="2" s="1"/>
  <c r="X56" i="2" s="1"/>
  <c r="Q56" i="2"/>
  <c r="R56" i="2"/>
  <c r="T56" i="2"/>
  <c r="V56" i="2"/>
  <c r="K57" i="2"/>
  <c r="N57" i="2"/>
  <c r="O57" i="2"/>
  <c r="W57" i="2" s="1"/>
  <c r="X57" i="2" s="1"/>
  <c r="Q57" i="2"/>
  <c r="R57" i="2"/>
  <c r="T57" i="2"/>
  <c r="V57" i="2"/>
  <c r="K58" i="2"/>
  <c r="N58" i="2"/>
  <c r="O58" i="2" s="1"/>
  <c r="W58" i="2" s="1"/>
  <c r="X58" i="2" s="1"/>
  <c r="Q58" i="2"/>
  <c r="R58" i="2"/>
  <c r="T58" i="2"/>
  <c r="V58" i="2"/>
  <c r="K59" i="2"/>
  <c r="N59" i="2" s="1"/>
  <c r="O59" i="2" s="1"/>
  <c r="W59" i="2" s="1"/>
  <c r="X59" i="2" s="1"/>
  <c r="Q59" i="2"/>
  <c r="R59" i="2"/>
  <c r="T59" i="2"/>
  <c r="V59" i="2"/>
  <c r="K60" i="2"/>
  <c r="N60" i="2" s="1"/>
  <c r="O60" i="2" s="1"/>
  <c r="W60" i="2" s="1"/>
  <c r="X60" i="2" s="1"/>
  <c r="Q60" i="2"/>
  <c r="R60" i="2"/>
  <c r="T60" i="2"/>
  <c r="V60" i="2"/>
  <c r="K61" i="2"/>
  <c r="N61" i="2"/>
  <c r="O61" i="2"/>
  <c r="W61" i="2" s="1"/>
  <c r="X61" i="2" s="1"/>
  <c r="Q61" i="2"/>
  <c r="R61" i="2"/>
  <c r="T61" i="2"/>
  <c r="V61" i="2"/>
  <c r="K62" i="2"/>
  <c r="N62" i="2"/>
  <c r="O62" i="2" s="1"/>
  <c r="W62" i="2" s="1"/>
  <c r="X62" i="2" s="1"/>
  <c r="Q62" i="2"/>
  <c r="R62" i="2"/>
  <c r="T62" i="2"/>
  <c r="V62" i="2"/>
  <c r="K63" i="2"/>
  <c r="N63" i="2"/>
  <c r="O63" i="2" s="1"/>
  <c r="W63" i="2" s="1"/>
  <c r="X63" i="2" s="1"/>
  <c r="Q63" i="2"/>
  <c r="R63" i="2"/>
  <c r="T63" i="2"/>
  <c r="V63" i="2"/>
  <c r="K64" i="2"/>
  <c r="N64" i="2" s="1"/>
  <c r="O64" i="2" s="1"/>
  <c r="Q64" i="2"/>
  <c r="R64" i="2"/>
  <c r="T64" i="2"/>
  <c r="V64" i="2"/>
  <c r="K65" i="2"/>
  <c r="N65" i="2"/>
  <c r="O65" i="2"/>
  <c r="Q65" i="2"/>
  <c r="R65" i="2"/>
  <c r="T65" i="2"/>
  <c r="V65" i="2"/>
  <c r="W65" i="2"/>
  <c r="X65" i="2" s="1"/>
  <c r="K66" i="2"/>
  <c r="N66" i="2"/>
  <c r="O66" i="2" s="1"/>
  <c r="W66" i="2" s="1"/>
  <c r="X66" i="2" s="1"/>
  <c r="Q66" i="2"/>
  <c r="R66" i="2"/>
  <c r="T66" i="2"/>
  <c r="V66" i="2"/>
  <c r="K67" i="2"/>
  <c r="N67" i="2" s="1"/>
  <c r="O67" i="2" s="1"/>
  <c r="W67" i="2" s="1"/>
  <c r="X67" i="2" s="1"/>
  <c r="Q67" i="2"/>
  <c r="R67" i="2"/>
  <c r="T67" i="2"/>
  <c r="V67" i="2"/>
  <c r="K68" i="2"/>
  <c r="N68" i="2" s="1"/>
  <c r="O68" i="2" s="1"/>
  <c r="Q68" i="2"/>
  <c r="R68" i="2"/>
  <c r="T68" i="2"/>
  <c r="V68" i="2"/>
  <c r="W68" i="2"/>
  <c r="X68" i="2" s="1"/>
  <c r="K69" i="2"/>
  <c r="N69" i="2"/>
  <c r="O69" i="2"/>
  <c r="Q69" i="2"/>
  <c r="R69" i="2"/>
  <c r="T69" i="2"/>
  <c r="V69" i="2"/>
  <c r="K70" i="2"/>
  <c r="N70" i="2"/>
  <c r="O70" i="2"/>
  <c r="Q70" i="2"/>
  <c r="R70" i="2"/>
  <c r="T70" i="2"/>
  <c r="V70" i="2"/>
  <c r="K71" i="2"/>
  <c r="N71" i="2" s="1"/>
  <c r="O71" i="2" s="1"/>
  <c r="W71" i="2" s="1"/>
  <c r="X71" i="2" s="1"/>
  <c r="Q71" i="2"/>
  <c r="R71" i="2"/>
  <c r="T71" i="2"/>
  <c r="V71" i="2"/>
  <c r="K72" i="2"/>
  <c r="N72" i="2" s="1"/>
  <c r="O72" i="2" s="1"/>
  <c r="W72" i="2" s="1"/>
  <c r="X72" i="2" s="1"/>
  <c r="Q72" i="2"/>
  <c r="R72" i="2"/>
  <c r="T72" i="2"/>
  <c r="V72" i="2"/>
  <c r="K73" i="2"/>
  <c r="N73" i="2" s="1"/>
  <c r="O73" i="2"/>
  <c r="Q73" i="2"/>
  <c r="R73" i="2"/>
  <c r="T73" i="2"/>
  <c r="V73" i="2"/>
  <c r="K74" i="2"/>
  <c r="N74" i="2"/>
  <c r="O74" i="2" s="1"/>
  <c r="W74" i="2" s="1"/>
  <c r="X74" i="2" s="1"/>
  <c r="Q74" i="2"/>
  <c r="R74" i="2"/>
  <c r="T74" i="2"/>
  <c r="V74" i="2"/>
  <c r="K75" i="2"/>
  <c r="N75" i="2"/>
  <c r="O75" i="2" s="1"/>
  <c r="Q75" i="2"/>
  <c r="R75" i="2"/>
  <c r="T75" i="2"/>
  <c r="V75" i="2"/>
  <c r="K76" i="2"/>
  <c r="N76" i="2"/>
  <c r="O76" i="2" s="1"/>
  <c r="W76" i="2" s="1"/>
  <c r="X76" i="2" s="1"/>
  <c r="Q76" i="2"/>
  <c r="R76" i="2"/>
  <c r="T76" i="2"/>
  <c r="V76" i="2"/>
  <c r="K77" i="2"/>
  <c r="N77" i="2" s="1"/>
  <c r="O77" i="2"/>
  <c r="Q77" i="2"/>
  <c r="R77" i="2"/>
  <c r="T77" i="2"/>
  <c r="V77" i="2"/>
  <c r="K78" i="2"/>
  <c r="N78" i="2"/>
  <c r="O78" i="2" s="1"/>
  <c r="W78" i="2" s="1"/>
  <c r="X78" i="2" s="1"/>
  <c r="Q78" i="2"/>
  <c r="R78" i="2"/>
  <c r="T78" i="2"/>
  <c r="V78" i="2"/>
  <c r="K79" i="2"/>
  <c r="N79" i="2"/>
  <c r="O79" i="2" s="1"/>
  <c r="Q79" i="2"/>
  <c r="R79" i="2"/>
  <c r="T79" i="2"/>
  <c r="V79" i="2"/>
  <c r="K80" i="2"/>
  <c r="N80" i="2"/>
  <c r="O80" i="2" s="1"/>
  <c r="W80" i="2" s="1"/>
  <c r="X80" i="2" s="1"/>
  <c r="Q80" i="2"/>
  <c r="R80" i="2"/>
  <c r="T80" i="2"/>
  <c r="V80" i="2"/>
  <c r="K81" i="2"/>
  <c r="N81" i="2" s="1"/>
  <c r="O81" i="2"/>
  <c r="Q81" i="2"/>
  <c r="R81" i="2"/>
  <c r="T81" i="2"/>
  <c r="V81" i="2"/>
  <c r="K82" i="2"/>
  <c r="N82" i="2"/>
  <c r="O82" i="2" s="1"/>
  <c r="W82" i="2" s="1"/>
  <c r="X82" i="2" s="1"/>
  <c r="Q82" i="2"/>
  <c r="R82" i="2"/>
  <c r="T82" i="2"/>
  <c r="V82" i="2"/>
  <c r="K83" i="2"/>
  <c r="N83" i="2"/>
  <c r="O83" i="2" s="1"/>
  <c r="Q83" i="2"/>
  <c r="R83" i="2"/>
  <c r="T83" i="2"/>
  <c r="V83" i="2"/>
  <c r="K84" i="2"/>
  <c r="N84" i="2"/>
  <c r="O84" i="2" s="1"/>
  <c r="W84" i="2" s="1"/>
  <c r="X84" i="2" s="1"/>
  <c r="Q84" i="2"/>
  <c r="R84" i="2"/>
  <c r="T84" i="2"/>
  <c r="V84" i="2"/>
  <c r="K85" i="2"/>
  <c r="N85" i="2" s="1"/>
  <c r="O85" i="2"/>
  <c r="Q85" i="2"/>
  <c r="R85" i="2"/>
  <c r="T85" i="2"/>
  <c r="V85" i="2"/>
  <c r="K86" i="2"/>
  <c r="N86" i="2"/>
  <c r="O86" i="2" s="1"/>
  <c r="W86" i="2" s="1"/>
  <c r="X86" i="2" s="1"/>
  <c r="Q86" i="2"/>
  <c r="R86" i="2"/>
  <c r="T86" i="2"/>
  <c r="V86" i="2"/>
  <c r="K87" i="2"/>
  <c r="N87" i="2"/>
  <c r="O87" i="2" s="1"/>
  <c r="Q87" i="2"/>
  <c r="R87" i="2"/>
  <c r="T87" i="2"/>
  <c r="V87" i="2"/>
  <c r="K88" i="2"/>
  <c r="N88" i="2"/>
  <c r="O88" i="2" s="1"/>
  <c r="W88" i="2" s="1"/>
  <c r="X88" i="2" s="1"/>
  <c r="Q88" i="2"/>
  <c r="R88" i="2"/>
  <c r="T88" i="2"/>
  <c r="V88" i="2"/>
  <c r="K89" i="2"/>
  <c r="N89" i="2" s="1"/>
  <c r="O89" i="2"/>
  <c r="Q89" i="2"/>
  <c r="R89" i="2"/>
  <c r="T89" i="2"/>
  <c r="V89" i="2"/>
  <c r="K90" i="2"/>
  <c r="N90" i="2"/>
  <c r="O90" i="2" s="1"/>
  <c r="W90" i="2" s="1"/>
  <c r="X90" i="2" s="1"/>
  <c r="Q90" i="2"/>
  <c r="R90" i="2"/>
  <c r="T90" i="2"/>
  <c r="V90" i="2"/>
  <c r="K91" i="2"/>
  <c r="N91" i="2"/>
  <c r="O91" i="2" s="1"/>
  <c r="Q91" i="2"/>
  <c r="R91" i="2"/>
  <c r="T91" i="2"/>
  <c r="V91" i="2"/>
  <c r="K92" i="2"/>
  <c r="N92" i="2"/>
  <c r="O92" i="2" s="1"/>
  <c r="W92" i="2" s="1"/>
  <c r="X92" i="2" s="1"/>
  <c r="Q92" i="2"/>
  <c r="R92" i="2"/>
  <c r="T92" i="2"/>
  <c r="V92" i="2"/>
  <c r="K93" i="2"/>
  <c r="N93" i="2" s="1"/>
  <c r="O93" i="2"/>
  <c r="Q93" i="2"/>
  <c r="R93" i="2"/>
  <c r="T93" i="2"/>
  <c r="V93" i="2"/>
  <c r="K94" i="2"/>
  <c r="N94" i="2"/>
  <c r="O94" i="2" s="1"/>
  <c r="W94" i="2" s="1"/>
  <c r="X94" i="2" s="1"/>
  <c r="Q94" i="2"/>
  <c r="R94" i="2"/>
  <c r="T94" i="2"/>
  <c r="V94" i="2"/>
  <c r="K95" i="2"/>
  <c r="N95" i="2"/>
  <c r="O95" i="2" s="1"/>
  <c r="Q95" i="2"/>
  <c r="R95" i="2"/>
  <c r="T95" i="2"/>
  <c r="V95" i="2"/>
  <c r="K96" i="2"/>
  <c r="N96" i="2"/>
  <c r="O96" i="2" s="1"/>
  <c r="W96" i="2" s="1"/>
  <c r="X96" i="2" s="1"/>
  <c r="Q96" i="2"/>
  <c r="R96" i="2"/>
  <c r="T96" i="2"/>
  <c r="V96" i="2"/>
  <c r="K97" i="2"/>
  <c r="N97" i="2" s="1"/>
  <c r="O97" i="2" s="1"/>
  <c r="Q97" i="2"/>
  <c r="R97" i="2"/>
  <c r="T97" i="2"/>
  <c r="V97" i="2"/>
  <c r="K98" i="2"/>
  <c r="N98" i="2"/>
  <c r="O98" i="2" s="1"/>
  <c r="W98" i="2" s="1"/>
  <c r="X98" i="2" s="1"/>
  <c r="Q98" i="2"/>
  <c r="R98" i="2"/>
  <c r="T98" i="2"/>
  <c r="V98" i="2"/>
  <c r="K99" i="2"/>
  <c r="N99" i="2" s="1"/>
  <c r="O99" i="2"/>
  <c r="Q99" i="2"/>
  <c r="R99" i="2"/>
  <c r="T99" i="2"/>
  <c r="V99" i="2"/>
  <c r="K100" i="2"/>
  <c r="N100" i="2"/>
  <c r="O100" i="2" s="1"/>
  <c r="Q100" i="2"/>
  <c r="R100" i="2"/>
  <c r="T100" i="2"/>
  <c r="V100" i="2"/>
  <c r="K101" i="2"/>
  <c r="N101" i="2" s="1"/>
  <c r="O101" i="2" s="1"/>
  <c r="Q101" i="2"/>
  <c r="R101" i="2"/>
  <c r="T101" i="2"/>
  <c r="V101" i="2"/>
  <c r="K102" i="2"/>
  <c r="N102" i="2"/>
  <c r="O102" i="2" s="1"/>
  <c r="W102" i="2" s="1"/>
  <c r="X102" i="2" s="1"/>
  <c r="Q102" i="2"/>
  <c r="R102" i="2"/>
  <c r="T102" i="2"/>
  <c r="V102" i="2"/>
  <c r="K103" i="2"/>
  <c r="N103" i="2" s="1"/>
  <c r="O103" i="2"/>
  <c r="Q103" i="2"/>
  <c r="R103" i="2"/>
  <c r="T103" i="2"/>
  <c r="V103" i="2"/>
  <c r="K104" i="2"/>
  <c r="N104" i="2"/>
  <c r="O104" i="2" s="1"/>
  <c r="Q104" i="2"/>
  <c r="R104" i="2"/>
  <c r="T104" i="2"/>
  <c r="V104" i="2"/>
  <c r="W104" i="2"/>
  <c r="X104" i="2" s="1"/>
  <c r="K105" i="2"/>
  <c r="N105" i="2" s="1"/>
  <c r="O105" i="2" s="1"/>
  <c r="W105" i="2" s="1"/>
  <c r="X105" i="2" s="1"/>
  <c r="Q105" i="2"/>
  <c r="R105" i="2"/>
  <c r="T105" i="2"/>
  <c r="V105" i="2"/>
  <c r="K106" i="2"/>
  <c r="N106" i="2"/>
  <c r="O106" i="2" s="1"/>
  <c r="W106" i="2" s="1"/>
  <c r="X106" i="2" s="1"/>
  <c r="Q106" i="2"/>
  <c r="R106" i="2"/>
  <c r="T106" i="2"/>
  <c r="V106" i="2"/>
  <c r="K107" i="2"/>
  <c r="N107" i="2" s="1"/>
  <c r="O107" i="2"/>
  <c r="Q107" i="2"/>
  <c r="R107" i="2"/>
  <c r="T107" i="2"/>
  <c r="V107" i="2"/>
  <c r="K108" i="2"/>
  <c r="N108" i="2"/>
  <c r="O108" i="2" s="1"/>
  <c r="Q108" i="2"/>
  <c r="R108" i="2"/>
  <c r="T108" i="2"/>
  <c r="V108" i="2"/>
  <c r="W108" i="2"/>
  <c r="X108" i="2" s="1"/>
  <c r="K109" i="2"/>
  <c r="N109" i="2" s="1"/>
  <c r="O109" i="2"/>
  <c r="Q109" i="2"/>
  <c r="R109" i="2"/>
  <c r="T109" i="2"/>
  <c r="V109" i="2"/>
  <c r="K110" i="2"/>
  <c r="N110" i="2"/>
  <c r="O110" i="2" s="1"/>
  <c r="Q110" i="2"/>
  <c r="R110" i="2"/>
  <c r="T110" i="2"/>
  <c r="W110" i="2" s="1"/>
  <c r="X110" i="2" s="1"/>
  <c r="V110" i="2"/>
  <c r="K111" i="2"/>
  <c r="N111" i="2" s="1"/>
  <c r="O111" i="2"/>
  <c r="Q111" i="2"/>
  <c r="R111" i="2"/>
  <c r="T111" i="2"/>
  <c r="V111" i="2"/>
  <c r="K112" i="2"/>
  <c r="N112" i="2"/>
  <c r="O112" i="2" s="1"/>
  <c r="Q112" i="2"/>
  <c r="R112" i="2"/>
  <c r="T112" i="2"/>
  <c r="V112" i="2"/>
  <c r="W112" i="2"/>
  <c r="X112" i="2" s="1"/>
  <c r="K113" i="2"/>
  <c r="N113" i="2" s="1"/>
  <c r="O113" i="2"/>
  <c r="Q113" i="2"/>
  <c r="R113" i="2"/>
  <c r="T113" i="2"/>
  <c r="V113" i="2"/>
  <c r="K114" i="2"/>
  <c r="N114" i="2"/>
  <c r="O114" i="2" s="1"/>
  <c r="Q114" i="2"/>
  <c r="R114" i="2"/>
  <c r="T114" i="2"/>
  <c r="W114" i="2" s="1"/>
  <c r="X114" i="2" s="1"/>
  <c r="V114" i="2"/>
  <c r="K115" i="2"/>
  <c r="N115" i="2" s="1"/>
  <c r="O115" i="2"/>
  <c r="Q115" i="2"/>
  <c r="R115" i="2"/>
  <c r="T115" i="2"/>
  <c r="V115" i="2"/>
  <c r="K116" i="2"/>
  <c r="N116" i="2"/>
  <c r="O116" i="2" s="1"/>
  <c r="Q116" i="2"/>
  <c r="R116" i="2"/>
  <c r="T116" i="2"/>
  <c r="V116" i="2"/>
  <c r="W116" i="2"/>
  <c r="X116" i="2" s="1"/>
  <c r="K117" i="2"/>
  <c r="N117" i="2" s="1"/>
  <c r="O117" i="2"/>
  <c r="Q117" i="2"/>
  <c r="R117" i="2"/>
  <c r="T117" i="2"/>
  <c r="V117" i="2"/>
  <c r="K118" i="2"/>
  <c r="N118" i="2"/>
  <c r="O118" i="2" s="1"/>
  <c r="Q118" i="2"/>
  <c r="R118" i="2"/>
  <c r="T118" i="2"/>
  <c r="W118" i="2" s="1"/>
  <c r="X118" i="2" s="1"/>
  <c r="V118" i="2"/>
  <c r="K119" i="2"/>
  <c r="N119" i="2" s="1"/>
  <c r="O119" i="2"/>
  <c r="Q119" i="2"/>
  <c r="R119" i="2"/>
  <c r="T119" i="2"/>
  <c r="V119" i="2"/>
  <c r="K120" i="2"/>
  <c r="N120" i="2"/>
  <c r="O120" i="2" s="1"/>
  <c r="Q120" i="2"/>
  <c r="R120" i="2"/>
  <c r="T120" i="2"/>
  <c r="V120" i="2"/>
  <c r="W120" i="2"/>
  <c r="X120" i="2" s="1"/>
  <c r="K121" i="2"/>
  <c r="N121" i="2" s="1"/>
  <c r="O121" i="2"/>
  <c r="Q121" i="2"/>
  <c r="R121" i="2"/>
  <c r="T121" i="2"/>
  <c r="V121" i="2"/>
  <c r="K122" i="2"/>
  <c r="N122" i="2"/>
  <c r="O122" i="2" s="1"/>
  <c r="Q122" i="2"/>
  <c r="R122" i="2"/>
  <c r="T122" i="2"/>
  <c r="W122" i="2" s="1"/>
  <c r="X122" i="2" s="1"/>
  <c r="V122" i="2"/>
  <c r="K123" i="2"/>
  <c r="N123" i="2" s="1"/>
  <c r="O123" i="2"/>
  <c r="Q123" i="2"/>
  <c r="R123" i="2"/>
  <c r="T123" i="2"/>
  <c r="V123" i="2"/>
  <c r="K124" i="2"/>
  <c r="N124" i="2"/>
  <c r="O124" i="2" s="1"/>
  <c r="Q124" i="2"/>
  <c r="R124" i="2"/>
  <c r="T124" i="2"/>
  <c r="V124" i="2"/>
  <c r="W124" i="2"/>
  <c r="X124" i="2" s="1"/>
  <c r="K125" i="2"/>
  <c r="N125" i="2" s="1"/>
  <c r="O125" i="2"/>
  <c r="Q125" i="2"/>
  <c r="R125" i="2"/>
  <c r="T125" i="2"/>
  <c r="V125" i="2"/>
  <c r="K126" i="2"/>
  <c r="N126" i="2"/>
  <c r="O126" i="2" s="1"/>
  <c r="Q126" i="2"/>
  <c r="R126" i="2"/>
  <c r="T126" i="2"/>
  <c r="W126" i="2" s="1"/>
  <c r="X126" i="2" s="1"/>
  <c r="V126" i="2"/>
  <c r="K127" i="2"/>
  <c r="N127" i="2" s="1"/>
  <c r="O127" i="2"/>
  <c r="Q127" i="2"/>
  <c r="R127" i="2"/>
  <c r="T127" i="2"/>
  <c r="V127" i="2"/>
  <c r="K128" i="2"/>
  <c r="N128" i="2"/>
  <c r="O128" i="2" s="1"/>
  <c r="Q128" i="2"/>
  <c r="R128" i="2"/>
  <c r="T128" i="2"/>
  <c r="V128" i="2"/>
  <c r="W128" i="2"/>
  <c r="X128" i="2" s="1"/>
  <c r="K129" i="2"/>
  <c r="N129" i="2" s="1"/>
  <c r="O129" i="2"/>
  <c r="Q129" i="2"/>
  <c r="R129" i="2"/>
  <c r="T129" i="2"/>
  <c r="V129" i="2"/>
  <c r="K130" i="2"/>
  <c r="N130" i="2"/>
  <c r="O130" i="2" s="1"/>
  <c r="Q130" i="2"/>
  <c r="R130" i="2"/>
  <c r="T130" i="2"/>
  <c r="W130" i="2" s="1"/>
  <c r="X130" i="2" s="1"/>
  <c r="V130" i="2"/>
  <c r="K131" i="2"/>
  <c r="N131" i="2" s="1"/>
  <c r="O131" i="2"/>
  <c r="Q131" i="2"/>
  <c r="R131" i="2"/>
  <c r="T131" i="2"/>
  <c r="V131" i="2"/>
  <c r="K132" i="2"/>
  <c r="N132" i="2"/>
  <c r="O132" i="2"/>
  <c r="W132" i="2" s="1"/>
  <c r="X132" i="2" s="1"/>
  <c r="Q132" i="2"/>
  <c r="R132" i="2"/>
  <c r="T132" i="2"/>
  <c r="V132" i="2"/>
  <c r="K133" i="2"/>
  <c r="N133" i="2"/>
  <c r="O133" i="2"/>
  <c r="Q133" i="2"/>
  <c r="R133" i="2"/>
  <c r="T133" i="2"/>
  <c r="V133" i="2"/>
  <c r="K134" i="2"/>
  <c r="N134" i="2"/>
  <c r="O134" i="2" s="1"/>
  <c r="Q134" i="2"/>
  <c r="R134" i="2"/>
  <c r="T134" i="2"/>
  <c r="V134" i="2"/>
  <c r="W134" i="2"/>
  <c r="X134" i="2" s="1"/>
  <c r="K135" i="2"/>
  <c r="N135" i="2" s="1"/>
  <c r="O135" i="2"/>
  <c r="Q135" i="2"/>
  <c r="R135" i="2"/>
  <c r="T135" i="2"/>
  <c r="V135" i="2"/>
  <c r="W135" i="2"/>
  <c r="X135" i="2" s="1"/>
  <c r="K136" i="2"/>
  <c r="N136" i="2"/>
  <c r="O136" i="2"/>
  <c r="W136" i="2" s="1"/>
  <c r="X136" i="2" s="1"/>
  <c r="Q136" i="2"/>
  <c r="R136" i="2"/>
  <c r="T136" i="2"/>
  <c r="V136" i="2"/>
  <c r="K137" i="2"/>
  <c r="N137" i="2"/>
  <c r="O137" i="2"/>
  <c r="Q137" i="2"/>
  <c r="R137" i="2"/>
  <c r="T137" i="2"/>
  <c r="V137" i="2"/>
  <c r="K138" i="2"/>
  <c r="N138" i="2"/>
  <c r="O138" i="2" s="1"/>
  <c r="Q138" i="2"/>
  <c r="R138" i="2"/>
  <c r="T138" i="2"/>
  <c r="V138" i="2"/>
  <c r="W138" i="2"/>
  <c r="X138" i="2" s="1"/>
  <c r="K139" i="2"/>
  <c r="N139" i="2" s="1"/>
  <c r="O139" i="2"/>
  <c r="Q139" i="2"/>
  <c r="R139" i="2"/>
  <c r="T139" i="2"/>
  <c r="V139" i="2"/>
  <c r="W139" i="2"/>
  <c r="X139" i="2" s="1"/>
  <c r="K140" i="2"/>
  <c r="N140" i="2"/>
  <c r="O140" i="2"/>
  <c r="W140" i="2" s="1"/>
  <c r="X140" i="2" s="1"/>
  <c r="Q140" i="2"/>
  <c r="R140" i="2"/>
  <c r="T140" i="2"/>
  <c r="V140" i="2"/>
  <c r="K141" i="2"/>
  <c r="N141" i="2"/>
  <c r="O141" i="2"/>
  <c r="Q141" i="2"/>
  <c r="R141" i="2"/>
  <c r="T141" i="2"/>
  <c r="V141" i="2"/>
  <c r="K142" i="2"/>
  <c r="N142" i="2" s="1"/>
  <c r="O142" i="2" s="1"/>
  <c r="W142" i="2" s="1"/>
  <c r="X142" i="2" s="1"/>
  <c r="Q142" i="2"/>
  <c r="R142" i="2"/>
  <c r="T142" i="2"/>
  <c r="V142" i="2"/>
  <c r="K143" i="2"/>
  <c r="N143" i="2" s="1"/>
  <c r="O143" i="2" s="1"/>
  <c r="W143" i="2" s="1"/>
  <c r="X143" i="2" s="1"/>
  <c r="Q143" i="2"/>
  <c r="R143" i="2"/>
  <c r="T143" i="2"/>
  <c r="V143" i="2"/>
  <c r="K144" i="2"/>
  <c r="N144" i="2"/>
  <c r="O144" i="2"/>
  <c r="W144" i="2" s="1"/>
  <c r="X144" i="2" s="1"/>
  <c r="Q144" i="2"/>
  <c r="R144" i="2"/>
  <c r="T144" i="2"/>
  <c r="V144" i="2"/>
  <c r="K145" i="2"/>
  <c r="N145" i="2" s="1"/>
  <c r="O145" i="2" s="1"/>
  <c r="W145" i="2" s="1"/>
  <c r="X145" i="2" s="1"/>
  <c r="Q145" i="2"/>
  <c r="R145" i="2"/>
  <c r="T145" i="2"/>
  <c r="V145" i="2"/>
  <c r="K146" i="2"/>
  <c r="N146" i="2" s="1"/>
  <c r="O146" i="2" s="1"/>
  <c r="W146" i="2" s="1"/>
  <c r="X146" i="2" s="1"/>
  <c r="Q146" i="2"/>
  <c r="R146" i="2"/>
  <c r="T146" i="2"/>
  <c r="V146" i="2"/>
  <c r="K147" i="2"/>
  <c r="N147" i="2" s="1"/>
  <c r="O147" i="2" s="1"/>
  <c r="W147" i="2" s="1"/>
  <c r="X147" i="2" s="1"/>
  <c r="Q147" i="2"/>
  <c r="R147" i="2"/>
  <c r="T147" i="2"/>
  <c r="V147" i="2"/>
  <c r="K148" i="2"/>
  <c r="N148" i="2"/>
  <c r="O148" i="2"/>
  <c r="W148" i="2" s="1"/>
  <c r="X148" i="2" s="1"/>
  <c r="Q148" i="2"/>
  <c r="R148" i="2"/>
  <c r="T148" i="2"/>
  <c r="V148" i="2"/>
  <c r="K149" i="2"/>
  <c r="N149" i="2" s="1"/>
  <c r="O149" i="2" s="1"/>
  <c r="W149" i="2" s="1"/>
  <c r="X149" i="2" s="1"/>
  <c r="Q149" i="2"/>
  <c r="R149" i="2"/>
  <c r="T149" i="2"/>
  <c r="V149" i="2"/>
  <c r="K150" i="2"/>
  <c r="N150" i="2" s="1"/>
  <c r="O150" i="2" s="1"/>
  <c r="W150" i="2" s="1"/>
  <c r="X150" i="2" s="1"/>
  <c r="Q150" i="2"/>
  <c r="R150" i="2"/>
  <c r="T150" i="2"/>
  <c r="V150" i="2"/>
  <c r="K151" i="2"/>
  <c r="N151" i="2" s="1"/>
  <c r="O151" i="2" s="1"/>
  <c r="W151" i="2" s="1"/>
  <c r="X151" i="2" s="1"/>
  <c r="Q151" i="2"/>
  <c r="R151" i="2"/>
  <c r="T151" i="2"/>
  <c r="V151" i="2"/>
  <c r="K152" i="2"/>
  <c r="N152" i="2"/>
  <c r="O152" i="2"/>
  <c r="W152" i="2" s="1"/>
  <c r="X152" i="2" s="1"/>
  <c r="Q152" i="2"/>
  <c r="R152" i="2"/>
  <c r="T152" i="2"/>
  <c r="V152" i="2"/>
  <c r="K153" i="2"/>
  <c r="N153" i="2" s="1"/>
  <c r="O153" i="2" s="1"/>
  <c r="W153" i="2" s="1"/>
  <c r="X153" i="2" s="1"/>
  <c r="Q153" i="2"/>
  <c r="R153" i="2"/>
  <c r="T153" i="2"/>
  <c r="V153" i="2"/>
  <c r="K154" i="2"/>
  <c r="N154" i="2" s="1"/>
  <c r="O154" i="2" s="1"/>
  <c r="W154" i="2" s="1"/>
  <c r="X154" i="2" s="1"/>
  <c r="Q154" i="2"/>
  <c r="R154" i="2"/>
  <c r="T154" i="2"/>
  <c r="V154" i="2"/>
  <c r="K155" i="2"/>
  <c r="N155" i="2" s="1"/>
  <c r="O155" i="2" s="1"/>
  <c r="W155" i="2" s="1"/>
  <c r="X155" i="2" s="1"/>
  <c r="Q155" i="2"/>
  <c r="R155" i="2"/>
  <c r="T155" i="2"/>
  <c r="V155" i="2"/>
  <c r="K156" i="2"/>
  <c r="N156" i="2"/>
  <c r="O156" i="2"/>
  <c r="W156" i="2" s="1"/>
  <c r="X156" i="2" s="1"/>
  <c r="Q156" i="2"/>
  <c r="R156" i="2"/>
  <c r="T156" i="2"/>
  <c r="V156" i="2"/>
  <c r="K157" i="2"/>
  <c r="N157" i="2" s="1"/>
  <c r="O157" i="2" s="1"/>
  <c r="W157" i="2" s="1"/>
  <c r="X157" i="2" s="1"/>
  <c r="Q157" i="2"/>
  <c r="R157" i="2"/>
  <c r="T157" i="2"/>
  <c r="V157" i="2"/>
  <c r="K158" i="2"/>
  <c r="N158" i="2" s="1"/>
  <c r="O158" i="2" s="1"/>
  <c r="W158" i="2" s="1"/>
  <c r="X158" i="2" s="1"/>
  <c r="Q158" i="2"/>
  <c r="R158" i="2"/>
  <c r="T158" i="2"/>
  <c r="V158" i="2"/>
  <c r="K159" i="2"/>
  <c r="N159" i="2" s="1"/>
  <c r="O159" i="2" s="1"/>
  <c r="W159" i="2" s="1"/>
  <c r="X159" i="2" s="1"/>
  <c r="Q159" i="2"/>
  <c r="R159" i="2"/>
  <c r="T159" i="2"/>
  <c r="V159" i="2"/>
  <c r="K160" i="2"/>
  <c r="N160" i="2"/>
  <c r="O160" i="2"/>
  <c r="W160" i="2" s="1"/>
  <c r="X160" i="2" s="1"/>
  <c r="Q160" i="2"/>
  <c r="R160" i="2"/>
  <c r="T160" i="2"/>
  <c r="V160" i="2"/>
  <c r="K161" i="2"/>
  <c r="N161" i="2"/>
  <c r="O161" i="2" s="1"/>
  <c r="W161" i="2" s="1"/>
  <c r="X161" i="2" s="1"/>
  <c r="Q161" i="2"/>
  <c r="R161" i="2"/>
  <c r="T161" i="2"/>
  <c r="V161" i="2"/>
  <c r="K162" i="2"/>
  <c r="N162" i="2" s="1"/>
  <c r="O162" i="2" s="1"/>
  <c r="W162" i="2" s="1"/>
  <c r="X162" i="2" s="1"/>
  <c r="Q162" i="2"/>
  <c r="R162" i="2"/>
  <c r="T162" i="2"/>
  <c r="V162" i="2"/>
  <c r="K163" i="2"/>
  <c r="N163" i="2"/>
  <c r="O163" i="2" s="1"/>
  <c r="W163" i="2" s="1"/>
  <c r="X163" i="2" s="1"/>
  <c r="Q163" i="2"/>
  <c r="R163" i="2"/>
  <c r="T163" i="2"/>
  <c r="V163" i="2"/>
  <c r="K164" i="2"/>
  <c r="N164" i="2" s="1"/>
  <c r="O164" i="2" s="1"/>
  <c r="W164" i="2" s="1"/>
  <c r="X164" i="2" s="1"/>
  <c r="Q164" i="2"/>
  <c r="R164" i="2"/>
  <c r="T164" i="2"/>
  <c r="V164" i="2"/>
  <c r="K165" i="2"/>
  <c r="N165" i="2"/>
  <c r="O165" i="2" s="1"/>
  <c r="W165" i="2" s="1"/>
  <c r="X165" i="2" s="1"/>
  <c r="Q165" i="2"/>
  <c r="R165" i="2"/>
  <c r="T165" i="2"/>
  <c r="V165" i="2"/>
  <c r="K166" i="2"/>
  <c r="N166" i="2" s="1"/>
  <c r="O166" i="2" s="1"/>
  <c r="W166" i="2" s="1"/>
  <c r="X166" i="2" s="1"/>
  <c r="Q166" i="2"/>
  <c r="R166" i="2"/>
  <c r="T166" i="2"/>
  <c r="V166" i="2"/>
  <c r="K167" i="2"/>
  <c r="N167" i="2"/>
  <c r="O167" i="2" s="1"/>
  <c r="W167" i="2" s="1"/>
  <c r="X167" i="2" s="1"/>
  <c r="Q167" i="2"/>
  <c r="R167" i="2"/>
  <c r="T167" i="2"/>
  <c r="V167" i="2"/>
  <c r="K168" i="2"/>
  <c r="N168" i="2" s="1"/>
  <c r="O168" i="2" s="1"/>
  <c r="W168" i="2" s="1"/>
  <c r="X168" i="2" s="1"/>
  <c r="Q168" i="2"/>
  <c r="R168" i="2"/>
  <c r="T168" i="2"/>
  <c r="V168" i="2"/>
  <c r="K169" i="2"/>
  <c r="N169" i="2"/>
  <c r="O169" i="2" s="1"/>
  <c r="W169" i="2" s="1"/>
  <c r="X169" i="2" s="1"/>
  <c r="Q169" i="2"/>
  <c r="R169" i="2"/>
  <c r="T169" i="2"/>
  <c r="V169" i="2"/>
  <c r="K170" i="2"/>
  <c r="N170" i="2" s="1"/>
  <c r="O170" i="2" s="1"/>
  <c r="W170" i="2" s="1"/>
  <c r="X170" i="2" s="1"/>
  <c r="Q170" i="2"/>
  <c r="R170" i="2"/>
  <c r="T170" i="2"/>
  <c r="V170" i="2"/>
  <c r="K171" i="2"/>
  <c r="N171" i="2"/>
  <c r="O171" i="2" s="1"/>
  <c r="W171" i="2" s="1"/>
  <c r="X171" i="2" s="1"/>
  <c r="Q171" i="2"/>
  <c r="R171" i="2"/>
  <c r="T171" i="2"/>
  <c r="V171" i="2"/>
  <c r="K172" i="2"/>
  <c r="N172" i="2" s="1"/>
  <c r="O172" i="2" s="1"/>
  <c r="W172" i="2" s="1"/>
  <c r="X172" i="2" s="1"/>
  <c r="Q172" i="2"/>
  <c r="R172" i="2"/>
  <c r="T172" i="2"/>
  <c r="V172" i="2"/>
  <c r="K173" i="2"/>
  <c r="N173" i="2"/>
  <c r="O173" i="2" s="1"/>
  <c r="W173" i="2" s="1"/>
  <c r="X173" i="2" s="1"/>
  <c r="Q173" i="2"/>
  <c r="R173" i="2"/>
  <c r="T173" i="2"/>
  <c r="V173" i="2"/>
  <c r="K174" i="2"/>
  <c r="N174" i="2" s="1"/>
  <c r="O174" i="2" s="1"/>
  <c r="W174" i="2" s="1"/>
  <c r="X174" i="2" s="1"/>
  <c r="Q174" i="2"/>
  <c r="R174" i="2"/>
  <c r="T174" i="2"/>
  <c r="V174" i="2"/>
  <c r="K175" i="2"/>
  <c r="N175" i="2"/>
  <c r="O175" i="2" s="1"/>
  <c r="W175" i="2" s="1"/>
  <c r="X175" i="2" s="1"/>
  <c r="Q175" i="2"/>
  <c r="R175" i="2"/>
  <c r="T175" i="2"/>
  <c r="V175" i="2"/>
  <c r="K176" i="2"/>
  <c r="N176" i="2" s="1"/>
  <c r="O176" i="2" s="1"/>
  <c r="W176" i="2" s="1"/>
  <c r="X176" i="2" s="1"/>
  <c r="Q176" i="2"/>
  <c r="R176" i="2"/>
  <c r="T176" i="2"/>
  <c r="V176" i="2"/>
  <c r="K177" i="2"/>
  <c r="N177" i="2"/>
  <c r="O177" i="2" s="1"/>
  <c r="W177" i="2" s="1"/>
  <c r="X177" i="2" s="1"/>
  <c r="Q177" i="2"/>
  <c r="R177" i="2"/>
  <c r="T177" i="2"/>
  <c r="V177" i="2"/>
  <c r="K178" i="2"/>
  <c r="N178" i="2" s="1"/>
  <c r="O178" i="2" s="1"/>
  <c r="W178" i="2" s="1"/>
  <c r="X178" i="2" s="1"/>
  <c r="Q178" i="2"/>
  <c r="R178" i="2"/>
  <c r="T178" i="2"/>
  <c r="V178" i="2"/>
  <c r="K179" i="2"/>
  <c r="N179" i="2"/>
  <c r="O179" i="2" s="1"/>
  <c r="W179" i="2" s="1"/>
  <c r="X179" i="2" s="1"/>
  <c r="Q179" i="2"/>
  <c r="R179" i="2"/>
  <c r="T179" i="2"/>
  <c r="V179" i="2"/>
  <c r="K180" i="2"/>
  <c r="N180" i="2" s="1"/>
  <c r="O180" i="2" s="1"/>
  <c r="W180" i="2" s="1"/>
  <c r="X180" i="2" s="1"/>
  <c r="Q180" i="2"/>
  <c r="R180" i="2"/>
  <c r="T180" i="2"/>
  <c r="V180" i="2"/>
  <c r="K181" i="2"/>
  <c r="N181" i="2"/>
  <c r="O181" i="2" s="1"/>
  <c r="W181" i="2" s="1"/>
  <c r="X181" i="2" s="1"/>
  <c r="Q181" i="2"/>
  <c r="R181" i="2"/>
  <c r="T181" i="2"/>
  <c r="V181" i="2"/>
  <c r="K182" i="2"/>
  <c r="N182" i="2" s="1"/>
  <c r="O182" i="2" s="1"/>
  <c r="W182" i="2" s="1"/>
  <c r="Q182" i="2"/>
  <c r="R182" i="2"/>
  <c r="T182" i="2"/>
  <c r="V182" i="2"/>
  <c r="X182" i="2"/>
  <c r="K183" i="2"/>
  <c r="N183" i="2"/>
  <c r="O183" i="2" s="1"/>
  <c r="Q183" i="2"/>
  <c r="R183" i="2"/>
  <c r="T183" i="2"/>
  <c r="V183" i="2"/>
  <c r="W183" i="2"/>
  <c r="X183" i="2" s="1"/>
  <c r="K184" i="2"/>
  <c r="N184" i="2" s="1"/>
  <c r="O184" i="2" s="1"/>
  <c r="W184" i="2" s="1"/>
  <c r="X184" i="2" s="1"/>
  <c r="Q184" i="2"/>
  <c r="R184" i="2"/>
  <c r="T184" i="2"/>
  <c r="V184" i="2"/>
  <c r="K185" i="2"/>
  <c r="N185" i="2"/>
  <c r="O185" i="2" s="1"/>
  <c r="W185" i="2" s="1"/>
  <c r="X185" i="2" s="1"/>
  <c r="Q185" i="2"/>
  <c r="R185" i="2"/>
  <c r="T185" i="2"/>
  <c r="V185" i="2"/>
  <c r="K186" i="2"/>
  <c r="N186" i="2" s="1"/>
  <c r="O186" i="2" s="1"/>
  <c r="W186" i="2" s="1"/>
  <c r="X186" i="2" s="1"/>
  <c r="Q186" i="2"/>
  <c r="R186" i="2"/>
  <c r="T186" i="2"/>
  <c r="V186" i="2"/>
  <c r="K187" i="2"/>
  <c r="N187" i="2"/>
  <c r="O187" i="2" s="1"/>
  <c r="Q187" i="2"/>
  <c r="R187" i="2"/>
  <c r="T187" i="2"/>
  <c r="V187" i="2"/>
  <c r="W187" i="2"/>
  <c r="X187" i="2" s="1"/>
  <c r="K188" i="2"/>
  <c r="N188" i="2" s="1"/>
  <c r="O188" i="2"/>
  <c r="Q188" i="2"/>
  <c r="R188" i="2"/>
  <c r="T188" i="2"/>
  <c r="V188" i="2"/>
  <c r="K189" i="2"/>
  <c r="N189" i="2"/>
  <c r="O189" i="2" s="1"/>
  <c r="W189" i="2" s="1"/>
  <c r="X189" i="2" s="1"/>
  <c r="Q189" i="2"/>
  <c r="R189" i="2"/>
  <c r="T189" i="2"/>
  <c r="V189" i="2"/>
  <c r="K190" i="2"/>
  <c r="N190" i="2" s="1"/>
  <c r="O190" i="2" s="1"/>
  <c r="Q190" i="2"/>
  <c r="R190" i="2"/>
  <c r="T190" i="2"/>
  <c r="V190" i="2"/>
  <c r="K191" i="2"/>
  <c r="N191" i="2"/>
  <c r="O191" i="2" s="1"/>
  <c r="W191" i="2" s="1"/>
  <c r="X191" i="2" s="1"/>
  <c r="Q191" i="2"/>
  <c r="R191" i="2"/>
  <c r="T191" i="2"/>
  <c r="V191" i="2"/>
  <c r="K192" i="2"/>
  <c r="N192" i="2" s="1"/>
  <c r="O192" i="2"/>
  <c r="Q192" i="2"/>
  <c r="R192" i="2"/>
  <c r="T192" i="2"/>
  <c r="V192" i="2"/>
  <c r="K193" i="2"/>
  <c r="N193" i="2"/>
  <c r="O193" i="2" s="1"/>
  <c r="Q193" i="2"/>
  <c r="R193" i="2"/>
  <c r="T193" i="2"/>
  <c r="V193" i="2"/>
  <c r="K194" i="2"/>
  <c r="N194" i="2" s="1"/>
  <c r="O194" i="2" s="1"/>
  <c r="Q194" i="2"/>
  <c r="R194" i="2"/>
  <c r="T194" i="2"/>
  <c r="V194" i="2"/>
  <c r="K195" i="2"/>
  <c r="N195" i="2"/>
  <c r="O195" i="2" s="1"/>
  <c r="Q195" i="2"/>
  <c r="R195" i="2"/>
  <c r="T195" i="2"/>
  <c r="V195" i="2"/>
  <c r="W195" i="2"/>
  <c r="X195" i="2" s="1"/>
  <c r="K196" i="2"/>
  <c r="N196" i="2" s="1"/>
  <c r="O196" i="2"/>
  <c r="Q196" i="2"/>
  <c r="R196" i="2"/>
  <c r="T196" i="2"/>
  <c r="V196" i="2"/>
  <c r="K197" i="2"/>
  <c r="N197" i="2"/>
  <c r="O197" i="2" s="1"/>
  <c r="W197" i="2" s="1"/>
  <c r="X197" i="2" s="1"/>
  <c r="Q197" i="2"/>
  <c r="R197" i="2"/>
  <c r="T197" i="2"/>
  <c r="V197" i="2"/>
  <c r="K198" i="2"/>
  <c r="N198" i="2" s="1"/>
  <c r="O198" i="2" s="1"/>
  <c r="W198" i="2" s="1"/>
  <c r="Q198" i="2"/>
  <c r="R198" i="2"/>
  <c r="T198" i="2"/>
  <c r="V198" i="2"/>
  <c r="X198" i="2"/>
  <c r="K199" i="2"/>
  <c r="N199" i="2"/>
  <c r="O199" i="2" s="1"/>
  <c r="Q199" i="2"/>
  <c r="R199" i="2"/>
  <c r="T199" i="2"/>
  <c r="V199" i="2"/>
  <c r="W199" i="2"/>
  <c r="X199" i="2" s="1"/>
  <c r="K200" i="2"/>
  <c r="N200" i="2" s="1"/>
  <c r="O200" i="2" s="1"/>
  <c r="W200" i="2" s="1"/>
  <c r="X200" i="2" s="1"/>
  <c r="Q200" i="2"/>
  <c r="R200" i="2"/>
  <c r="T200" i="2"/>
  <c r="V200" i="2"/>
  <c r="K201" i="2"/>
  <c r="N201" i="2"/>
  <c r="O201" i="2" s="1"/>
  <c r="W201" i="2" s="1"/>
  <c r="X201" i="2" s="1"/>
  <c r="Q201" i="2"/>
  <c r="R201" i="2"/>
  <c r="T201" i="2"/>
  <c r="V201" i="2"/>
  <c r="K202" i="2"/>
  <c r="N202" i="2" s="1"/>
  <c r="O202" i="2"/>
  <c r="Q202" i="2"/>
  <c r="R202" i="2"/>
  <c r="T202" i="2"/>
  <c r="V202" i="2"/>
  <c r="K203" i="2"/>
  <c r="N203" i="2"/>
  <c r="O203" i="2" s="1"/>
  <c r="Q203" i="2"/>
  <c r="R203" i="2"/>
  <c r="W203" i="2" s="1"/>
  <c r="X203" i="2" s="1"/>
  <c r="T203" i="2"/>
  <c r="V203" i="2"/>
  <c r="K204" i="2"/>
  <c r="N204" i="2" s="1"/>
  <c r="O204" i="2"/>
  <c r="Q204" i="2"/>
  <c r="R204" i="2"/>
  <c r="W204" i="2" s="1"/>
  <c r="X204" i="2" s="1"/>
  <c r="T204" i="2"/>
  <c r="V204" i="2"/>
  <c r="K205" i="2"/>
  <c r="N205" i="2"/>
  <c r="O205" i="2"/>
  <c r="Q205" i="2"/>
  <c r="R205" i="2"/>
  <c r="T205" i="2"/>
  <c r="V205" i="2"/>
  <c r="W205" i="2"/>
  <c r="X205" i="2" s="1"/>
  <c r="K206" i="2"/>
  <c r="N206" i="2"/>
  <c r="O206" i="2"/>
  <c r="Q206" i="2"/>
  <c r="R206" i="2"/>
  <c r="T206" i="2"/>
  <c r="V206" i="2"/>
  <c r="K207" i="2"/>
  <c r="N207" i="2"/>
  <c r="O207" i="2" s="1"/>
  <c r="Q207" i="2"/>
  <c r="R207" i="2"/>
  <c r="W207" i="2" s="1"/>
  <c r="X207" i="2" s="1"/>
  <c r="T207" i="2"/>
  <c r="V207" i="2"/>
  <c r="K208" i="2"/>
  <c r="N208" i="2" s="1"/>
  <c r="O208" i="2"/>
  <c r="Q208" i="2"/>
  <c r="R208" i="2"/>
  <c r="W208" i="2" s="1"/>
  <c r="X208" i="2" s="1"/>
  <c r="T208" i="2"/>
  <c r="V208" i="2"/>
  <c r="K209" i="2"/>
  <c r="N209" i="2"/>
  <c r="O209" i="2"/>
  <c r="Q209" i="2"/>
  <c r="R209" i="2"/>
  <c r="T209" i="2"/>
  <c r="V209" i="2"/>
  <c r="W209" i="2"/>
  <c r="X209" i="2" s="1"/>
  <c r="K210" i="2"/>
  <c r="N210" i="2"/>
  <c r="O210" i="2"/>
  <c r="Q210" i="2"/>
  <c r="R210" i="2"/>
  <c r="T210" i="2"/>
  <c r="V210" i="2"/>
  <c r="K211" i="2"/>
  <c r="N211" i="2"/>
  <c r="O211" i="2" s="1"/>
  <c r="Q211" i="2"/>
  <c r="R211" i="2"/>
  <c r="W211" i="2" s="1"/>
  <c r="X211" i="2" s="1"/>
  <c r="T211" i="2"/>
  <c r="V211" i="2"/>
  <c r="K212" i="2"/>
  <c r="N212" i="2" s="1"/>
  <c r="O212" i="2"/>
  <c r="Q212" i="2"/>
  <c r="R212" i="2"/>
  <c r="W212" i="2" s="1"/>
  <c r="X212" i="2" s="1"/>
  <c r="T212" i="2"/>
  <c r="V212" i="2"/>
  <c r="K213" i="2"/>
  <c r="N213" i="2"/>
  <c r="O213" i="2"/>
  <c r="Q213" i="2"/>
  <c r="R213" i="2"/>
  <c r="T213" i="2"/>
  <c r="V213" i="2"/>
  <c r="W213" i="2"/>
  <c r="X213" i="2" s="1"/>
  <c r="K214" i="2"/>
  <c r="N214" i="2"/>
  <c r="O214" i="2"/>
  <c r="W214" i="2" s="1"/>
  <c r="X214" i="2" s="1"/>
  <c r="Q214" i="2"/>
  <c r="R214" i="2"/>
  <c r="T214" i="2"/>
  <c r="V214" i="2"/>
  <c r="K215" i="2"/>
  <c r="N215" i="2"/>
  <c r="O215" i="2" s="1"/>
  <c r="W215" i="2" s="1"/>
  <c r="X215" i="2" s="1"/>
  <c r="Q215" i="2"/>
  <c r="R215" i="2"/>
  <c r="T215" i="2"/>
  <c r="V215" i="2"/>
  <c r="K216" i="2"/>
  <c r="N216" i="2" s="1"/>
  <c r="O216" i="2" s="1"/>
  <c r="W216" i="2" s="1"/>
  <c r="X216" i="2" s="1"/>
  <c r="Q216" i="2"/>
  <c r="R216" i="2"/>
  <c r="T216" i="2"/>
  <c r="V216" i="2"/>
  <c r="K217" i="2"/>
  <c r="N217" i="2"/>
  <c r="O217" i="2"/>
  <c r="Q217" i="2"/>
  <c r="R217" i="2"/>
  <c r="T217" i="2"/>
  <c r="V217" i="2"/>
  <c r="W217" i="2"/>
  <c r="X217" i="2" s="1"/>
  <c r="K218" i="2"/>
  <c r="N218" i="2"/>
  <c r="O218" i="2"/>
  <c r="W218" i="2" s="1"/>
  <c r="X218" i="2" s="1"/>
  <c r="Q218" i="2"/>
  <c r="R218" i="2"/>
  <c r="T218" i="2"/>
  <c r="V218" i="2"/>
  <c r="K219" i="2"/>
  <c r="N219" i="2"/>
  <c r="O219" i="2" s="1"/>
  <c r="W219" i="2" s="1"/>
  <c r="X219" i="2" s="1"/>
  <c r="Q219" i="2"/>
  <c r="R219" i="2"/>
  <c r="T219" i="2"/>
  <c r="V219" i="2"/>
  <c r="K220" i="2"/>
  <c r="N220" i="2" s="1"/>
  <c r="O220" i="2" s="1"/>
  <c r="W220" i="2" s="1"/>
  <c r="X220" i="2" s="1"/>
  <c r="Q220" i="2"/>
  <c r="R220" i="2"/>
  <c r="T220" i="2"/>
  <c r="V220" i="2"/>
  <c r="K221" i="2"/>
  <c r="N221" i="2"/>
  <c r="O221" i="2"/>
  <c r="Q221" i="2"/>
  <c r="R221" i="2"/>
  <c r="T221" i="2"/>
  <c r="V221" i="2"/>
  <c r="W221" i="2"/>
  <c r="X221" i="2" s="1"/>
  <c r="K222" i="2"/>
  <c r="N222" i="2"/>
  <c r="O222" i="2"/>
  <c r="W222" i="2" s="1"/>
  <c r="X222" i="2" s="1"/>
  <c r="Q222" i="2"/>
  <c r="R222" i="2"/>
  <c r="T222" i="2"/>
  <c r="V222" i="2"/>
  <c r="K223" i="2"/>
  <c r="N223" i="2"/>
  <c r="O223" i="2" s="1"/>
  <c r="W223" i="2" s="1"/>
  <c r="X223" i="2" s="1"/>
  <c r="Q223" i="2"/>
  <c r="R223" i="2"/>
  <c r="T223" i="2"/>
  <c r="V223" i="2"/>
  <c r="K224" i="2"/>
  <c r="N224" i="2" s="1"/>
  <c r="O224" i="2" s="1"/>
  <c r="W224" i="2" s="1"/>
  <c r="X224" i="2" s="1"/>
  <c r="Q224" i="2"/>
  <c r="R224" i="2"/>
  <c r="T224" i="2"/>
  <c r="V224" i="2"/>
  <c r="K225" i="2"/>
  <c r="N225" i="2"/>
  <c r="O225" i="2"/>
  <c r="Q225" i="2"/>
  <c r="R225" i="2"/>
  <c r="T225" i="2"/>
  <c r="V225" i="2"/>
  <c r="W225" i="2"/>
  <c r="X225" i="2" s="1"/>
  <c r="K226" i="2"/>
  <c r="N226" i="2"/>
  <c r="O226" i="2"/>
  <c r="W226" i="2" s="1"/>
  <c r="X226" i="2" s="1"/>
  <c r="Q226" i="2"/>
  <c r="R226" i="2"/>
  <c r="T226" i="2"/>
  <c r="V226" i="2"/>
  <c r="K227" i="2"/>
  <c r="N227" i="2"/>
  <c r="O227" i="2" s="1"/>
  <c r="W227" i="2" s="1"/>
  <c r="X227" i="2" s="1"/>
  <c r="Q227" i="2"/>
  <c r="R227" i="2"/>
  <c r="T227" i="2"/>
  <c r="V227" i="2"/>
  <c r="K228" i="2"/>
  <c r="N228" i="2" s="1"/>
  <c r="O228" i="2" s="1"/>
  <c r="W228" i="2" s="1"/>
  <c r="X228" i="2" s="1"/>
  <c r="Q228" i="2"/>
  <c r="R228" i="2"/>
  <c r="T228" i="2"/>
  <c r="V228" i="2"/>
  <c r="K229" i="2"/>
  <c r="N229" i="2"/>
  <c r="O229" i="2"/>
  <c r="Q229" i="2"/>
  <c r="R229" i="2"/>
  <c r="T229" i="2"/>
  <c r="V229" i="2"/>
  <c r="W229" i="2"/>
  <c r="X229" i="2" s="1"/>
  <c r="K230" i="2"/>
  <c r="N230" i="2"/>
  <c r="O230" i="2"/>
  <c r="W230" i="2" s="1"/>
  <c r="X230" i="2" s="1"/>
  <c r="Q230" i="2"/>
  <c r="R230" i="2"/>
  <c r="T230" i="2"/>
  <c r="V230" i="2"/>
  <c r="K231" i="2"/>
  <c r="N231" i="2"/>
  <c r="O231" i="2" s="1"/>
  <c r="W231" i="2" s="1"/>
  <c r="X231" i="2" s="1"/>
  <c r="Q231" i="2"/>
  <c r="R231" i="2"/>
  <c r="T231" i="2"/>
  <c r="V231" i="2"/>
  <c r="K232" i="2"/>
  <c r="N232" i="2" s="1"/>
  <c r="O232" i="2" s="1"/>
  <c r="W232" i="2" s="1"/>
  <c r="X232" i="2" s="1"/>
  <c r="Q232" i="2"/>
  <c r="R232" i="2"/>
  <c r="T232" i="2"/>
  <c r="V232" i="2"/>
  <c r="K233" i="2"/>
  <c r="N233" i="2"/>
  <c r="O233" i="2"/>
  <c r="Q233" i="2"/>
  <c r="W233" i="2" s="1"/>
  <c r="X233" i="2" s="1"/>
  <c r="R233" i="2"/>
  <c r="T233" i="2"/>
  <c r="V233" i="2"/>
  <c r="K234" i="2"/>
  <c r="N234" i="2"/>
  <c r="O234" i="2"/>
  <c r="W234" i="2" s="1"/>
  <c r="X234" i="2" s="1"/>
  <c r="Q234" i="2"/>
  <c r="R234" i="2"/>
  <c r="T234" i="2"/>
  <c r="V234" i="2"/>
  <c r="K235" i="2"/>
  <c r="N235" i="2"/>
  <c r="O235" i="2" s="1"/>
  <c r="W235" i="2" s="1"/>
  <c r="X235" i="2" s="1"/>
  <c r="Q235" i="2"/>
  <c r="R235" i="2"/>
  <c r="T235" i="2"/>
  <c r="V235" i="2"/>
  <c r="K236" i="2"/>
  <c r="N236" i="2" s="1"/>
  <c r="O236" i="2" s="1"/>
  <c r="W236" i="2" s="1"/>
  <c r="X236" i="2" s="1"/>
  <c r="Q236" i="2"/>
  <c r="R236" i="2"/>
  <c r="T236" i="2"/>
  <c r="V236" i="2"/>
  <c r="K237" i="2"/>
  <c r="N237" i="2"/>
  <c r="O237" i="2"/>
  <c r="Q237" i="2"/>
  <c r="R237" i="2"/>
  <c r="T237" i="2"/>
  <c r="V237" i="2"/>
  <c r="W237" i="2"/>
  <c r="X237" i="2" s="1"/>
  <c r="K238" i="2"/>
  <c r="N238" i="2"/>
  <c r="O238" i="2"/>
  <c r="W238" i="2" s="1"/>
  <c r="X238" i="2" s="1"/>
  <c r="Q238" i="2"/>
  <c r="R238" i="2"/>
  <c r="T238" i="2"/>
  <c r="V238" i="2"/>
  <c r="K239" i="2"/>
  <c r="N239" i="2"/>
  <c r="O239" i="2" s="1"/>
  <c r="W239" i="2" s="1"/>
  <c r="X239" i="2" s="1"/>
  <c r="Q239" i="2"/>
  <c r="R239" i="2"/>
  <c r="T239" i="2"/>
  <c r="V239" i="2"/>
  <c r="K240" i="2"/>
  <c r="N240" i="2" s="1"/>
  <c r="O240" i="2" s="1"/>
  <c r="W240" i="2" s="1"/>
  <c r="X240" i="2" s="1"/>
  <c r="Q240" i="2"/>
  <c r="R240" i="2"/>
  <c r="T240" i="2"/>
  <c r="V240" i="2"/>
  <c r="K241" i="2"/>
  <c r="N241" i="2"/>
  <c r="O241" i="2"/>
  <c r="Q241" i="2"/>
  <c r="R241" i="2"/>
  <c r="T241" i="2"/>
  <c r="V241" i="2"/>
  <c r="W241" i="2"/>
  <c r="X241" i="2" s="1"/>
  <c r="K242" i="2"/>
  <c r="N242" i="2"/>
  <c r="O242" i="2"/>
  <c r="W242" i="2" s="1"/>
  <c r="X242" i="2" s="1"/>
  <c r="Q242" i="2"/>
  <c r="R242" i="2"/>
  <c r="T242" i="2"/>
  <c r="V242" i="2"/>
  <c r="K243" i="2"/>
  <c r="N243" i="2"/>
  <c r="O243" i="2" s="1"/>
  <c r="W243" i="2" s="1"/>
  <c r="X243" i="2" s="1"/>
  <c r="Q243" i="2"/>
  <c r="R243" i="2"/>
  <c r="T243" i="2"/>
  <c r="V243" i="2"/>
  <c r="K244" i="2"/>
  <c r="N244" i="2" s="1"/>
  <c r="O244" i="2" s="1"/>
  <c r="W244" i="2" s="1"/>
  <c r="X244" i="2" s="1"/>
  <c r="Q244" i="2"/>
  <c r="R244" i="2"/>
  <c r="T244" i="2"/>
  <c r="V244" i="2"/>
  <c r="K245" i="2"/>
  <c r="N245" i="2"/>
  <c r="O245" i="2"/>
  <c r="Q245" i="2"/>
  <c r="R245" i="2"/>
  <c r="T245" i="2"/>
  <c r="V245" i="2"/>
  <c r="W245" i="2"/>
  <c r="X245" i="2" s="1"/>
  <c r="K246" i="2"/>
  <c r="N246" i="2"/>
  <c r="O246" i="2"/>
  <c r="W246" i="2" s="1"/>
  <c r="X246" i="2" s="1"/>
  <c r="Q246" i="2"/>
  <c r="R246" i="2"/>
  <c r="T246" i="2"/>
  <c r="V246" i="2"/>
  <c r="K247" i="2"/>
  <c r="N247" i="2"/>
  <c r="O247" i="2" s="1"/>
  <c r="W247" i="2" s="1"/>
  <c r="X247" i="2" s="1"/>
  <c r="Q247" i="2"/>
  <c r="R247" i="2"/>
  <c r="T247" i="2"/>
  <c r="V247" i="2"/>
  <c r="K248" i="2"/>
  <c r="N248" i="2" s="1"/>
  <c r="O248" i="2" s="1"/>
  <c r="W248" i="2" s="1"/>
  <c r="X248" i="2" s="1"/>
  <c r="Q248" i="2"/>
  <c r="R248" i="2"/>
  <c r="T248" i="2"/>
  <c r="V248" i="2"/>
  <c r="K249" i="2"/>
  <c r="N249" i="2"/>
  <c r="O249" i="2"/>
  <c r="Q249" i="2"/>
  <c r="R249" i="2"/>
  <c r="T249" i="2"/>
  <c r="V249" i="2"/>
  <c r="W249" i="2"/>
  <c r="X249" i="2" s="1"/>
  <c r="K250" i="2"/>
  <c r="N250" i="2"/>
  <c r="O250" i="2"/>
  <c r="W250" i="2" s="1"/>
  <c r="X250" i="2" s="1"/>
  <c r="Q250" i="2"/>
  <c r="R250" i="2"/>
  <c r="T250" i="2"/>
  <c r="V250" i="2"/>
  <c r="K251" i="2"/>
  <c r="N251" i="2"/>
  <c r="O251" i="2" s="1"/>
  <c r="W251" i="2" s="1"/>
  <c r="X251" i="2" s="1"/>
  <c r="Q251" i="2"/>
  <c r="R251" i="2"/>
  <c r="T251" i="2"/>
  <c r="V251" i="2"/>
  <c r="K252" i="2"/>
  <c r="N252" i="2" s="1"/>
  <c r="O252" i="2" s="1"/>
  <c r="W252" i="2" s="1"/>
  <c r="X252" i="2" s="1"/>
  <c r="Q252" i="2"/>
  <c r="R252" i="2"/>
  <c r="T252" i="2"/>
  <c r="V252" i="2"/>
  <c r="K253" i="2"/>
  <c r="N253" i="2"/>
  <c r="O253" i="2"/>
  <c r="Q253" i="2"/>
  <c r="R253" i="2"/>
  <c r="T253" i="2"/>
  <c r="V253" i="2"/>
  <c r="W253" i="2"/>
  <c r="X253" i="2" s="1"/>
  <c r="K254" i="2"/>
  <c r="N254" i="2"/>
  <c r="O254" i="2"/>
  <c r="W254" i="2" s="1"/>
  <c r="X254" i="2" s="1"/>
  <c r="Q254" i="2"/>
  <c r="R254" i="2"/>
  <c r="T254" i="2"/>
  <c r="V254" i="2"/>
  <c r="K255" i="2"/>
  <c r="N255" i="2"/>
  <c r="O255" i="2" s="1"/>
  <c r="W255" i="2" s="1"/>
  <c r="X255" i="2" s="1"/>
  <c r="Q255" i="2"/>
  <c r="R255" i="2"/>
  <c r="T255" i="2"/>
  <c r="V255" i="2"/>
  <c r="K256" i="2"/>
  <c r="N256" i="2" s="1"/>
  <c r="O256" i="2" s="1"/>
  <c r="W256" i="2" s="1"/>
  <c r="X256" i="2" s="1"/>
  <c r="Q256" i="2"/>
  <c r="R256" i="2"/>
  <c r="T256" i="2"/>
  <c r="V256" i="2"/>
  <c r="K257" i="2"/>
  <c r="N257" i="2"/>
  <c r="O257" i="2"/>
  <c r="Q257" i="2"/>
  <c r="R257" i="2"/>
  <c r="T257" i="2"/>
  <c r="V257" i="2"/>
  <c r="W257" i="2"/>
  <c r="X257" i="2" s="1"/>
  <c r="K258" i="2"/>
  <c r="N258" i="2"/>
  <c r="O258" i="2"/>
  <c r="W258" i="2" s="1"/>
  <c r="X258" i="2" s="1"/>
  <c r="Q258" i="2"/>
  <c r="R258" i="2"/>
  <c r="T258" i="2"/>
  <c r="V258" i="2"/>
  <c r="K259" i="2"/>
  <c r="N259" i="2"/>
  <c r="O259" i="2" s="1"/>
  <c r="W259" i="2" s="1"/>
  <c r="X259" i="2" s="1"/>
  <c r="Q259" i="2"/>
  <c r="R259" i="2"/>
  <c r="T259" i="2"/>
  <c r="V259" i="2"/>
  <c r="K260" i="2"/>
  <c r="N260" i="2" s="1"/>
  <c r="O260" i="2" s="1"/>
  <c r="W260" i="2" s="1"/>
  <c r="X260" i="2" s="1"/>
  <c r="Q260" i="2"/>
  <c r="R260" i="2"/>
  <c r="T260" i="2"/>
  <c r="V260" i="2"/>
  <c r="K261" i="2"/>
  <c r="N261" i="2"/>
  <c r="O261" i="2"/>
  <c r="Q261" i="2"/>
  <c r="R261" i="2"/>
  <c r="T261" i="2"/>
  <c r="V261" i="2"/>
  <c r="W261" i="2"/>
  <c r="X261" i="2" s="1"/>
  <c r="K262" i="2"/>
  <c r="N262" i="2"/>
  <c r="O262" i="2"/>
  <c r="W262" i="2" s="1"/>
  <c r="X262" i="2" s="1"/>
  <c r="Q262" i="2"/>
  <c r="R262" i="2"/>
  <c r="T262" i="2"/>
  <c r="V262" i="2"/>
  <c r="K263" i="2"/>
  <c r="N263" i="2"/>
  <c r="O263" i="2" s="1"/>
  <c r="W263" i="2" s="1"/>
  <c r="X263" i="2" s="1"/>
  <c r="Q263" i="2"/>
  <c r="R263" i="2"/>
  <c r="T263" i="2"/>
  <c r="V263" i="2"/>
  <c r="K264" i="2"/>
  <c r="N264" i="2" s="1"/>
  <c r="O264" i="2" s="1"/>
  <c r="W264" i="2" s="1"/>
  <c r="X264" i="2" s="1"/>
  <c r="Q264" i="2"/>
  <c r="R264" i="2"/>
  <c r="T264" i="2"/>
  <c r="V264" i="2"/>
  <c r="K265" i="2"/>
  <c r="N265" i="2"/>
  <c r="O265" i="2"/>
  <c r="Q265" i="2"/>
  <c r="R265" i="2"/>
  <c r="T265" i="2"/>
  <c r="V265" i="2"/>
  <c r="W265" i="2"/>
  <c r="X265" i="2" s="1"/>
  <c r="K266" i="2"/>
  <c r="N266" i="2"/>
  <c r="O266" i="2"/>
  <c r="W266" i="2" s="1"/>
  <c r="X266" i="2" s="1"/>
  <c r="Q266" i="2"/>
  <c r="R266" i="2"/>
  <c r="T266" i="2"/>
  <c r="V266" i="2"/>
  <c r="K267" i="2"/>
  <c r="N267" i="2"/>
  <c r="O267" i="2" s="1"/>
  <c r="W267" i="2" s="1"/>
  <c r="X267" i="2" s="1"/>
  <c r="Q267" i="2"/>
  <c r="R267" i="2"/>
  <c r="T267" i="2"/>
  <c r="V267" i="2"/>
  <c r="K268" i="2"/>
  <c r="N268" i="2" s="1"/>
  <c r="O268" i="2" s="1"/>
  <c r="W268" i="2" s="1"/>
  <c r="X268" i="2" s="1"/>
  <c r="Q268" i="2"/>
  <c r="R268" i="2"/>
  <c r="T268" i="2"/>
  <c r="V268" i="2"/>
  <c r="W196" i="2" l="1"/>
  <c r="X196" i="2" s="1"/>
  <c r="W210" i="2"/>
  <c r="X210" i="2" s="1"/>
  <c r="W206" i="2"/>
  <c r="X206" i="2" s="1"/>
  <c r="W202" i="2"/>
  <c r="X202" i="2" s="1"/>
  <c r="W192" i="2"/>
  <c r="X192" i="2" s="1"/>
  <c r="W194" i="2"/>
  <c r="X194" i="2" s="1"/>
  <c r="W188" i="2"/>
  <c r="X188" i="2" s="1"/>
  <c r="W193" i="2"/>
  <c r="X193" i="2" s="1"/>
  <c r="W190" i="2"/>
  <c r="X190" i="2" s="1"/>
  <c r="W141" i="2"/>
  <c r="X141" i="2" s="1"/>
  <c r="W137" i="2"/>
  <c r="X137" i="2" s="1"/>
  <c r="W133" i="2"/>
  <c r="X133" i="2" s="1"/>
  <c r="W131" i="2"/>
  <c r="X131" i="2" s="1"/>
  <c r="W127" i="2"/>
  <c r="X127" i="2" s="1"/>
  <c r="W123" i="2"/>
  <c r="X123" i="2" s="1"/>
  <c r="W119" i="2"/>
  <c r="X119" i="2" s="1"/>
  <c r="W115" i="2"/>
  <c r="X115" i="2" s="1"/>
  <c r="W111" i="2"/>
  <c r="X111" i="2" s="1"/>
  <c r="W107" i="2"/>
  <c r="X107" i="2" s="1"/>
  <c r="W103" i="2"/>
  <c r="X103" i="2" s="1"/>
  <c r="W54" i="2"/>
  <c r="X54" i="2" s="1"/>
  <c r="W99" i="2"/>
  <c r="X99" i="2" s="1"/>
  <c r="W69" i="2"/>
  <c r="X69" i="2" s="1"/>
  <c r="W129" i="2"/>
  <c r="X129" i="2" s="1"/>
  <c r="W125" i="2"/>
  <c r="X125" i="2" s="1"/>
  <c r="W121" i="2"/>
  <c r="X121" i="2" s="1"/>
  <c r="W117" i="2"/>
  <c r="X117" i="2" s="1"/>
  <c r="W113" i="2"/>
  <c r="X113" i="2" s="1"/>
  <c r="W109" i="2"/>
  <c r="X109" i="2" s="1"/>
  <c r="W101" i="2"/>
  <c r="X101" i="2" s="1"/>
  <c r="W95" i="2"/>
  <c r="X95" i="2" s="1"/>
  <c r="W93" i="2"/>
  <c r="X93" i="2" s="1"/>
  <c r="W91" i="2"/>
  <c r="X91" i="2" s="1"/>
  <c r="W89" i="2"/>
  <c r="X89" i="2" s="1"/>
  <c r="W87" i="2"/>
  <c r="X87" i="2" s="1"/>
  <c r="W85" i="2"/>
  <c r="X85" i="2" s="1"/>
  <c r="W83" i="2"/>
  <c r="X83" i="2" s="1"/>
  <c r="W81" i="2"/>
  <c r="X81" i="2" s="1"/>
  <c r="W79" i="2"/>
  <c r="X79" i="2" s="1"/>
  <c r="W77" i="2"/>
  <c r="X77" i="2" s="1"/>
  <c r="W75" i="2"/>
  <c r="X75" i="2" s="1"/>
  <c r="W73" i="2"/>
  <c r="X73" i="2" s="1"/>
  <c r="W70" i="2"/>
  <c r="X70" i="2" s="1"/>
  <c r="W64" i="2"/>
  <c r="X64" i="2" s="1"/>
  <c r="W41" i="2"/>
  <c r="X41" i="2" s="1"/>
  <c r="W100" i="2"/>
  <c r="X100" i="2" s="1"/>
  <c r="W97" i="2"/>
  <c r="X97" i="2" s="1"/>
  <c r="W55" i="2"/>
  <c r="X55" i="2" s="1"/>
  <c r="W53" i="2"/>
  <c r="X53" i="2" s="1"/>
  <c r="W46" i="2"/>
  <c r="X46" i="2" s="1"/>
  <c r="W43" i="2"/>
  <c r="X43" i="2" s="1"/>
  <c r="W49" i="2"/>
  <c r="X49" i="2" s="1"/>
  <c r="W42" i="2"/>
  <c r="X42" i="2" s="1"/>
  <c r="W39" i="2"/>
  <c r="X39" i="2" s="1"/>
  <c r="W35" i="2"/>
  <c r="X35" i="2" s="1"/>
  <c r="W31" i="2"/>
  <c r="X31" i="2" s="1"/>
  <c r="W27" i="2"/>
  <c r="X27" i="2" s="1"/>
  <c r="W23" i="2"/>
  <c r="X23" i="2" s="1"/>
  <c r="W19" i="2"/>
  <c r="X19" i="2" s="1"/>
  <c r="W15" i="2"/>
  <c r="X15" i="2" s="1"/>
  <c r="W45" i="2"/>
  <c r="X45" i="2" s="1"/>
  <c r="W38" i="2"/>
  <c r="X38" i="2" s="1"/>
  <c r="W34" i="2"/>
  <c r="X34" i="2" s="1"/>
  <c r="W30" i="2"/>
  <c r="X30" i="2" s="1"/>
  <c r="W26" i="2"/>
  <c r="X26" i="2" s="1"/>
  <c r="W22" i="2"/>
  <c r="X22" i="2" s="1"/>
  <c r="W18" i="2"/>
  <c r="X18" i="2" s="1"/>
  <c r="W14" i="2"/>
  <c r="X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Felipe Zapata</author>
  </authors>
  <commentList>
    <comment ref="P1" authorId="0" shapeId="0" xr:uid="{A8184BD6-781A-4510-8E6F-E4FE050D428E}">
      <text>
        <r>
          <rPr>
            <b/>
            <sz val="9"/>
            <color indexed="81"/>
            <rFont val="Tahoma"/>
            <family val="2"/>
          </rPr>
          <t>valores DD, LC, NT, VU, EN, CE</t>
        </r>
      </text>
    </comment>
    <comment ref="R1" authorId="0" shapeId="0" xr:uid="{BA25324F-13AC-4FFF-A62C-CC6563AECAA6}">
      <text>
        <r>
          <rPr>
            <b/>
            <sz val="9"/>
            <color indexed="81"/>
            <rFont val="Tahoma"/>
            <family val="2"/>
          </rPr>
          <t>valor de 0 a 3</t>
        </r>
      </text>
    </comment>
    <comment ref="U1" authorId="0" shapeId="0" xr:uid="{E875A461-9288-4DBD-8D93-7720741E5038}">
      <text>
        <r>
          <rPr>
            <b/>
            <sz val="9"/>
            <color indexed="81"/>
            <rFont val="Tahoma"/>
            <family val="2"/>
          </rPr>
          <t>NC no endémico
E endémico
CE casi endémico
ER endémico región ecológica</t>
        </r>
      </text>
    </comment>
    <comment ref="H2" authorId="0" shapeId="0" xr:uid="{EDF9B857-EE68-4B77-9BC5-36402CF81529}">
      <text>
        <r>
          <rPr>
            <b/>
            <sz val="9"/>
            <color indexed="81"/>
            <rFont val="Tahoma"/>
            <family val="2"/>
          </rPr>
          <t>valores de 0 a 3</t>
        </r>
      </text>
    </comment>
    <comment ref="I2" authorId="0" shapeId="0" xr:uid="{44B99FFA-E1B6-4E14-8945-28C600C29D18}">
      <text>
        <r>
          <rPr>
            <b/>
            <sz val="9"/>
            <color indexed="81"/>
            <rFont val="Tahoma"/>
            <family val="2"/>
          </rPr>
          <t>valores de 0 a 3</t>
        </r>
      </text>
    </comment>
    <comment ref="J2" authorId="0" shapeId="0" xr:uid="{25C7ECD1-4FC6-420F-8F0D-97D2518B4236}">
      <text>
        <r>
          <rPr>
            <b/>
            <sz val="9"/>
            <color indexed="81"/>
            <rFont val="Tahoma"/>
            <family val="2"/>
          </rPr>
          <t>tamaño en cm</t>
        </r>
      </text>
    </comment>
    <comment ref="L2" authorId="0" shapeId="0" xr:uid="{206F6D5E-3A8A-4902-8C1D-563DBC741ABA}">
      <text>
        <r>
          <rPr>
            <b/>
            <sz val="9"/>
            <color indexed="81"/>
            <rFont val="Tahoma"/>
            <family val="2"/>
          </rPr>
          <t>valores de 0 a 3</t>
        </r>
      </text>
    </comment>
    <comment ref="M2" authorId="0" shapeId="0" xr:uid="{B4E02609-3411-47CE-84CF-404B8DAB649B}">
      <text>
        <r>
          <rPr>
            <b/>
            <sz val="9"/>
            <color indexed="81"/>
            <rFont val="Tahoma"/>
            <family val="2"/>
          </rPr>
          <t>valores de 0 a 3</t>
        </r>
      </text>
    </comment>
  </commentList>
</comments>
</file>

<file path=xl/sharedStrings.xml><?xml version="1.0" encoding="utf-8"?>
<sst xmlns="http://schemas.openxmlformats.org/spreadsheetml/2006/main" count="2153" uniqueCount="1075">
  <si>
    <t>NE</t>
  </si>
  <si>
    <t>LC</t>
  </si>
  <si>
    <t>carpintero Culirrojo</t>
  </si>
  <si>
    <t>Veniliornis kirkii</t>
  </si>
  <si>
    <t>kirkii</t>
  </si>
  <si>
    <t>Veniliornis</t>
  </si>
  <si>
    <t>Picidae</t>
  </si>
  <si>
    <t>Piciformes</t>
  </si>
  <si>
    <t>CE</t>
  </si>
  <si>
    <t>Tángara Rastrojera</t>
  </si>
  <si>
    <t>Tangara vitriolina</t>
  </si>
  <si>
    <t>vitriolina</t>
  </si>
  <si>
    <t>Tangara</t>
  </si>
  <si>
    <t>Thraupidae</t>
  </si>
  <si>
    <t>Passeriformes</t>
  </si>
  <si>
    <t>Tángara Goteada</t>
  </si>
  <si>
    <t>Tangara guttata</t>
  </si>
  <si>
    <t>guttata</t>
  </si>
  <si>
    <t>Tángara Real</t>
  </si>
  <si>
    <t>Tangara cyanicollis</t>
  </si>
  <si>
    <t>cyanicollis</t>
  </si>
  <si>
    <t>E</t>
  </si>
  <si>
    <t>El diamante de Frente Azul</t>
  </si>
  <si>
    <t>Saucerottia cyanifrons</t>
  </si>
  <si>
    <t>cyanifrons</t>
  </si>
  <si>
    <t>Saucerottia</t>
  </si>
  <si>
    <t>Trochilidae</t>
  </si>
  <si>
    <t>Apodiformes</t>
  </si>
  <si>
    <t>Tiranuelo Cabecirrojo</t>
  </si>
  <si>
    <t>Pseudotriccus ruficeps</t>
  </si>
  <si>
    <t>ruficeps</t>
  </si>
  <si>
    <t>Pseudotriccus</t>
  </si>
  <si>
    <t>Tyrannidae</t>
  </si>
  <si>
    <t>Golondrina Barranquera</t>
  </si>
  <si>
    <t>Notiochelidon cyanoleuca</t>
  </si>
  <si>
    <t>cyanoleuca</t>
  </si>
  <si>
    <t>Notiochelidon</t>
  </si>
  <si>
    <t>Hirundinidae</t>
  </si>
  <si>
    <t>NT</t>
  </si>
  <si>
    <t>Hormiguero del Magdalena</t>
  </si>
  <si>
    <t>Myrmeciza palliata</t>
  </si>
  <si>
    <t>palliata</t>
  </si>
  <si>
    <t>Myrmeciza</t>
  </si>
  <si>
    <t>Thamnophilidae</t>
  </si>
  <si>
    <t>Hormiguero Inmaculado​</t>
  </si>
  <si>
    <t>Myrmeciza immaculata</t>
  </si>
  <si>
    <t>immaculata</t>
  </si>
  <si>
    <t>Hafferia</t>
  </si>
  <si>
    <t>Hojarasquero Canela</t>
  </si>
  <si>
    <t>Automolus rubiginosus</t>
  </si>
  <si>
    <t xml:space="preserve"> rubiginosus</t>
  </si>
  <si>
    <t>Clibanornis</t>
  </si>
  <si>
    <t>Furnariidae</t>
  </si>
  <si>
    <t>Trepador Manchado</t>
  </si>
  <si>
    <t>Xiphorhynchus erythropygius</t>
  </si>
  <si>
    <t>erythropygius</t>
  </si>
  <si>
    <t>Xiphorhynchus</t>
  </si>
  <si>
    <t>Verderón Cejiamarillo</t>
  </si>
  <si>
    <t>Vireolanius eximius</t>
  </si>
  <si>
    <t>eximius</t>
  </si>
  <si>
    <t>Vireolanius</t>
  </si>
  <si>
    <t>Vireonidae</t>
  </si>
  <si>
    <t>Verderón Ojirojo</t>
  </si>
  <si>
    <t>Vireo olivaceus</t>
  </si>
  <si>
    <t>olivaceus</t>
  </si>
  <si>
    <t>Vireo</t>
  </si>
  <si>
    <t>Mirla Ventriblanca</t>
  </si>
  <si>
    <t>Turdus leucomelas</t>
  </si>
  <si>
    <t>leucomelas</t>
  </si>
  <si>
    <t>Turdus</t>
  </si>
  <si>
    <t>Turdidae</t>
  </si>
  <si>
    <t>Tángara Collareja</t>
  </si>
  <si>
    <t>Tangara larvata</t>
  </si>
  <si>
    <t>larvata</t>
  </si>
  <si>
    <t>Vencejo de Collar</t>
  </si>
  <si>
    <t>Streptoprocne zonaris</t>
  </si>
  <si>
    <t>zonaris</t>
  </si>
  <si>
    <t>Streptoprocne</t>
  </si>
  <si>
    <t>Apodidae</t>
  </si>
  <si>
    <t>Águila iguanera</t>
  </si>
  <si>
    <t>Spizaetus tyrannus</t>
  </si>
  <si>
    <t>tyrannus</t>
  </si>
  <si>
    <t>Spizaetus</t>
  </si>
  <si>
    <t>Accipitridae</t>
  </si>
  <si>
    <t>Accipitriformes</t>
  </si>
  <si>
    <t>hormiguero alimanchado</t>
  </si>
  <si>
    <t>Sipia palliata</t>
  </si>
  <si>
    <t>Sipia</t>
  </si>
  <si>
    <t>Reinita Cerúlea</t>
  </si>
  <si>
    <t>Setophaga cerulea</t>
  </si>
  <si>
    <t>cerulea</t>
  </si>
  <si>
    <t>Setophaga</t>
  </si>
  <si>
    <t>Parulidae</t>
  </si>
  <si>
    <t>Tiranuelo Salta-arroyo</t>
  </si>
  <si>
    <t>Serpophaga cinerea</t>
  </si>
  <si>
    <t>cinerea</t>
  </si>
  <si>
    <t>Serpophaga</t>
  </si>
  <si>
    <t>Oropéndola Crestada</t>
  </si>
  <si>
    <t>Psarocolius decumanus</t>
  </si>
  <si>
    <t>decumanus</t>
  </si>
  <si>
    <t>Psarocolius</t>
  </si>
  <si>
    <t>Icteridae</t>
  </si>
  <si>
    <t>Cotorra Maicera</t>
  </si>
  <si>
    <t>Pionus chalcopterus</t>
  </si>
  <si>
    <t>chalcopterus</t>
  </si>
  <si>
    <t>Pionus</t>
  </si>
  <si>
    <t>Psittacidae</t>
  </si>
  <si>
    <t>Psittaciformes</t>
  </si>
  <si>
    <t>Pava Andina</t>
  </si>
  <si>
    <t>Penelope montagnii</t>
  </si>
  <si>
    <t>montagnii</t>
  </si>
  <si>
    <t>Penelope</t>
  </si>
  <si>
    <t>Cracidae</t>
  </si>
  <si>
    <t>Galliformes</t>
  </si>
  <si>
    <t>Torcaza Plomiza</t>
  </si>
  <si>
    <t>Patagioenas plumbea</t>
  </si>
  <si>
    <t>plumbea</t>
  </si>
  <si>
    <t>Patagioenas</t>
  </si>
  <si>
    <t>Columbidae</t>
  </si>
  <si>
    <t>Columbiformes</t>
  </si>
  <si>
    <t>Reinita acuática</t>
  </si>
  <si>
    <t>Parkesia noveboracensis</t>
  </si>
  <si>
    <t>noveboracensis</t>
  </si>
  <si>
    <t>Parkesia</t>
  </si>
  <si>
    <t xml:space="preserve"> Cabezón Cinéreo</t>
  </si>
  <si>
    <t>Pachyramphus rufus</t>
  </si>
  <si>
    <t>rufus</t>
  </si>
  <si>
    <t>Pachyramphus</t>
  </si>
  <si>
    <t>Cotingidae</t>
  </si>
  <si>
    <t>Guacharaca Moteada</t>
  </si>
  <si>
    <t>Ortalis guttata</t>
  </si>
  <si>
    <t>Ortalis</t>
  </si>
  <si>
    <t>Hormiguero pechiblanco</t>
  </si>
  <si>
    <t>Myrmeciza longipes</t>
  </si>
  <si>
    <t>longipes</t>
  </si>
  <si>
    <t>Atrapamoscas Capinegro</t>
  </si>
  <si>
    <t>Myiarchus tuberculifer</t>
  </si>
  <si>
    <t>tuberculifer</t>
  </si>
  <si>
    <t>Myiarchus</t>
  </si>
  <si>
    <t>Atrapamoscas Copetón</t>
  </si>
  <si>
    <t>Myiarchus crinitus</t>
  </si>
  <si>
    <t>crinitus</t>
  </si>
  <si>
    <t>Bigotudo Lanceolado</t>
  </si>
  <si>
    <t>Micromonacha lanceolata</t>
  </si>
  <si>
    <t>lanceolata</t>
  </si>
  <si>
    <t>Micromonacha</t>
  </si>
  <si>
    <t>Bucconidae</t>
  </si>
  <si>
    <t>Caminera Rabiblanca</t>
  </si>
  <si>
    <t>Leptotila verreauxi</t>
  </si>
  <si>
    <t>verreauxi</t>
  </si>
  <si>
    <t>Leptotila</t>
  </si>
  <si>
    <t>Verderón Rastrojero</t>
  </si>
  <si>
    <t>Hylophilus flavipes</t>
  </si>
  <si>
    <t>flavipes</t>
  </si>
  <si>
    <t>Hylophilus</t>
  </si>
  <si>
    <t>reinita trepadora</t>
  </si>
  <si>
    <t>Mniotilta varia</t>
  </si>
  <si>
    <t>varia</t>
  </si>
  <si>
    <t>Mniotilta</t>
  </si>
  <si>
    <t>Heliodoxa Rabiazul</t>
  </si>
  <si>
    <t>Heliodoxa jacula</t>
  </si>
  <si>
    <t>jacula</t>
  </si>
  <si>
    <t>Heliodoxa</t>
  </si>
  <si>
    <t>Habia Copetona</t>
  </si>
  <si>
    <t>Habia cristata</t>
  </si>
  <si>
    <t>cristata</t>
  </si>
  <si>
    <t>Habia</t>
  </si>
  <si>
    <t>Cardinalidae</t>
  </si>
  <si>
    <t>Aguilucho Variable</t>
  </si>
  <si>
    <t>Buteo polyosoma</t>
  </si>
  <si>
    <t>polyosoma</t>
  </si>
  <si>
    <t>Buteo</t>
  </si>
  <si>
    <t>Reinita Enlutada</t>
  </si>
  <si>
    <t>Geothlypis philadelphia</t>
  </si>
  <si>
    <t>philadelphia</t>
  </si>
  <si>
    <t>Geothlypis</t>
  </si>
  <si>
    <t>Gallito pechirrufo</t>
  </si>
  <si>
    <t>Formicarius rufipectus</t>
  </si>
  <si>
    <t>rufipectus</t>
  </si>
  <si>
    <t>Formicarius</t>
  </si>
  <si>
    <t>Formicariidae</t>
  </si>
  <si>
    <t>Atrapamoscas Alisero</t>
  </si>
  <si>
    <t>Empidonax alnorum</t>
  </si>
  <si>
    <t>alnorum</t>
  </si>
  <si>
    <t>Empidonax</t>
  </si>
  <si>
    <t>Cola de Lira Verde</t>
  </si>
  <si>
    <t>Discosura conversii</t>
  </si>
  <si>
    <t>conversii</t>
  </si>
  <si>
    <t>Discosura</t>
  </si>
  <si>
    <t>Dacnis Azul</t>
  </si>
  <si>
    <t>Dacnis cayana</t>
  </si>
  <si>
    <t>cayana</t>
  </si>
  <si>
    <t>Dacnis</t>
  </si>
  <si>
    <t>Verderón Cejirrufo</t>
  </si>
  <si>
    <t>Cyclarhis gujanensis</t>
  </si>
  <si>
    <t>gujanensis</t>
  </si>
  <si>
    <t>Cyclarhis</t>
  </si>
  <si>
    <t>Carriquí de Montaña</t>
  </si>
  <si>
    <t>Cyanocorax yncas</t>
  </si>
  <si>
    <t>yncas</t>
  </si>
  <si>
    <t>Cyanocorax</t>
  </si>
  <si>
    <t>Corvidae</t>
  </si>
  <si>
    <t>Mielero Patirrojo</t>
  </si>
  <si>
    <t>Cyanerpes cyaneus</t>
  </si>
  <si>
    <t>cyaneus</t>
  </si>
  <si>
    <t>Cyanerpes</t>
  </si>
  <si>
    <t xml:space="preserve"> Pibí Boreal</t>
  </si>
  <si>
    <t>Contopus cooperi</t>
  </si>
  <si>
    <t>cooperi</t>
  </si>
  <si>
    <t>Contopus</t>
  </si>
  <si>
    <t>Carpintero Buchipecoso</t>
  </si>
  <si>
    <t>Colaptes punctigula</t>
  </si>
  <si>
    <t>punctigula</t>
  </si>
  <si>
    <t>Colaptes</t>
  </si>
  <si>
    <t>Mirlo Acuático</t>
  </si>
  <si>
    <t>Cinclus leucocephalus</t>
  </si>
  <si>
    <t>leucocephalus</t>
  </si>
  <si>
    <t>Cinclus</t>
  </si>
  <si>
    <t>Cinclidae</t>
  </si>
  <si>
    <t xml:space="preserve"> Mielero Verde</t>
  </si>
  <si>
    <t>Chlorophanes spiza</t>
  </si>
  <si>
    <t>spiza</t>
  </si>
  <si>
    <t>Chlorophanes</t>
  </si>
  <si>
    <t>Vencejo Rabicorto</t>
  </si>
  <si>
    <t>Chaetura brachyura</t>
  </si>
  <si>
    <t>brachyura</t>
  </si>
  <si>
    <t>Chaetura</t>
  </si>
  <si>
    <t>Hormiguero de Parker</t>
  </si>
  <si>
    <t>Cercomacroides parkeri</t>
  </si>
  <si>
    <t>parkeri</t>
  </si>
  <si>
    <t>Cercomacroides</t>
  </si>
  <si>
    <t>Zorzal Carigrís</t>
  </si>
  <si>
    <t>Catharus minimus</t>
  </si>
  <si>
    <t>minimus</t>
  </si>
  <si>
    <t>Catharus</t>
  </si>
  <si>
    <t>Cucarachero Selvático</t>
  </si>
  <si>
    <t>Cantorchilus nigricapillus</t>
  </si>
  <si>
    <t>nigricapillus</t>
  </si>
  <si>
    <t>Cantorchilus</t>
  </si>
  <si>
    <t>Troglodytidae</t>
  </si>
  <si>
    <t>Águila Migratoria</t>
  </si>
  <si>
    <t>Buteo platypterus</t>
  </si>
  <si>
    <t>platypterus</t>
  </si>
  <si>
    <t>hojarasquero canela</t>
  </si>
  <si>
    <t xml:space="preserve"> Clibanornis rubiginosus</t>
  </si>
  <si>
    <t>rubiginosus</t>
  </si>
  <si>
    <t xml:space="preserve"> Clibanornis</t>
  </si>
  <si>
    <t>Atila Lomiamarilla</t>
  </si>
  <si>
    <t>Attila spadiceus</t>
  </si>
  <si>
    <t>spadiceus</t>
  </si>
  <si>
    <t>Attila</t>
  </si>
  <si>
    <t>golondrina patiblanca</t>
  </si>
  <si>
    <t>Neochelidon tibialis</t>
  </si>
  <si>
    <t>tibialis</t>
  </si>
  <si>
    <t>Neochelidon</t>
  </si>
  <si>
    <t>pinzón conirrostro</t>
  </si>
  <si>
    <t>Arremonops conirostris</t>
  </si>
  <si>
    <t>conirostris</t>
  </si>
  <si>
    <t>Arremonops</t>
  </si>
  <si>
    <t>Emberizidae</t>
  </si>
  <si>
    <t>Amazilia Frentiazul</t>
  </si>
  <si>
    <t>Amazilia cyanifrons</t>
  </si>
  <si>
    <t>Cyanifrons</t>
  </si>
  <si>
    <t>Amazilia</t>
  </si>
  <si>
    <t>Saltator Oliva</t>
  </si>
  <si>
    <t>Saltator maximus</t>
  </si>
  <si>
    <t>maximus</t>
  </si>
  <si>
    <t>Saltator</t>
  </si>
  <si>
    <t>Saltator Alinegro</t>
  </si>
  <si>
    <t>Saltator atripennis</t>
  </si>
  <si>
    <t>atripennis</t>
  </si>
  <si>
    <t xml:space="preserve">Maraquera Carisucia </t>
  </si>
  <si>
    <t>Mitrospingus cassinii</t>
  </si>
  <si>
    <t>cassinii</t>
  </si>
  <si>
    <t>Mitrospingus</t>
  </si>
  <si>
    <t>Mitrospingidae</t>
  </si>
  <si>
    <t>Copetón Común</t>
  </si>
  <si>
    <t>Zonotrichia capensis</t>
  </si>
  <si>
    <t>capensis</t>
  </si>
  <si>
    <t>Zonotrichia</t>
  </si>
  <si>
    <t>Passerellidae</t>
  </si>
  <si>
    <t>Espiguero ventriamarillo</t>
  </si>
  <si>
    <t>Sporophila nigricollis</t>
  </si>
  <si>
    <t>nigricollis</t>
  </si>
  <si>
    <t>Sporophila</t>
  </si>
  <si>
    <t>Montero Ojiblanco</t>
  </si>
  <si>
    <t>Chlorospingus flavopectus</t>
  </si>
  <si>
    <t>flavopectus</t>
  </si>
  <si>
    <t>Chlorospingus</t>
  </si>
  <si>
    <t>Atlapetes Cabecirrufo</t>
  </si>
  <si>
    <t>Atlapetes latinuchus</t>
  </si>
  <si>
    <t>latinuchus</t>
  </si>
  <si>
    <t>Atlapetes</t>
  </si>
  <si>
    <t>Pinzón Pico de Oro</t>
  </si>
  <si>
    <t>Arremon aurantiirostris</t>
  </si>
  <si>
    <t>aurantiirostris</t>
  </si>
  <si>
    <t>Arremon</t>
  </si>
  <si>
    <t>Pinzón Cabecinegro</t>
  </si>
  <si>
    <t>Arremon atricapillus</t>
  </si>
  <si>
    <t>atricapillus</t>
    <phoneticPr fontId="0"/>
  </si>
  <si>
    <t xml:space="preserve">Eufonia Común </t>
  </si>
  <si>
    <t>Euphonia xanthogaster</t>
  </si>
  <si>
    <t>xanthogaster</t>
  </si>
  <si>
    <t>Euphonia</t>
  </si>
  <si>
    <t>Fringillidae</t>
  </si>
  <si>
    <t>Eufonia Gorgiamarilla</t>
  </si>
  <si>
    <t>Euphonia laniirostris</t>
  </si>
  <si>
    <t>laniirostris</t>
  </si>
  <si>
    <t>Piranga Roja</t>
  </si>
  <si>
    <t>Piranga rubra</t>
  </si>
  <si>
    <t>rubra</t>
  </si>
  <si>
    <t>Piranga</t>
  </si>
  <si>
    <t>Habia Ahumada</t>
  </si>
  <si>
    <t>Habia gutturalis</t>
  </si>
  <si>
    <t>gutturalis</t>
  </si>
  <si>
    <t>Azulón Silvícola</t>
  </si>
  <si>
    <t>Cyanoloxia cyanoides</t>
  </si>
  <si>
    <t>cyanoides</t>
  </si>
  <si>
    <t>Cyanoloxia</t>
  </si>
  <si>
    <t>Azulejo Palmero</t>
  </si>
  <si>
    <t>Thraupis palmarum</t>
  </si>
  <si>
    <t>palmarum</t>
  </si>
  <si>
    <t>Thraupis</t>
  </si>
  <si>
    <t>Azulejo Común</t>
  </si>
  <si>
    <t>Thraupis episcopus</t>
  </si>
  <si>
    <t>episcopus</t>
  </si>
  <si>
    <t>Azulejo Montañero</t>
  </si>
  <si>
    <t>Sporathraupis cyanocephala</t>
  </si>
  <si>
    <t>cyanocephala</t>
  </si>
  <si>
    <t>Sporathraupis</t>
  </si>
  <si>
    <t>Azulejo Golondrina</t>
  </si>
  <si>
    <t>Tersina viridis</t>
  </si>
  <si>
    <t>viridis</t>
  </si>
  <si>
    <t>Tersina</t>
  </si>
  <si>
    <t>Tangara Coronada</t>
  </si>
  <si>
    <t>Tangara xanthocephala</t>
  </si>
  <si>
    <t>xanthocephala</t>
  </si>
  <si>
    <t>Tangara Rastrojera</t>
  </si>
  <si>
    <t>Stilpnia vitriolina</t>
  </si>
  <si>
    <t>Stilpnia</t>
  </si>
  <si>
    <t>Tangara Azul y Negra</t>
  </si>
  <si>
    <t>Tangara vassorii</t>
  </si>
  <si>
    <t>vassorii</t>
  </si>
  <si>
    <t>Tangara Berilina</t>
  </si>
  <si>
    <t>Tangara nigroviridis</t>
  </si>
  <si>
    <t>nigroviridis</t>
  </si>
  <si>
    <t>Tangara Cenicienta</t>
  </si>
  <si>
    <t>Tangara inornata</t>
  </si>
  <si>
    <t>inornata</t>
  </si>
  <si>
    <t>Tangara Lacrada</t>
  </si>
  <si>
    <t>Tangara gyrola</t>
  </si>
  <si>
    <t>gyrola</t>
  </si>
  <si>
    <t>Tangara Goteada</t>
  </si>
  <si>
    <t>Ixothraupis guttata</t>
  </si>
  <si>
    <t>Ixothraupis</t>
  </si>
  <si>
    <t>Tangara real</t>
  </si>
  <si>
    <t>Stilpnia cyanicollis</t>
  </si>
  <si>
    <t xml:space="preserve">Parlotero Malcasado </t>
  </si>
  <si>
    <t>Tachyphonus rufus</t>
  </si>
  <si>
    <t>Tachyphonus</t>
  </si>
  <si>
    <t>Parlotero Aliblanco</t>
  </si>
  <si>
    <t>Loriotus luctuosus</t>
  </si>
  <si>
    <t>luctuosus</t>
  </si>
  <si>
    <t>Loriotus</t>
  </si>
  <si>
    <t>Parlotero de Yelmo</t>
  </si>
  <si>
    <t>Tachyphonus delatrii</t>
  </si>
  <si>
    <t>delatrii</t>
  </si>
  <si>
    <t>Sicalis Coronado</t>
  </si>
  <si>
    <t>Sicalis flaveola</t>
  </si>
  <si>
    <t>flaveola</t>
  </si>
  <si>
    <t>Sicalis</t>
  </si>
  <si>
    <t>Pizarrita Sabanera</t>
  </si>
  <si>
    <t>Schistochlamys melanopis</t>
  </si>
  <si>
    <t>melanopis</t>
  </si>
  <si>
    <t>Schistochlamys</t>
  </si>
  <si>
    <t>Asoma candela</t>
  </si>
  <si>
    <t>Ramphocelus flammigerus icteronotus</t>
  </si>
  <si>
    <t>flammigerus icteronotus</t>
  </si>
  <si>
    <t>Ramphocelus</t>
  </si>
  <si>
    <t>Ramphocelus flammigerus flammigerus</t>
  </si>
  <si>
    <t>flammigerus flammigerus</t>
  </si>
  <si>
    <t>Asoma terciopelo</t>
  </si>
  <si>
    <t>Ramphocelus dimidiatus</t>
  </si>
  <si>
    <t>dimidiatus</t>
  </si>
  <si>
    <t>Musguerito Gargantilla</t>
  </si>
  <si>
    <t>Iridosornis porphyrocephalus</t>
  </si>
  <si>
    <t>porphyrocephalus</t>
  </si>
  <si>
    <t>Iridosornis</t>
  </si>
  <si>
    <t>Chambergo Cuernirojo</t>
  </si>
  <si>
    <t>Heterospingus xanthopygius</t>
  </si>
  <si>
    <t>xanthopygius</t>
  </si>
  <si>
    <t>Heterospingus</t>
  </si>
  <si>
    <t>Güicha Hormiguera</t>
  </si>
  <si>
    <t>Eucometis penicillata</t>
  </si>
  <si>
    <t>penicillata</t>
  </si>
  <si>
    <t>Eucometis</t>
  </si>
  <si>
    <t>Diglossa de Antifaz</t>
  </si>
  <si>
    <t>Diglossa cyanea</t>
  </si>
  <si>
    <t>cyanea</t>
  </si>
  <si>
    <t>Diglossa</t>
  </si>
  <si>
    <t>Diglosa Rabiazul</t>
  </si>
  <si>
    <t>Diglossa brunneiventris</t>
  </si>
  <si>
    <t>brunneiventris</t>
  </si>
  <si>
    <t>Diglossa Albilátera</t>
  </si>
  <si>
    <t>Diglossa albilatera</t>
  </si>
  <si>
    <t>albilatera</t>
  </si>
  <si>
    <t>Dacnis Carinegra</t>
  </si>
  <si>
    <t>Dacnis lineata</t>
  </si>
  <si>
    <t>lineata</t>
  </si>
  <si>
    <t>Mielero Cerúleo</t>
  </si>
  <si>
    <t>Cyanerpes caeruleus</t>
  </si>
  <si>
    <t>caeruleus</t>
  </si>
  <si>
    <t>Mielero Común</t>
  </si>
  <si>
    <t>Coereba flaveola</t>
  </si>
  <si>
    <t>Coereba</t>
  </si>
  <si>
    <t>Clorornis Patirrojo</t>
  </si>
  <si>
    <t>Chlorornis riefferii</t>
  </si>
  <si>
    <t>riefferii</t>
  </si>
  <si>
    <t>Chlorornis</t>
  </si>
  <si>
    <t>Clarinero Primavera</t>
  </si>
  <si>
    <t>Anisognathus somptuosus</t>
  </si>
  <si>
    <t>somptuosus</t>
  </si>
  <si>
    <t>Anisognathus</t>
  </si>
  <si>
    <t>Reinita Naranja</t>
  </si>
  <si>
    <t>Setophaga fusca</t>
  </si>
  <si>
    <t>fusca</t>
  </si>
  <si>
    <t>Arañero Ribereño</t>
  </si>
  <si>
    <t>Myiothlypis fulvicauda</t>
  </si>
  <si>
    <t>fulvicauda</t>
  </si>
  <si>
    <t xml:space="preserve">Myiothlypis </t>
  </si>
  <si>
    <t>Arañero coronado</t>
  </si>
  <si>
    <t>Myiothlypis coronata</t>
  </si>
  <si>
    <t>coronata</t>
  </si>
  <si>
    <t xml:space="preserve">Abanico cariblanco </t>
  </si>
  <si>
    <t>Myioborus ornatus</t>
  </si>
  <si>
    <t>ornatus</t>
  </si>
  <si>
    <t>Myioborus</t>
  </si>
  <si>
    <t>Reinita del Canadá</t>
  </si>
  <si>
    <t>Cardellina canadensis</t>
  </si>
  <si>
    <t>canadensis</t>
  </si>
  <si>
    <t xml:space="preserve">Cardellina </t>
  </si>
  <si>
    <t>Arañero Cabecirrufo</t>
  </si>
  <si>
    <t>Basileuterus rufifrons</t>
  </si>
  <si>
    <t>rufifrons</t>
  </si>
  <si>
    <t>Basileuterus</t>
  </si>
  <si>
    <t>Oropéndola de Wagler</t>
  </si>
  <si>
    <t>Psarocolius wagleri</t>
  </si>
  <si>
    <t>wagleri</t>
  </si>
  <si>
    <t>Chamón Parásito</t>
  </si>
  <si>
    <t>Molothrus bonariensis</t>
  </si>
  <si>
    <t>bonariensis</t>
  </si>
  <si>
    <t>Molothrus</t>
  </si>
  <si>
    <t>VU</t>
  </si>
  <si>
    <t xml:space="preserve">Chango Colombiano </t>
  </si>
  <si>
    <t>Hypopyrrhus pyrohypogaster</t>
  </si>
  <si>
    <t>pyrohypogaster</t>
  </si>
  <si>
    <t>Hypopyrrhus</t>
  </si>
  <si>
    <t>Mirla Serrana</t>
  </si>
  <si>
    <t>Turdus serranus</t>
  </si>
  <si>
    <t>serranus</t>
  </si>
  <si>
    <t>Mirla Ollera</t>
  </si>
  <si>
    <t>Turdus ignobilis</t>
  </si>
  <si>
    <t>ignobilis</t>
  </si>
  <si>
    <t xml:space="preserve">Mirla Común </t>
  </si>
  <si>
    <t>Turdus fuscater</t>
  </si>
  <si>
    <t>fuscater</t>
  </si>
  <si>
    <t>Zorzal de Swainson</t>
  </si>
  <si>
    <t>Catharus ustulatus</t>
  </si>
  <si>
    <t>ustulatus</t>
  </si>
  <si>
    <t>Curruca Rubicunda</t>
  </si>
  <si>
    <t>Microbates cinereiventris</t>
  </si>
  <si>
    <t>cinereiventris</t>
  </si>
  <si>
    <t>Microbates</t>
  </si>
  <si>
    <t>Polioptilidae</t>
  </si>
  <si>
    <t>Cucarachero Común</t>
  </si>
  <si>
    <t>Troglodytes aedon</t>
  </si>
  <si>
    <t>aedon</t>
  </si>
  <si>
    <t>Troglodytes</t>
  </si>
  <si>
    <t>Cucarachero Cabecinegro</t>
  </si>
  <si>
    <t>Pheugopedius spadix</t>
  </si>
  <si>
    <t>spadix</t>
  </si>
  <si>
    <t>Pheugopedius</t>
    <phoneticPr fontId="0"/>
  </si>
  <si>
    <t>Cucarachero Ventrinegro</t>
  </si>
  <si>
    <t>Pheugopedius fasciatoventris</t>
  </si>
  <si>
    <t>fasciatoventris</t>
  </si>
  <si>
    <t>Cucarachero Ruiseñor</t>
  </si>
  <si>
    <t>Microcerculus marginatus</t>
  </si>
  <si>
    <t>marginatus</t>
  </si>
  <si>
    <t>Microcerculus</t>
  </si>
  <si>
    <t>Cucarachero Pechiblanco</t>
  </si>
  <si>
    <t>Henicorhina leucosticta</t>
  </si>
  <si>
    <t>leucosticta</t>
  </si>
  <si>
    <t>Henicorhina</t>
  </si>
  <si>
    <t>Cucarachero pechigris</t>
  </si>
  <si>
    <t>Henicorhina leucophrys</t>
  </si>
  <si>
    <t>leucophrys</t>
  </si>
  <si>
    <t>Cucarachero Sepia</t>
  </si>
  <si>
    <t>Cinnycerthia olivascens</t>
  </si>
  <si>
    <t>olivascens</t>
  </si>
  <si>
    <t>Cinnycerthia</t>
  </si>
  <si>
    <t>Cucarachero Matraquero</t>
  </si>
  <si>
    <t>Campylorhynchus zonatus</t>
  </si>
  <si>
    <t>zonatus</t>
  </si>
  <si>
    <t>Campylorhynchus</t>
  </si>
  <si>
    <t>Carriquí Pechiblanco</t>
  </si>
  <si>
    <t>Cyanocorax affinis</t>
  </si>
  <si>
    <t>affinis</t>
  </si>
  <si>
    <t>Verderón Menor</t>
  </si>
  <si>
    <t>Pachysylvia decurtata</t>
  </si>
  <si>
    <t>decurtata</t>
  </si>
  <si>
    <t>Pachysylvia</t>
  </si>
  <si>
    <t>Stelgidopteryx ruficollis</t>
  </si>
  <si>
    <t>ruficollis</t>
  </si>
  <si>
    <t>Stelgidopteryx</t>
  </si>
  <si>
    <t>Golondrina Azul y Blanca</t>
  </si>
  <si>
    <t>Pygochelidon cyanoleuca</t>
  </si>
  <si>
    <t>Pygochelidon</t>
  </si>
  <si>
    <t>Mosquerito Caridorado</t>
  </si>
  <si>
    <t>Zimmerius chrysops</t>
  </si>
  <si>
    <t>chrysops</t>
  </si>
  <si>
    <t>Zimmerius</t>
  </si>
  <si>
    <t>Sirirí Común</t>
  </si>
  <si>
    <t>Tyrannus melancholicus</t>
  </si>
  <si>
    <t>melancholicus</t>
  </si>
  <si>
    <t>Tyrannus</t>
  </si>
  <si>
    <t>Tiranuelo Colorado</t>
  </si>
  <si>
    <t>Tyrannulus elatus</t>
  </si>
  <si>
    <t>elatus</t>
  </si>
  <si>
    <t>Tyrannulus</t>
  </si>
  <si>
    <t>Espatulilla común</t>
  </si>
  <si>
    <t>Todirostrum cinereum</t>
  </si>
  <si>
    <t>cinereum</t>
  </si>
  <si>
    <t>Todirostrum</t>
  </si>
  <si>
    <t>Atrapamoscas Guardapuentes</t>
  </si>
  <si>
    <t>Sayornis nigricans</t>
  </si>
  <si>
    <t>nigricans</t>
  </si>
  <si>
    <t>Sayornis</t>
  </si>
  <si>
    <t>Plañidera Rufa</t>
  </si>
  <si>
    <t>Rhytipterna holerythra</t>
  </si>
  <si>
    <t>holerythra</t>
  </si>
  <si>
    <t>Rhytipterna</t>
  </si>
  <si>
    <t>Atrapamoscas Canela</t>
  </si>
  <si>
    <t>Pyrrhomyias cinnamomeus</t>
  </si>
  <si>
    <t>cinnamomeus</t>
  </si>
  <si>
    <t>Pyrrhomyias</t>
  </si>
  <si>
    <t>Tuiranuelo Colorado</t>
  </si>
  <si>
    <t>iridosornis porphyrocephalus</t>
  </si>
  <si>
    <t>Espatulilla Rastrojra</t>
  </si>
  <si>
    <t>Poecilotriccus sylvia</t>
  </si>
  <si>
    <t>sylvia</t>
  </si>
  <si>
    <t>Poecilotriccus</t>
  </si>
  <si>
    <t>Bichofué Gritón</t>
  </si>
  <si>
    <t>Pitangus sulphuratus</t>
  </si>
  <si>
    <t>sulphuratus</t>
  </si>
  <si>
    <t>Pitangus</t>
  </si>
  <si>
    <t>Tiranuelo Capigrís</t>
  </si>
  <si>
    <t>Phyllomyias griseiceps</t>
  </si>
  <si>
    <t>griseiceps</t>
  </si>
  <si>
    <t>Phyllomyias</t>
  </si>
  <si>
    <t>Pico de Gancho Oliváceo</t>
  </si>
  <si>
    <t>Oncostoma olivaceum</t>
  </si>
  <si>
    <t>olivaceum</t>
  </si>
  <si>
    <t>Oncostoma</t>
  </si>
  <si>
    <t>Pitajo Diadema</t>
  </si>
  <si>
    <t>Ochthoeca diadema</t>
  </si>
  <si>
    <t>diadema</t>
  </si>
  <si>
    <t>Ochthoeca</t>
  </si>
  <si>
    <t>Suelda Crestinegra</t>
  </si>
  <si>
    <t>Myiozetetes cayanensis</t>
  </si>
  <si>
    <t>cayanensis</t>
  </si>
  <si>
    <t>Myiozetetes</t>
  </si>
  <si>
    <t>Atrapamoscas Maculado</t>
  </si>
  <si>
    <t>Myiodynastes maculatus</t>
  </si>
  <si>
    <t>maculatus</t>
  </si>
  <si>
    <t>Myiodynastes</t>
  </si>
  <si>
    <t>Atrapamoscas Colinegro</t>
  </si>
  <si>
    <t>Myiobius atricaudus</t>
  </si>
  <si>
    <t>atricaudus</t>
  </si>
  <si>
    <t>Myiobius</t>
  </si>
  <si>
    <t>Atrapamoscas Montañero</t>
  </si>
  <si>
    <t>Myiarchus cephalotes</t>
  </si>
  <si>
    <t>cephalotes</t>
  </si>
  <si>
    <t>Mionectes Estriado</t>
  </si>
  <si>
    <t>Mionectes striaticollis</t>
  </si>
  <si>
    <t>striaticollis</t>
  </si>
  <si>
    <t>Mionectes</t>
  </si>
  <si>
    <t>Mionectes Oliváceo</t>
  </si>
  <si>
    <t>Mionectes olivaceus</t>
  </si>
  <si>
    <t>Mionectes Ocráceo</t>
  </si>
  <si>
    <t>Mionectes oleagineus</t>
  </si>
  <si>
    <t>oleagineus</t>
  </si>
  <si>
    <t xml:space="preserve">Atrapamoscas Picudo </t>
  </si>
  <si>
    <t>Megarynchus pitangua</t>
  </si>
  <si>
    <t>pitangua</t>
  </si>
  <si>
    <t>Megarynchus</t>
  </si>
  <si>
    <t>Atrapamoscas Ganadero</t>
  </si>
  <si>
    <t>Machetornis rixosa</t>
  </si>
  <si>
    <t>rixosa</t>
  </si>
  <si>
    <t>Machetornis</t>
  </si>
  <si>
    <t>Atrapamoscas Orejinegro</t>
  </si>
  <si>
    <t>Leptopogon superciliaris</t>
  </si>
  <si>
    <t>superciliaris</t>
  </si>
  <si>
    <t>Leptopogon</t>
  </si>
  <si>
    <t>Atrapamoscas Pirata</t>
  </si>
  <si>
    <t>Legatus leucophaius</t>
  </si>
  <si>
    <t>leucophaius</t>
  </si>
  <si>
    <t>Legatus</t>
  </si>
  <si>
    <t>Picochato Carinegro</t>
  </si>
  <si>
    <t>Hemitriccus granadensis</t>
  </si>
  <si>
    <t>granadensis</t>
  </si>
  <si>
    <t>Hemitriccus</t>
  </si>
  <si>
    <t>Elaenia Montañera</t>
  </si>
  <si>
    <t>Elaenia frantzii</t>
  </si>
  <si>
    <t>frantzii</t>
  </si>
  <si>
    <t>Elaenia</t>
  </si>
  <si>
    <t>Elaenia Copetona</t>
  </si>
  <si>
    <t>Elaenia flavogaster</t>
  </si>
  <si>
    <t>flavogaster</t>
  </si>
  <si>
    <t xml:space="preserve">Atrapamoscas Tropical </t>
  </si>
  <si>
    <t>Contopus cinereus</t>
  </si>
  <si>
    <t>cinereus</t>
  </si>
  <si>
    <t>Atrapamoscas Rabijunco</t>
  </si>
  <si>
    <t>Colonia colonus</t>
  </si>
  <si>
    <t>colonus</t>
  </si>
  <si>
    <t>Colonia</t>
  </si>
  <si>
    <t>Frutero Verdinegro</t>
  </si>
  <si>
    <t>Pipreola riefferii</t>
  </si>
  <si>
    <t>Pipreola</t>
  </si>
  <si>
    <t>Cotinga crestada</t>
  </si>
  <si>
    <t>Ampelion rubrocristatus</t>
  </si>
  <si>
    <t>rubrocristatus</t>
  </si>
  <si>
    <t>Ampelion</t>
  </si>
  <si>
    <t>Tityra Enmascarada</t>
  </si>
  <si>
    <t>Tityra semifasciata</t>
  </si>
  <si>
    <t>semifasciata</t>
  </si>
  <si>
    <t>Tityra</t>
  </si>
  <si>
    <t>Tityridae</t>
  </si>
  <si>
    <t>Saltarín Turdino</t>
  </si>
  <si>
    <t>Schiffornis turdina</t>
  </si>
  <si>
    <t>turdina</t>
  </si>
  <si>
    <t>Schiffornis</t>
  </si>
  <si>
    <t>Cabezón Aliblanco</t>
  </si>
  <si>
    <t>Pachyramphus polychopterus</t>
  </si>
  <si>
    <t>polychopterus</t>
  </si>
  <si>
    <t xml:space="preserve">Cabezón Canelo </t>
  </si>
  <si>
    <t>Pachyramphus cinnamomeus</t>
  </si>
  <si>
    <t>Saltarín Barbiblanco</t>
  </si>
  <si>
    <t>Manacus manacus</t>
  </si>
  <si>
    <t>manacus</t>
  </si>
  <si>
    <t>Manacus</t>
  </si>
  <si>
    <t>Pipridae</t>
  </si>
  <si>
    <t>Saltarín rayado</t>
  </si>
  <si>
    <t>Machaeropterus regulus</t>
  </si>
  <si>
    <t>regulus</t>
  </si>
  <si>
    <t>Machaeropterus</t>
  </si>
  <si>
    <t>Saltarín coronado</t>
  </si>
  <si>
    <t>Lepidothrix coronata</t>
  </si>
  <si>
    <t>Lepidothrix</t>
  </si>
  <si>
    <t>Tororoi comprapan</t>
  </si>
  <si>
    <t>Grallaria ruficapilla</t>
  </si>
  <si>
    <t>ruficapilla</t>
  </si>
  <si>
    <t>Grallaria</t>
  </si>
  <si>
    <t>Grallariidae</t>
  </si>
  <si>
    <t>Tororoi enano</t>
  </si>
  <si>
    <t>Grallaricula nana</t>
  </si>
  <si>
    <t>nana</t>
  </si>
  <si>
    <t>Grallaricula</t>
  </si>
  <si>
    <t>Gallito Carinegro</t>
  </si>
  <si>
    <t>Formicarius analis</t>
  </si>
  <si>
    <t>analis</t>
  </si>
  <si>
    <t>Batará Carcajada</t>
  </si>
  <si>
    <t>Thamnophilus multistriatus</t>
  </si>
  <si>
    <t>multistriatus</t>
  </si>
  <si>
    <t>Thamnophilus</t>
  </si>
  <si>
    <t>Batará Pizarroso Occidental</t>
  </si>
  <si>
    <t>Thamnophilus atrinucha</t>
  </si>
  <si>
    <t>atrinucha</t>
  </si>
  <si>
    <t>Batará Mayor</t>
  </si>
  <si>
    <t>Taraba major</t>
  </si>
  <si>
    <t>major</t>
  </si>
  <si>
    <t>Taraba</t>
  </si>
  <si>
    <t>Hormiguerito del Pacífico</t>
  </si>
  <si>
    <t>Myrmotherula pacifica</t>
  </si>
  <si>
    <t>pacifica</t>
  </si>
  <si>
    <t>Myrmotherula</t>
  </si>
  <si>
    <t>Hormiguerito Flanquiblanco</t>
  </si>
  <si>
    <t>Myrmotherula axillaris</t>
  </si>
  <si>
    <t>axillaris</t>
  </si>
  <si>
    <t>Hormiguero Inmaculado</t>
  </si>
  <si>
    <t>Hafferia immaculata</t>
  </si>
  <si>
    <t>Hormiguerito Dorsicastaño</t>
  </si>
  <si>
    <t>Poliocrania exsul</t>
  </si>
  <si>
    <t>exsul</t>
  </si>
  <si>
    <t>Poliocrania</t>
  </si>
  <si>
    <t>Hormiguero Rufalbo</t>
  </si>
  <si>
    <t>Gymnopithys leucaspis</t>
  </si>
  <si>
    <t>leucaspis</t>
  </si>
  <si>
    <t>Gymnopithys</t>
  </si>
  <si>
    <t>Hormiguerito Barbiescamado</t>
  </si>
  <si>
    <t>Epinecrophylla fulviventris</t>
  </si>
  <si>
    <t>fulviventris</t>
  </si>
  <si>
    <t>Epinecrophylla</t>
  </si>
  <si>
    <t>Hormiguerito Tiznado</t>
  </si>
  <si>
    <t>Dysithamnus mentalis</t>
  </si>
  <si>
    <t>mentalis</t>
  </si>
  <si>
    <t>Dysithamnus</t>
  </si>
  <si>
    <t>Hormiguero Colilargo</t>
  </si>
  <si>
    <t>Drymophila caudata</t>
  </si>
  <si>
    <t>caudata</t>
  </si>
  <si>
    <t>Drymophila</t>
  </si>
  <si>
    <t xml:space="preserve">Hormiguero negruzco </t>
  </si>
  <si>
    <t>Cercomacroides tyrannina</t>
  </si>
  <si>
    <t>tyrannina</t>
  </si>
  <si>
    <t>Xenops estriado</t>
  </si>
  <si>
    <t>Xenops rutilans</t>
  </si>
  <si>
    <t>rutilans</t>
  </si>
  <si>
    <t>Xenops</t>
  </si>
  <si>
    <t>Xenops pardusco</t>
  </si>
  <si>
    <t>Xenops minutus</t>
  </si>
  <si>
    <t>minutus</t>
  </si>
  <si>
    <t>Rastrojero de azara</t>
  </si>
  <si>
    <t>Synallaxis azarae</t>
  </si>
  <si>
    <t>azarae</t>
  </si>
  <si>
    <t>Synallaxis</t>
  </si>
  <si>
    <t>Rastrojero Pálido</t>
  </si>
  <si>
    <t>Synallaxis albescens</t>
  </si>
  <si>
    <t>albescens</t>
  </si>
  <si>
    <t xml:space="preserve">Trepador Oliváceo </t>
  </si>
  <si>
    <t>Sittasomus griseicapillus</t>
  </si>
  <si>
    <t>griseicapillus</t>
  </si>
  <si>
    <t>Sittasomus</t>
  </si>
  <si>
    <t xml:space="preserve">Corretroncos barranquero </t>
  </si>
  <si>
    <t>Premnoplex brunnescens</t>
  </si>
  <si>
    <t>brunnescens</t>
  </si>
  <si>
    <t>Premnoplex</t>
  </si>
  <si>
    <t>Hojarasquero Alinegro</t>
  </si>
  <si>
    <t>Philydor fuscipenne</t>
  </si>
  <si>
    <t>fuscipenne</t>
  </si>
  <si>
    <t>Philydor</t>
  </si>
  <si>
    <t>Trapador Campestre</t>
  </si>
  <si>
    <t>Lepidocolaptes souleyetii</t>
  </si>
  <si>
    <t>souleyetii</t>
  </si>
  <si>
    <t>Lepidocolaptes</t>
  </si>
  <si>
    <t>Trepador Pico de Cuña</t>
  </si>
  <si>
    <t>Glyphorynchus spirurus</t>
  </si>
  <si>
    <t>spirurus</t>
  </si>
  <si>
    <t>Glyphorynchus</t>
  </si>
  <si>
    <t>Trepador Pardo</t>
  </si>
  <si>
    <t>Dendrocincla fuliginosa</t>
  </si>
  <si>
    <t>fuliginosa</t>
  </si>
  <si>
    <t>Dendrocincla</t>
  </si>
  <si>
    <t>Guadañero Rojizo</t>
  </si>
  <si>
    <t>Campylorhamphus trochilirostris</t>
  </si>
  <si>
    <t>trochilirostris</t>
  </si>
  <si>
    <t>Campylorhamphus</t>
  </si>
  <si>
    <t>Hojarasquero Oliváceo</t>
  </si>
  <si>
    <t>Automolus ochrolaemus</t>
  </si>
  <si>
    <t>ochrolaemus</t>
  </si>
  <si>
    <t>Automolus</t>
  </si>
  <si>
    <t>Hojarasquero montañero</t>
  </si>
  <si>
    <t>Anabacerthia striaticollis</t>
  </si>
  <si>
    <t>Anabacerthia</t>
  </si>
  <si>
    <t>Carpintero Rabirrojo</t>
  </si>
  <si>
    <t>Dryobates kirkii</t>
  </si>
  <si>
    <t>Dryobates</t>
  </si>
  <si>
    <t>Carpintero Oliváceo</t>
  </si>
  <si>
    <t>Picumnus olivaceus</t>
  </si>
  <si>
    <t>Picumnus</t>
  </si>
  <si>
    <t>Carpintero Habado</t>
  </si>
  <si>
    <t>Melanerpes rubricapillus</t>
  </si>
  <si>
    <t>rubricapillus</t>
  </si>
  <si>
    <t>Melanerpes</t>
  </si>
  <si>
    <t>Carpintero Bello</t>
  </si>
  <si>
    <t>Melanerpes pulcher</t>
  </si>
  <si>
    <t>pulcher</t>
  </si>
  <si>
    <t>Carpintero Real</t>
  </si>
  <si>
    <t>Dryocopus lineatus</t>
  </si>
  <si>
    <t>lineatus</t>
  </si>
  <si>
    <t>Dryocopus</t>
  </si>
  <si>
    <t>Carpintero cariblanco</t>
  </si>
  <si>
    <t>Colaptes rubiginosus</t>
  </si>
  <si>
    <t>Carpintero Canelo</t>
  </si>
  <si>
    <t>Celeus loricatus</t>
  </si>
  <si>
    <t>loricatus</t>
  </si>
  <si>
    <t>Celeus</t>
  </si>
  <si>
    <t>Pichí Collarejo</t>
  </si>
  <si>
    <t>Pteroglossus torquatus</t>
  </si>
  <si>
    <t>torquatus</t>
  </si>
  <si>
    <t>Pteroglossus</t>
  </si>
  <si>
    <t>Ramphastidae</t>
  </si>
  <si>
    <t>Tucancito Rabirrojo</t>
  </si>
  <si>
    <t>Aulacorhynchus haematopygus</t>
  </si>
  <si>
    <t>haematopygus</t>
  </si>
  <si>
    <t>Aulacorhynchus</t>
  </si>
  <si>
    <t>Torito Capiblanco</t>
  </si>
  <si>
    <t>Capito hypoleucus</t>
  </si>
  <si>
    <t>hypoleucus</t>
  </si>
  <si>
    <t>Capito</t>
  </si>
  <si>
    <t>Capitonidae</t>
  </si>
  <si>
    <t xml:space="preserve">Bobo Barrado </t>
  </si>
  <si>
    <t>Nystalus radiatus</t>
  </si>
  <si>
    <t>radiatus</t>
  </si>
  <si>
    <t>Nystalus</t>
  </si>
  <si>
    <t>Galbuliformes</t>
  </si>
  <si>
    <t xml:space="preserve">Bigotudo canoso </t>
  </si>
  <si>
    <t>Malacoptila mystacalis</t>
  </si>
  <si>
    <t>mystacalis</t>
  </si>
  <si>
    <t>Malacoptila</t>
  </si>
  <si>
    <t xml:space="preserve">Jacamar Colirrufo </t>
  </si>
  <si>
    <t>Galbula ruficauda</t>
  </si>
  <si>
    <t>ruficauda</t>
  </si>
  <si>
    <t>Galbula</t>
  </si>
  <si>
    <t>Galbulidae</t>
  </si>
  <si>
    <t xml:space="preserve">Barranquero </t>
  </si>
  <si>
    <t>Momotus subrufescens</t>
  </si>
  <si>
    <t>subrufescens</t>
    <phoneticPr fontId="0"/>
  </si>
  <si>
    <t>Momotus</t>
  </si>
  <si>
    <t>Momotidae</t>
  </si>
  <si>
    <t>Coraciiformes</t>
  </si>
  <si>
    <t>Barranquero Andino</t>
  </si>
  <si>
    <t>Momotus aequatorialis</t>
  </si>
  <si>
    <t>aequatorialis</t>
    <phoneticPr fontId="0"/>
  </si>
  <si>
    <t xml:space="preserve">Barranquero Bocón </t>
  </si>
  <si>
    <t>Electron platyrhynchum</t>
  </si>
  <si>
    <t>platyrhynchum</t>
  </si>
  <si>
    <t>Electron</t>
  </si>
  <si>
    <t>Trogón enmascarado</t>
  </si>
  <si>
    <t>Trogon personatus</t>
  </si>
  <si>
    <t>personatus</t>
  </si>
  <si>
    <t>Trogon</t>
  </si>
  <si>
    <t>Trogonidae</t>
  </si>
  <si>
    <t>Trogoniformes</t>
  </si>
  <si>
    <t>Ermitaño Barbudo</t>
  </si>
  <si>
    <t>Threnetes ruckeri</t>
  </si>
  <si>
    <t>ruckeri</t>
  </si>
  <si>
    <t>Threnetes</t>
  </si>
  <si>
    <t>Ninfa Coronada</t>
  </si>
  <si>
    <t>Thalurania colombica</t>
  </si>
  <si>
    <t>colombica</t>
  </si>
  <si>
    <t>Thalurania</t>
  </si>
  <si>
    <t>Ermitaño Gorgiestriado</t>
  </si>
  <si>
    <t>Phaethornis striigularis</t>
  </si>
  <si>
    <t>striigularis</t>
  </si>
  <si>
    <t>Phaethornis</t>
  </si>
  <si>
    <t>Ermitaño Colilargo Norteño</t>
  </si>
  <si>
    <t>Phaethornis longirostris</t>
  </si>
  <si>
    <t>longirostris</t>
  </si>
  <si>
    <t>Ermitaño verde</t>
  </si>
  <si>
    <t>Phaethornis guy</t>
  </si>
  <si>
    <t>guy</t>
  </si>
  <si>
    <t>Ermitaño Carinegro</t>
  </si>
  <si>
    <t>Phaethornis anthophilus</t>
  </si>
  <si>
    <t>anthophilus</t>
  </si>
  <si>
    <t>Cola de raqueta</t>
  </si>
  <si>
    <t>Ocreatus underwoodii</t>
  </si>
  <si>
    <t>underwoodii</t>
  </si>
  <si>
    <t>Ocreatus</t>
  </si>
  <si>
    <t>Metalura colirrojo</t>
  </si>
  <si>
    <t>Metallura tyrianthina</t>
  </si>
  <si>
    <t>tyrianthina</t>
  </si>
  <si>
    <t>Metallura</t>
  </si>
  <si>
    <t>Colibri terciopelo</t>
  </si>
  <si>
    <t>Lafresnaya lafresnayi</t>
  </si>
  <si>
    <t>lafresnayi</t>
  </si>
  <si>
    <t>Lafresnaya</t>
  </si>
  <si>
    <t>Hadita Coliblanca</t>
  </si>
  <si>
    <t>Heliothryx barroti</t>
  </si>
  <si>
    <t>barroti</t>
  </si>
  <si>
    <t>Heliothryx</t>
  </si>
  <si>
    <t>Heliángelus belicoso</t>
  </si>
  <si>
    <t>Heliangelus exortis</t>
  </si>
  <si>
    <t>exortis</t>
  </si>
  <si>
    <t>Heliangelus</t>
  </si>
  <si>
    <t>Pico de Hoz Común</t>
  </si>
  <si>
    <t>Eutoxeres aquila</t>
  </si>
  <si>
    <t>aquila</t>
  </si>
  <si>
    <t>Eutoxeres</t>
  </si>
  <si>
    <t>Paramero áureo</t>
  </si>
  <si>
    <t>Eriocnemis mosquera</t>
  </si>
  <si>
    <t>mosquera</t>
  </si>
  <si>
    <t>Eriocnemis</t>
  </si>
  <si>
    <t>Pico de Lanza Frentiverde</t>
  </si>
  <si>
    <t>Doryfera ludovicae</t>
  </si>
  <si>
    <t>ludovicae</t>
  </si>
  <si>
    <t>Doryfera</t>
  </si>
  <si>
    <t>Inca Collarejo</t>
  </si>
  <si>
    <t>Coeligena torquata</t>
  </si>
  <si>
    <t>torquata</t>
  </si>
  <si>
    <t>Coeligena</t>
  </si>
  <si>
    <t>Colibrí de Buffon</t>
  </si>
  <si>
    <t>Chalybura buffonii</t>
  </si>
  <si>
    <t>buffonii</t>
  </si>
  <si>
    <t>Chalybura</t>
  </si>
  <si>
    <t>Colibrí chupasabia</t>
  </si>
  <si>
    <t>Boissonneaua flavescens</t>
  </si>
  <si>
    <t>flavescens</t>
  </si>
  <si>
    <t>Boissonneaua</t>
  </si>
  <si>
    <t>Amazilia Colirrufo</t>
  </si>
  <si>
    <t>Amazilia tzacatl</t>
  </si>
  <si>
    <t>tzacatl</t>
  </si>
  <si>
    <t>Amazilia Andino</t>
  </si>
  <si>
    <t>Uranomitra franciae</t>
  </si>
  <si>
    <t>franciae</t>
  </si>
  <si>
    <t>Uranomitra</t>
  </si>
  <si>
    <t>Colibrí pechipunteado</t>
  </si>
  <si>
    <t>Adelomyia melanogenys</t>
  </si>
  <si>
    <t>melanogenys</t>
  </si>
  <si>
    <t>Adelomyia</t>
  </si>
  <si>
    <t>Vencejo Cuellirrojo</t>
  </si>
  <si>
    <t>Streptoprocne rutila</t>
  </si>
  <si>
    <t>rutila</t>
  </si>
  <si>
    <t>Guardacaminos Común</t>
  </si>
  <si>
    <t>Nyctidromus albicollis</t>
  </si>
  <si>
    <t>albicollis</t>
  </si>
  <si>
    <t>Nyctidromus</t>
  </si>
  <si>
    <t>Caprimulgidae</t>
  </si>
  <si>
    <t>Caprimulgiformes</t>
  </si>
  <si>
    <t>Bienparado Común</t>
  </si>
  <si>
    <t>Nyctibius griseus</t>
  </si>
  <si>
    <t>griseus</t>
  </si>
  <si>
    <t>Nyctibius</t>
  </si>
  <si>
    <t>Nyctibiidae</t>
  </si>
  <si>
    <t>Nyctibiiformes</t>
  </si>
  <si>
    <t>Buhito Andino</t>
  </si>
  <si>
    <t>Glaucidium jardinii</t>
  </si>
  <si>
    <t>jardinii</t>
  </si>
  <si>
    <t>Glaucidium</t>
  </si>
  <si>
    <t>Strigidae</t>
  </si>
  <si>
    <t>Strigiformes</t>
  </si>
  <si>
    <t>Lechuza común</t>
  </si>
  <si>
    <t>Tyto alba</t>
  </si>
  <si>
    <t>alba</t>
  </si>
  <si>
    <t>Tyto</t>
  </si>
  <si>
    <t>Tytonidae</t>
  </si>
  <si>
    <t>Tres - Pies</t>
  </si>
  <si>
    <t>Tapera naevia</t>
  </si>
  <si>
    <t>naevia</t>
  </si>
  <si>
    <t>Tapera</t>
  </si>
  <si>
    <t>Cuculidae</t>
  </si>
  <si>
    <t>Cuculiformes</t>
  </si>
  <si>
    <t>Cuco Ardilla</t>
  </si>
  <si>
    <t>Piaya cayana</t>
  </si>
  <si>
    <t>Piaya</t>
  </si>
  <si>
    <t>Garrapatero Común</t>
  </si>
  <si>
    <t>Crotophaga ani</t>
  </si>
  <si>
    <t>ani</t>
  </si>
  <si>
    <t>Crotophaga</t>
  </si>
  <si>
    <t>Cuco Enano</t>
  </si>
  <si>
    <t>Coccycua minuta</t>
  </si>
  <si>
    <t>minuta</t>
  </si>
  <si>
    <t>Coccycua</t>
  </si>
  <si>
    <t>Cotorra Cabeciazul</t>
  </si>
  <si>
    <t>Pionus menstruus</t>
  </si>
  <si>
    <t>menstruus</t>
  </si>
  <si>
    <t>Periquito de Anteojos</t>
  </si>
  <si>
    <t>Forpus conspicillatus</t>
  </si>
  <si>
    <t>conspicillatus</t>
  </si>
  <si>
    <t>Forpus</t>
  </si>
  <si>
    <t>Periquito Bronceado</t>
  </si>
  <si>
    <t>Brotogeris jugularis</t>
  </si>
  <si>
    <t>jugularis</t>
  </si>
  <si>
    <t>Brotogeris</t>
  </si>
  <si>
    <t>Torcaza nagüibanca</t>
  </si>
  <si>
    <t>Zenaida auriculata</t>
  </si>
  <si>
    <t>auriculata</t>
  </si>
  <si>
    <t>Zenaida</t>
  </si>
  <si>
    <t>Torcaza colorada</t>
  </si>
  <si>
    <t>Patagioenas subvinacea</t>
  </si>
  <si>
    <t>subvinacea</t>
  </si>
  <si>
    <t>Torcaza escamada</t>
  </si>
  <si>
    <t>Patagioenas speciosa</t>
  </si>
  <si>
    <t>speciosa</t>
  </si>
  <si>
    <t>Torcaza Collareja</t>
  </si>
  <si>
    <t>Patagioenas fasciata</t>
  </si>
  <si>
    <t>fasciata</t>
  </si>
  <si>
    <t>Torcaza Morada</t>
  </si>
  <si>
    <t>Patagioenas cayennensis</t>
  </si>
  <si>
    <t>cayennensis</t>
  </si>
  <si>
    <t>Paloma - Perdíz Roja</t>
  </si>
  <si>
    <t>Geotrygon montana</t>
  </si>
  <si>
    <t>montana</t>
  </si>
  <si>
    <t>Geotrygon</t>
  </si>
  <si>
    <t>Tortolita común</t>
  </si>
  <si>
    <t>Columbina talpacoti</t>
  </si>
  <si>
    <t>talpacoti</t>
  </si>
  <si>
    <t>Columbina</t>
  </si>
  <si>
    <t>Pigua</t>
  </si>
  <si>
    <t>Milvago chimachima</t>
  </si>
  <si>
    <t>chimachima</t>
  </si>
  <si>
    <t>Milvago</t>
  </si>
  <si>
    <t>Falconidae</t>
  </si>
  <si>
    <t>Falconiformes</t>
  </si>
  <si>
    <t xml:space="preserve">Halcón Pajarero </t>
  </si>
  <si>
    <t>Micrastur ruficollis</t>
  </si>
  <si>
    <t>Micrastur</t>
  </si>
  <si>
    <t>Halcón Culebrero</t>
  </si>
  <si>
    <t>Herpetotheres cachinnans</t>
  </si>
  <si>
    <t>cachinnans</t>
  </si>
  <si>
    <t>Herpetotheres</t>
  </si>
  <si>
    <t>Pellar Común</t>
  </si>
  <si>
    <t>Vanellus chilensis</t>
  </si>
  <si>
    <t>chilensis</t>
  </si>
  <si>
    <t>Vanellus</t>
  </si>
  <si>
    <t>Charadriidae</t>
  </si>
  <si>
    <t>Charadriiformes</t>
  </si>
  <si>
    <t xml:space="preserve">Garza </t>
  </si>
  <si>
    <t>Bubulcus ibis</t>
  </si>
  <si>
    <t>ibis</t>
  </si>
  <si>
    <t>Bubulcus</t>
  </si>
  <si>
    <t>Ardeidae</t>
  </si>
  <si>
    <t>Pelecaniformes</t>
  </si>
  <si>
    <t>Guacharaca Colombiana</t>
  </si>
  <si>
    <t>Ortalis columbiana</t>
  </si>
  <si>
    <t>columbiana</t>
    <phoneticPr fontId="0"/>
  </si>
  <si>
    <t>Pava Maraquera</t>
  </si>
  <si>
    <t>Chamaepetes goudotii</t>
  </si>
  <si>
    <t>goudotii</t>
  </si>
  <si>
    <t>Chamaepetes</t>
  </si>
  <si>
    <t>Perdiz Collareja</t>
  </si>
  <si>
    <t>Odontophorus erythrops</t>
  </si>
  <si>
    <t>erythrops</t>
  </si>
  <si>
    <t>Odontophorus</t>
  </si>
  <si>
    <t>Odontophoridae</t>
  </si>
  <si>
    <t>Gavilán Caminero</t>
  </si>
  <si>
    <t>Rupornis magnirostris</t>
  </si>
  <si>
    <t>magnirostris</t>
  </si>
  <si>
    <t>Rupornis</t>
    <phoneticPr fontId="0"/>
  </si>
  <si>
    <t>Águila Coliblanca</t>
  </si>
  <si>
    <t>Geranoaetus albicaudatus</t>
  </si>
  <si>
    <t>albicaudatus</t>
  </si>
  <si>
    <t>Geranoaetus</t>
  </si>
  <si>
    <t>Gallinazo Común</t>
  </si>
  <si>
    <t>Coragyps atratus</t>
  </si>
  <si>
    <t>atratus</t>
  </si>
  <si>
    <t>Coragyps</t>
  </si>
  <si>
    <t>Cathartidae</t>
  </si>
  <si>
    <t>Cathartiformes</t>
  </si>
  <si>
    <t xml:space="preserve">Guala Común </t>
  </si>
  <si>
    <t>Cathartes aura</t>
  </si>
  <si>
    <t>aura</t>
  </si>
  <si>
    <t>Cathartes</t>
  </si>
  <si>
    <t>Tinamú Grande</t>
  </si>
  <si>
    <t>Tinamus major</t>
  </si>
  <si>
    <t>Tinamus</t>
  </si>
  <si>
    <t>Tinamidae</t>
  </si>
  <si>
    <t>Tinamiformes</t>
  </si>
  <si>
    <t>Tinamú Chico</t>
  </si>
  <si>
    <t>Crypturellus soui</t>
  </si>
  <si>
    <t>soui</t>
  </si>
  <si>
    <t>Crypturellus</t>
  </si>
  <si>
    <t>Categoria (P)</t>
  </si>
  <si>
    <t xml:space="preserve">Valor ponderado </t>
  </si>
  <si>
    <t>Gt</t>
  </si>
  <si>
    <t>Pac</t>
  </si>
  <si>
    <t>Categoria (T)</t>
  </si>
  <si>
    <t>T</t>
  </si>
  <si>
    <t>Cm</t>
  </si>
  <si>
    <t>Pa</t>
  </si>
  <si>
    <t>Categoria valor ecoturistico</t>
  </si>
  <si>
    <t>EV</t>
  </si>
  <si>
    <t>Categoria (EN)</t>
  </si>
  <si>
    <t>EN</t>
  </si>
  <si>
    <t>Categoria (VE)</t>
  </si>
  <si>
    <t>VE</t>
  </si>
  <si>
    <t>ST</t>
  </si>
  <si>
    <t>Categoria (EC</t>
  </si>
  <si>
    <t>EC</t>
  </si>
  <si>
    <t>Perceptibilidad (P)</t>
  </si>
  <si>
    <t>Nombre común</t>
  </si>
  <si>
    <t>Nombre científico</t>
  </si>
  <si>
    <t>Especie</t>
  </si>
  <si>
    <t>Genero</t>
  </si>
  <si>
    <t>Familia</t>
  </si>
  <si>
    <t>Orden</t>
  </si>
  <si>
    <t xml:space="preserve">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</si>
</sst>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i/Desktop/Trabajo%20de%20grado/Metodo%20de%20Valoracion%20turistica_A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Ordenes"/>
      <sheetName val="Hoja2"/>
      <sheetName val="Numero de Familias"/>
      <sheetName val="Hoja3"/>
      <sheetName val="METODOLOGÍA (3)"/>
      <sheetName val="tabla 1"/>
      <sheetName val="tabla 2"/>
      <sheetName val="tabla3"/>
      <sheetName val="Tabla para w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1.2</v>
          </cell>
        </row>
        <row r="3">
          <cell r="B3">
            <v>3</v>
          </cell>
        </row>
        <row r="4">
          <cell r="B4">
            <v>1.7</v>
          </cell>
        </row>
        <row r="5">
          <cell r="B5">
            <v>3</v>
          </cell>
        </row>
        <row r="6">
          <cell r="B6">
            <v>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cesi.edu.co/wiki_aves_colombia/tiki-index.php?page=%C3%81guila+iguanera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4CE1-1A47-4317-BD1F-F295349A5D0D}">
  <dimension ref="A1:Z268"/>
  <sheetViews>
    <sheetView showGridLines="0" tabSelected="1" zoomScaleNormal="100" zoomScalePageLayoutView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88" sqref="J288"/>
    </sheetView>
  </sheetViews>
  <sheetFormatPr baseColWidth="10" defaultRowHeight="12" x14ac:dyDescent="0.25"/>
  <cols>
    <col min="1" max="1" width="8.140625" style="1" hidden="1" customWidth="1"/>
    <col min="2" max="2" width="15.28515625" style="1" hidden="1" customWidth="1"/>
    <col min="3" max="3" width="13.85546875" style="1" hidden="1" customWidth="1"/>
    <col min="4" max="4" width="16.85546875" style="1" hidden="1" customWidth="1"/>
    <col min="5" max="5" width="22" style="1" hidden="1" customWidth="1"/>
    <col min="6" max="6" width="33.7109375" style="1" bestFit="1" customWidth="1"/>
    <col min="7" max="7" width="25.42578125" style="1" bestFit="1" customWidth="1"/>
    <col min="8" max="8" width="3.140625" style="1" bestFit="1" customWidth="1"/>
    <col min="9" max="9" width="3.7109375" style="1" bestFit="1" customWidth="1"/>
    <col min="10" max="10" width="5" style="1" bestFit="1" customWidth="1"/>
    <col min="11" max="11" width="9.28515625" style="1" hidden="1" customWidth="1"/>
    <col min="12" max="12" width="4.140625" style="1" bestFit="1" customWidth="1"/>
    <col min="13" max="13" width="2.7109375" style="1" bestFit="1" customWidth="1"/>
    <col min="14" max="14" width="10.42578125" style="1" hidden="1" customWidth="1"/>
    <col min="15" max="15" width="9.28515625" style="1" hidden="1" customWidth="1"/>
    <col min="16" max="16" width="5.42578125" style="1" customWidth="1"/>
    <col min="17" max="17" width="17.28515625" style="1" hidden="1" customWidth="1"/>
    <col min="18" max="18" width="3.5703125" style="1" customWidth="1"/>
    <col min="19" max="19" width="4.28515625" style="1" customWidth="1"/>
    <col min="20" max="20" width="17.140625" style="1" hidden="1" customWidth="1"/>
    <col min="21" max="21" width="7.7109375" style="1" bestFit="1" customWidth="1"/>
    <col min="22" max="22" width="17.28515625" style="1" hidden="1" customWidth="1"/>
    <col min="23" max="23" width="6.5703125" style="1" customWidth="1"/>
    <col min="24" max="24" width="11.140625" style="1" customWidth="1"/>
    <col min="25" max="16384" width="11.42578125" style="1"/>
  </cols>
  <sheetData>
    <row r="1" spans="1:26" s="11" customFormat="1" ht="12.75" thickBot="1" x14ac:dyDescent="0.3">
      <c r="A1" s="24" t="s">
        <v>1074</v>
      </c>
      <c r="B1" s="31" t="s">
        <v>1073</v>
      </c>
      <c r="C1" s="31" t="s">
        <v>1072</v>
      </c>
      <c r="D1" s="31" t="s">
        <v>1071</v>
      </c>
      <c r="E1" s="31" t="s">
        <v>1070</v>
      </c>
      <c r="F1" s="24" t="s">
        <v>1069</v>
      </c>
      <c r="G1" s="30" t="s">
        <v>1068</v>
      </c>
      <c r="H1" s="29" t="s">
        <v>1067</v>
      </c>
      <c r="I1" s="28"/>
      <c r="J1" s="28"/>
      <c r="K1" s="28"/>
      <c r="L1" s="28"/>
      <c r="M1" s="28"/>
      <c r="N1" s="28"/>
      <c r="O1" s="27"/>
      <c r="P1" s="24" t="s">
        <v>1066</v>
      </c>
      <c r="Q1" s="24" t="s">
        <v>1065</v>
      </c>
      <c r="R1" s="24" t="s">
        <v>1064</v>
      </c>
      <c r="S1" s="26" t="s">
        <v>1063</v>
      </c>
      <c r="T1" s="24" t="s">
        <v>1062</v>
      </c>
      <c r="U1" s="24" t="s">
        <v>1061</v>
      </c>
      <c r="V1" s="25" t="s">
        <v>1060</v>
      </c>
      <c r="W1" s="24" t="s">
        <v>1059</v>
      </c>
      <c r="X1" s="24" t="s">
        <v>1058</v>
      </c>
    </row>
    <row r="2" spans="1:26" s="11" customFormat="1" ht="24.75" thickBot="1" x14ac:dyDescent="0.3">
      <c r="A2" s="16"/>
      <c r="B2" s="23"/>
      <c r="C2" s="23"/>
      <c r="D2" s="23"/>
      <c r="E2" s="23"/>
      <c r="F2" s="16"/>
      <c r="G2" s="22"/>
      <c r="H2" s="21" t="s">
        <v>1057</v>
      </c>
      <c r="I2" s="20" t="s">
        <v>1056</v>
      </c>
      <c r="J2" s="20" t="s">
        <v>1055</v>
      </c>
      <c r="K2" s="20" t="s">
        <v>1054</v>
      </c>
      <c r="L2" s="20" t="s">
        <v>1053</v>
      </c>
      <c r="M2" s="20" t="s">
        <v>1052</v>
      </c>
      <c r="N2" s="20" t="s">
        <v>1051</v>
      </c>
      <c r="O2" s="19" t="s">
        <v>1050</v>
      </c>
      <c r="P2" s="16"/>
      <c r="Q2" s="16"/>
      <c r="R2" s="16"/>
      <c r="S2" s="18"/>
      <c r="T2" s="16"/>
      <c r="U2" s="16"/>
      <c r="V2" s="17"/>
      <c r="W2" s="16"/>
      <c r="X2" s="16"/>
      <c r="Y2" s="15"/>
      <c r="Z2" s="15"/>
    </row>
    <row r="3" spans="1:26" s="11" customFormat="1" x14ac:dyDescent="0.25">
      <c r="A3" s="14">
        <v>1</v>
      </c>
      <c r="B3" s="7" t="s">
        <v>1045</v>
      </c>
      <c r="C3" s="7" t="s">
        <v>1044</v>
      </c>
      <c r="D3" s="13" t="s">
        <v>1049</v>
      </c>
      <c r="E3" s="13" t="s">
        <v>1048</v>
      </c>
      <c r="F3" s="13" t="s">
        <v>1047</v>
      </c>
      <c r="G3" s="7" t="s">
        <v>1046</v>
      </c>
      <c r="H3" s="7">
        <v>3</v>
      </c>
      <c r="I3" s="7">
        <v>1</v>
      </c>
      <c r="J3" s="7">
        <v>23</v>
      </c>
      <c r="K3" s="7">
        <f>IF(ISBLANK(J3)=TRUE,"",IF(J3&lt;20,0,IF(AND(J3&gt;=20,J3&lt;35)=TRUE,1,IF(AND(J3&gt;35,J3&lt;=60)=TRUE,2,3))))</f>
        <v>1</v>
      </c>
      <c r="L3" s="7">
        <v>1</v>
      </c>
      <c r="M3" s="7">
        <v>0</v>
      </c>
      <c r="N3" s="7">
        <f>IF(AND(ISNUMBER(H3)=FALSE,ISNUMBER(I3)=FALSE,ISNUMBER(K3)=FALSE,ISNUMBER(L3)=FALSE,ISNUMBER(M3)=FALSE),"",SUM(1.5*H3,1.5*I3,1.5*K3,L3,0.5*M3))</f>
        <v>8.5</v>
      </c>
      <c r="O3" s="7">
        <f>IF(N3&lt;6,0,IF(AND(N3&gt;=6,N3&lt;12)=TRUE,1,IF(AND(N3&gt;=12,N3&lt;18)=TRUE,2,IF(N3=18,3,""))))</f>
        <v>1</v>
      </c>
      <c r="P3" s="7" t="s">
        <v>1</v>
      </c>
      <c r="Q3" s="7">
        <f>IF(OR(P3="DD",P3="LC")=TRUE,0,IF(P3="NT",1,IF(P3="VU",2,IF(OR(P3="EN",P3="CR")=TRUE,3,""))))</f>
        <v>0</v>
      </c>
      <c r="R3" s="7">
        <f>IF(COUNTIF($C$3:$C$289,C3)=1,3,IF(COUNTIF($D$3:$D$289,D3)=1,2,IF(AND(COUNTIF($D$3:$D$289,D3)&gt;=2,COUNTIF($D$3:$D$289,D3)&lt;=4)=TRUE,1,0)))</f>
        <v>2</v>
      </c>
      <c r="S3" s="7">
        <v>12</v>
      </c>
      <c r="T3" s="2">
        <f>IF(ISBLANK(S3)=TRUE,"",IF(S3&lt;=7,0,IF(AND(S3&gt;=8,S3&lt;=15)=TRUE,1,IF(AND(S3&gt;=16,S3&lt;=23)=TRUE,2,IF(AND(S3&gt;=24,S3&lt;=30)=TRUE,3,)))))</f>
        <v>1</v>
      </c>
      <c r="U3" s="7" t="s">
        <v>0</v>
      </c>
      <c r="V3" s="7">
        <f>IF(ISBLANK(U3)=TRUE,"",IF(U3="NE",0,IF(U3="CE ",1,IF(U3="E",2,3))))</f>
        <v>0</v>
      </c>
      <c r="W3" s="7">
        <f>IF(OR(ISNUMBER(O3)=FALSE,ISNUMBER(Q3)=FALSE,ISNUMBER(R3)=FALSE,ISNUMBER(T3)=FALSE,ISNUMBER(V3)=FALSE),"",SUM([1]tabla3!$B$2*O3,[1]tabla3!$B$3*Q3,[1]tabla3!$B$4*R3,[1]tabla3!$B$5*T3,[1]tabla3!$B$6*V3))</f>
        <v>7.6</v>
      </c>
      <c r="X3" s="12" t="str">
        <f>IF(ISNUMBER(W3)=FALSE,"",IF(W3&lt;9,"Bajo",IF(AND(W3&gt;=9,W3&lt;15)=TRUE,"Medio",IF(AND(W3&gt;=15,W3&lt;20)=TRUE,"Medio Alto",IF(AND(W3&gt;=20,W3&lt;30)=TRUE,"Alto","Muy Alto")))))</f>
        <v>Bajo</v>
      </c>
    </row>
    <row r="4" spans="1:26" s="11" customFormat="1" x14ac:dyDescent="0.25">
      <c r="A4" s="8">
        <v>2</v>
      </c>
      <c r="B4" s="2" t="s">
        <v>1045</v>
      </c>
      <c r="C4" s="2" t="s">
        <v>1044</v>
      </c>
      <c r="D4" s="4" t="s">
        <v>1043</v>
      </c>
      <c r="E4" s="4" t="s">
        <v>679</v>
      </c>
      <c r="F4" s="4" t="s">
        <v>1042</v>
      </c>
      <c r="G4" s="2" t="s">
        <v>1041</v>
      </c>
      <c r="H4" s="7">
        <v>3</v>
      </c>
      <c r="I4" s="7">
        <v>1</v>
      </c>
      <c r="J4" s="7">
        <v>43</v>
      </c>
      <c r="K4" s="2">
        <f>IF(ISBLANK(J4)=TRUE,"",IF(J4&lt;20,0,IF(AND(J4&gt;=20,J4&lt;35)=TRUE,1,IF(AND(J4&gt;35,J4&lt;=60)=TRUE,2,3))))</f>
        <v>2</v>
      </c>
      <c r="L4" s="7">
        <v>1</v>
      </c>
      <c r="M4" s="7">
        <v>0</v>
      </c>
      <c r="N4" s="2">
        <f>IF(AND(ISNUMBER(H4)=FALSE,ISNUMBER(I4)=FALSE,ISNUMBER(K4)=FALSE,ISNUMBER(L4)=FALSE,ISNUMBER(M4)=FALSE),"",SUM(1.5*H4,1.5*I4,1.5*K4,L4,0.5*M4))</f>
        <v>10</v>
      </c>
      <c r="O4" s="2">
        <f>IF(N4&lt;6,0,IF(AND(N4&gt;=6,N4&lt;12)=TRUE,1,IF(AND(N4&gt;=12,N4&lt;18)=TRUE,2,IF(N4=18,3,""))))</f>
        <v>1</v>
      </c>
      <c r="P4" s="7" t="s">
        <v>38</v>
      </c>
      <c r="Q4" s="7">
        <f>IF(OR(P4="DD",P4="LC")=TRUE,0,IF(P4="NT",1,IF(P4="VU",2,IF(OR(P4="EN",P4="CR")=TRUE,3,""))))</f>
        <v>1</v>
      </c>
      <c r="R4" s="2">
        <f>IF(COUNTIF($C$3:$C$289,C4)=1,3,IF(COUNTIF($D$3:$D$289,D4)=1,2,IF(AND(COUNTIF($D$3:$D$289,D4)&gt;=2,COUNTIF($D$3:$D$289,D4)&lt;=4)=TRUE,1,0)))</f>
        <v>2</v>
      </c>
      <c r="S4" s="7">
        <v>20</v>
      </c>
      <c r="T4" s="2">
        <f>IF(ISBLANK(S4)=TRUE,"",IF(S4&lt;=7,0,IF(AND(S4&gt;=8,S4&lt;=15)=TRUE,1,IF(AND(S4&gt;=16,S4&lt;=23)=TRUE,2,IF(AND(S4&gt;=24,S4&lt;=30)=TRUE,3,)))))</f>
        <v>2</v>
      </c>
      <c r="U4" s="7" t="s">
        <v>0</v>
      </c>
      <c r="V4" s="7">
        <f>IF(ISBLANK(U4)=TRUE,"",IF(U4="NE",0,IF(U4="CE ",1,IF(U4="E",2,3))))</f>
        <v>0</v>
      </c>
      <c r="W4" s="2">
        <f>IF(OR(ISNUMBER(O4)=FALSE,ISNUMBER(Q4)=FALSE,ISNUMBER(R4)=FALSE,ISNUMBER(T4)=FALSE,ISNUMBER(V4)=FALSE),"",SUM([1]tabla3!$B$2*O4,[1]tabla3!$B$3*Q4,[1]tabla3!$B$4*R4,[1]tabla3!$B$5*T4,[1]tabla3!$B$6*V4))</f>
        <v>13.6</v>
      </c>
      <c r="X4" s="6" t="str">
        <f>IF(ISNUMBER(W4)=FALSE,"",IF(W4&lt;9,"Bajo",IF(AND(W4&gt;=9,W4&lt;15)=TRUE,"Medio",IF(AND(W4&gt;=15,W4&lt;20)=TRUE,"Medio Alto",IF(AND(W4&gt;=20,W4&lt;30)=TRUE,"Alto","Muy Alto")))))</f>
        <v>Medio</v>
      </c>
    </row>
    <row r="5" spans="1:26" s="11" customFormat="1" x14ac:dyDescent="0.25">
      <c r="A5" s="8">
        <v>3</v>
      </c>
      <c r="B5" s="2" t="s">
        <v>1036</v>
      </c>
      <c r="C5" s="2" t="s">
        <v>1035</v>
      </c>
      <c r="D5" s="4" t="s">
        <v>1040</v>
      </c>
      <c r="E5" s="4" t="s">
        <v>1039</v>
      </c>
      <c r="F5" s="4" t="s">
        <v>1038</v>
      </c>
      <c r="G5" s="2" t="s">
        <v>1037</v>
      </c>
      <c r="H5" s="7">
        <v>3</v>
      </c>
      <c r="I5" s="7">
        <v>2</v>
      </c>
      <c r="J5" s="7">
        <v>71.5</v>
      </c>
      <c r="K5" s="2">
        <f>IF(ISBLANK(J5)=TRUE,"",IF(J5&lt;20,0,IF(AND(J5&gt;=20,J5&lt;35)=TRUE,1,IF(AND(J5&gt;35,J5&lt;=60)=TRUE,2,3))))</f>
        <v>3</v>
      </c>
      <c r="L5" s="7">
        <v>0</v>
      </c>
      <c r="M5" s="7">
        <v>2</v>
      </c>
      <c r="N5" s="2">
        <f>IF(AND(ISNUMBER(H5)=FALSE,ISNUMBER(I5)=FALSE,ISNUMBER(K5)=FALSE,ISNUMBER(L5)=FALSE,ISNUMBER(M5)=FALSE),"",SUM(1.5*H5,1.5*I5,1.5*K5,L5,0.5*M5))</f>
        <v>13</v>
      </c>
      <c r="O5" s="2">
        <f>IF(N5&lt;6,0,IF(AND(N5&gt;=6,N5&lt;12)=TRUE,1,IF(AND(N5&gt;=12,N5&lt;18)=TRUE,2,IF(N5=18,3,""))))</f>
        <v>2</v>
      </c>
      <c r="P5" s="7" t="s">
        <v>1</v>
      </c>
      <c r="Q5" s="7">
        <f>IF(OR(P5="DD",P5="LC")=TRUE,0,IF(P5="NT",1,IF(P5="VU",2,IF(OR(P5="EN",P5="CR")=TRUE,3,""))))</f>
        <v>0</v>
      </c>
      <c r="R5" s="2">
        <f>IF(COUNTIF($C$3:$C$289,C5)=1,3,IF(COUNTIF($D$3:$D$289,D5)=1,2,IF(AND(COUNTIF($D$3:$D$289,D5)&gt;=2,COUNTIF($D$3:$D$289,D5)&lt;=4)=TRUE,1,0)))</f>
        <v>2</v>
      </c>
      <c r="S5" s="7">
        <v>27</v>
      </c>
      <c r="T5" s="2">
        <f>IF(ISBLANK(S5)=TRUE,"",IF(S5&lt;=7,0,IF(AND(S5&gt;=8,S5&lt;=15)=TRUE,1,IF(AND(S5&gt;=16,S5&lt;=23)=TRUE,2,IF(AND(S5&gt;=24,S5&lt;=30)=TRUE,3,)))))</f>
        <v>3</v>
      </c>
      <c r="U5" s="7" t="s">
        <v>0</v>
      </c>
      <c r="V5" s="7">
        <f>IF(ISBLANK(U5)=TRUE,"",IF(U5="NE",0,IF(U5="CE ",1,IF(U5="E",2,3))))</f>
        <v>0</v>
      </c>
      <c r="W5" s="2">
        <f>IF(OR(ISNUMBER(O5)=FALSE,ISNUMBER(Q5)=FALSE,ISNUMBER(R5)=FALSE,ISNUMBER(T5)=FALSE,ISNUMBER(V5)=FALSE),"",SUM([1]tabla3!$B$2*O5,[1]tabla3!$B$3*Q5,[1]tabla3!$B$4*R5,[1]tabla3!$B$5*T5,[1]tabla3!$B$6*V5))</f>
        <v>14.8</v>
      </c>
      <c r="X5" s="6" t="str">
        <f>IF(ISNUMBER(W5)=FALSE,"",IF(W5&lt;9,"Bajo",IF(AND(W5&gt;=9,W5&lt;15)=TRUE,"Medio",IF(AND(W5&gt;=15,W5&lt;20)=TRUE,"Medio Alto",IF(AND(W5&gt;=20,W5&lt;30)=TRUE,"Alto","Muy Alto")))))</f>
        <v>Medio</v>
      </c>
    </row>
    <row r="6" spans="1:26" s="11" customFormat="1" x14ac:dyDescent="0.25">
      <c r="A6" s="8">
        <v>4</v>
      </c>
      <c r="B6" s="2" t="s">
        <v>1036</v>
      </c>
      <c r="C6" s="2" t="s">
        <v>1035</v>
      </c>
      <c r="D6" s="4" t="s">
        <v>1034</v>
      </c>
      <c r="E6" s="4" t="s">
        <v>1033</v>
      </c>
      <c r="F6" s="4" t="s">
        <v>1032</v>
      </c>
      <c r="G6" s="2" t="s">
        <v>1031</v>
      </c>
      <c r="H6" s="7">
        <v>2</v>
      </c>
      <c r="I6" s="7">
        <v>2</v>
      </c>
      <c r="J6" s="7">
        <v>74</v>
      </c>
      <c r="K6" s="2">
        <f>IF(ISBLANK(J6)=TRUE,"",IF(J6&lt;20,0,IF(AND(J6&gt;=20,J6&lt;35)=TRUE,1,IF(AND(J6&gt;35,J6&lt;=60)=TRUE,2,3))))</f>
        <v>3</v>
      </c>
      <c r="L6" s="7">
        <v>0</v>
      </c>
      <c r="M6" s="7">
        <v>2</v>
      </c>
      <c r="N6" s="2">
        <f>IF(AND(ISNUMBER(H6)=FALSE,ISNUMBER(I6)=FALSE,ISNUMBER(K6)=FALSE,ISNUMBER(L6)=FALSE,ISNUMBER(M6)=FALSE),"",SUM(1.5*H6,1.5*I6,1.5*K6,L6,0.5*M6))</f>
        <v>11.5</v>
      </c>
      <c r="O6" s="2">
        <f>IF(N6&lt;6,0,IF(AND(N6&gt;=6,N6&lt;12)=TRUE,1,IF(AND(N6&gt;=12,N6&lt;18)=TRUE,2,IF(N6=18,3,""))))</f>
        <v>1</v>
      </c>
      <c r="P6" s="7" t="s">
        <v>1</v>
      </c>
      <c r="Q6" s="7">
        <f>IF(OR(P6="DD",P6="LC")=TRUE,0,IF(P6="NT",1,IF(P6="VU",2,IF(OR(P6="EN",P6="CR")=TRUE,3,""))))</f>
        <v>0</v>
      </c>
      <c r="R6" s="2">
        <f>IF(COUNTIF($C$3:$C$289,C6)=1,3,IF(COUNTIF($D$3:$D$289,D6)=1,2,IF(AND(COUNTIF($D$3:$D$289,D6)&gt;=2,COUNTIF($D$3:$D$289,D6)&lt;=4)=TRUE,1,0)))</f>
        <v>2</v>
      </c>
      <c r="S6" s="7">
        <v>11</v>
      </c>
      <c r="T6" s="2">
        <f>IF(ISBLANK(S6)=TRUE,"",IF(S6&lt;=7,0,IF(AND(S6&gt;=8,S6&lt;=15)=TRUE,1,IF(AND(S6&gt;=16,S6&lt;=23)=TRUE,2,IF(AND(S6&gt;=24,S6&lt;=30)=TRUE,3,)))))</f>
        <v>1</v>
      </c>
      <c r="U6" s="7" t="s">
        <v>0</v>
      </c>
      <c r="V6" s="7">
        <f>IF(ISBLANK(U6)=TRUE,"",IF(U6="NE",0,IF(U6="CE ",1,IF(U6="E",2,3))))</f>
        <v>0</v>
      </c>
      <c r="W6" s="2">
        <f>IF(OR(ISNUMBER(O6)=FALSE,ISNUMBER(Q6)=FALSE,ISNUMBER(R6)=FALSE,ISNUMBER(T6)=FALSE,ISNUMBER(V6)=FALSE),"",SUM([1]tabla3!$B$2*O6,[1]tabla3!$B$3*Q6,[1]tabla3!$B$4*R6,[1]tabla3!$B$5*T6,[1]tabla3!$B$6*V6))</f>
        <v>7.6</v>
      </c>
      <c r="X6" s="6" t="str">
        <f>IF(ISNUMBER(W6)=FALSE,"",IF(W6&lt;9,"Bajo",IF(AND(W6&gt;=9,W6&lt;15)=TRUE,"Medio",IF(AND(W6&gt;=15,W6&lt;20)=TRUE,"Medio Alto",IF(AND(W6&gt;=20,W6&lt;30)=TRUE,"Alto","Muy Alto")))))</f>
        <v>Bajo</v>
      </c>
    </row>
    <row r="7" spans="1:26" s="11" customFormat="1" x14ac:dyDescent="0.25">
      <c r="A7" s="8">
        <v>5</v>
      </c>
      <c r="B7" s="2" t="s">
        <v>84</v>
      </c>
      <c r="C7" s="2" t="s">
        <v>83</v>
      </c>
      <c r="D7" s="4" t="s">
        <v>1030</v>
      </c>
      <c r="E7" s="4" t="s">
        <v>1029</v>
      </c>
      <c r="F7" s="4" t="s">
        <v>1028</v>
      </c>
      <c r="G7" s="2" t="s">
        <v>1027</v>
      </c>
      <c r="H7" s="7">
        <v>2</v>
      </c>
      <c r="I7" s="7">
        <v>1</v>
      </c>
      <c r="J7" s="7">
        <v>61</v>
      </c>
      <c r="K7" s="2">
        <f>IF(ISBLANK(J7)=TRUE,"",IF(J7&lt;20,0,IF(AND(J7&gt;=20,J7&lt;35)=TRUE,1,IF(AND(J7&gt;35,J7&lt;=60)=TRUE,2,3))))</f>
        <v>3</v>
      </c>
      <c r="L7" s="7">
        <v>3</v>
      </c>
      <c r="M7" s="7">
        <v>2</v>
      </c>
      <c r="N7" s="2">
        <f>IF(AND(ISNUMBER(H7)=FALSE,ISNUMBER(I7)=FALSE,ISNUMBER(K7)=FALSE,ISNUMBER(L7)=FALSE,ISNUMBER(M7)=FALSE),"",SUM(1.5*H7,1.5*I7,1.5*K7,L7,0.5*M7))</f>
        <v>13</v>
      </c>
      <c r="O7" s="2">
        <f>IF(N7&lt;6,0,IF(AND(N7&gt;=6,N7&lt;12)=TRUE,1,IF(AND(N7&gt;=12,N7&lt;18)=TRUE,2,IF(N7=18,3,""))))</f>
        <v>2</v>
      </c>
      <c r="P7" s="7" t="s">
        <v>1</v>
      </c>
      <c r="Q7" s="7">
        <f>IF(OR(P7="DD",P7="LC")=TRUE,0,IF(P7="NT",1,IF(P7="VU",2,IF(OR(P7="EN",P7="CR")=TRUE,3,""))))</f>
        <v>0</v>
      </c>
      <c r="R7" s="2">
        <f>IF(COUNTIF($C$3:$C$289,C7)=1,3,IF(COUNTIF($D$3:$D$289,D7)=1,2,IF(AND(COUNTIF($D$3:$D$289,D7)&gt;=2,COUNTIF($D$3:$D$289,D7)&lt;=4)=TRUE,1,0)))</f>
        <v>2</v>
      </c>
      <c r="S7" s="7">
        <v>26</v>
      </c>
      <c r="T7" s="2">
        <f>IF(ISBLANK(S7)=TRUE,"",IF(S7&lt;=7,0,IF(AND(S7&gt;=8,S7&lt;=15)=TRUE,1,IF(AND(S7&gt;=16,S7&lt;=23)=TRUE,2,IF(AND(S7&gt;=24,S7&lt;=30)=TRUE,3,)))))</f>
        <v>3</v>
      </c>
      <c r="U7" s="7" t="s">
        <v>0</v>
      </c>
      <c r="V7" s="7">
        <f>IF(ISBLANK(U7)=TRUE,"",IF(U7="NE",0,IF(U7="CE ",1,IF(U7="E",2,3))))</f>
        <v>0</v>
      </c>
      <c r="W7" s="2">
        <f>IF(OR(ISNUMBER(O7)=FALSE,ISNUMBER(Q7)=FALSE,ISNUMBER(R7)=FALSE,ISNUMBER(T7)=FALSE,ISNUMBER(V7)=FALSE),"",SUM([1]tabla3!$B$2*O7,[1]tabla3!$B$3*Q7,[1]tabla3!$B$4*R7,[1]tabla3!$B$5*T7,[1]tabla3!$B$6*V7))</f>
        <v>14.8</v>
      </c>
      <c r="X7" s="6" t="str">
        <f>IF(ISNUMBER(W7)=FALSE,"",IF(W7&lt;9,"Bajo",IF(AND(W7&gt;=9,W7&lt;15)=TRUE,"Medio",IF(AND(W7&gt;=15,W7&lt;20)=TRUE,"Medio Alto",IF(AND(W7&gt;=20,W7&lt;30)=TRUE,"Alto","Muy Alto")))))</f>
        <v>Medio</v>
      </c>
    </row>
    <row r="8" spans="1:26" s="11" customFormat="1" x14ac:dyDescent="0.25">
      <c r="A8" s="8">
        <v>6</v>
      </c>
      <c r="B8" s="2" t="s">
        <v>84</v>
      </c>
      <c r="C8" s="2" t="s">
        <v>83</v>
      </c>
      <c r="D8" s="4" t="s">
        <v>1026</v>
      </c>
      <c r="E8" s="4" t="s">
        <v>1025</v>
      </c>
      <c r="F8" s="4" t="s">
        <v>1024</v>
      </c>
      <c r="G8" s="2" t="s">
        <v>1023</v>
      </c>
      <c r="H8" s="7">
        <v>2</v>
      </c>
      <c r="I8" s="7">
        <v>1</v>
      </c>
      <c r="J8" s="7">
        <v>36</v>
      </c>
      <c r="K8" s="2">
        <f>IF(ISBLANK(J8)=TRUE,"",IF(J8&lt;20,0,IF(AND(J8&gt;=20,J8&lt;35)=TRUE,1,IF(AND(J8&gt;35,J8&lt;=60)=TRUE,2,3))))</f>
        <v>2</v>
      </c>
      <c r="L8" s="7">
        <v>3</v>
      </c>
      <c r="M8" s="7">
        <v>2</v>
      </c>
      <c r="N8" s="2">
        <f>IF(AND(ISNUMBER(H8)=FALSE,ISNUMBER(I8)=FALSE,ISNUMBER(K8)=FALSE,ISNUMBER(L8)=FALSE,ISNUMBER(M8)=FALSE),"",SUM(1.5*H8,1.5*I8,1.5*K8,L8,0.5*M8))</f>
        <v>11.5</v>
      </c>
      <c r="O8" s="2">
        <f>IF(N8&lt;6,0,IF(AND(N8&gt;=6,N8&lt;12)=TRUE,1,IF(AND(N8&gt;=12,N8&lt;18)=TRUE,2,IF(N8=18,3,""))))</f>
        <v>1</v>
      </c>
      <c r="P8" s="7" t="s">
        <v>1</v>
      </c>
      <c r="Q8" s="7">
        <f>IF(OR(P8="DD",P8="LC")=TRUE,0,IF(P8="NT",1,IF(P8="VU",2,IF(OR(P8="EN",P8="CR")=TRUE,3,""))))</f>
        <v>0</v>
      </c>
      <c r="R8" s="2">
        <f>IF(COUNTIF($C$3:$C$289,C8)=1,3,IF(COUNTIF($D$3:$D$289,D8)=1,2,IF(AND(COUNTIF($D$3:$D$289,D8)&gt;=2,COUNTIF($D$3:$D$289,D8)&lt;=4)=TRUE,1,0)))</f>
        <v>2</v>
      </c>
      <c r="S8" s="7">
        <v>16</v>
      </c>
      <c r="T8" s="2">
        <f>IF(ISBLANK(S8)=TRUE,"",IF(S8&lt;=7,0,IF(AND(S8&gt;=8,S8&lt;=15)=TRUE,1,IF(AND(S8&gt;=16,S8&lt;=23)=TRUE,2,IF(AND(S8&gt;=24,S8&lt;=30)=TRUE,3,)))))</f>
        <v>2</v>
      </c>
      <c r="U8" s="7" t="s">
        <v>0</v>
      </c>
      <c r="V8" s="7">
        <f>IF(ISBLANK(U8)=TRUE,"",IF(U8="NE",0,IF(U8="CE ",1,IF(U8="E",2,3))))</f>
        <v>0</v>
      </c>
      <c r="W8" s="2">
        <f>IF(OR(ISNUMBER(O8)=FALSE,ISNUMBER(Q8)=FALSE,ISNUMBER(R8)=FALSE,ISNUMBER(T8)=FALSE,ISNUMBER(V8)=FALSE),"",SUM([1]tabla3!$B$2*O8,[1]tabla3!$B$3*Q8,[1]tabla3!$B$4*R8,[1]tabla3!$B$5*T8,[1]tabla3!$B$6*V8))</f>
        <v>10.6</v>
      </c>
      <c r="X8" s="6" t="str">
        <f>IF(ISNUMBER(W8)=FALSE,"",IF(W8&lt;9,"Bajo",IF(AND(W8&gt;=9,W8&lt;15)=TRUE,"Medio",IF(AND(W8&gt;=15,W8&lt;20)=TRUE,"Medio Alto",IF(AND(W8&gt;=20,W8&lt;30)=TRUE,"Alto","Muy Alto")))))</f>
        <v>Medio</v>
      </c>
    </row>
    <row r="9" spans="1:26" s="9" customFormat="1" x14ac:dyDescent="0.25">
      <c r="A9" s="8">
        <v>7</v>
      </c>
      <c r="B9" s="2" t="s">
        <v>113</v>
      </c>
      <c r="C9" s="2" t="s">
        <v>1022</v>
      </c>
      <c r="D9" s="4" t="s">
        <v>1021</v>
      </c>
      <c r="E9" s="4" t="s">
        <v>1020</v>
      </c>
      <c r="F9" s="4" t="s">
        <v>1019</v>
      </c>
      <c r="G9" s="2" t="s">
        <v>1018</v>
      </c>
      <c r="H9" s="7">
        <v>3</v>
      </c>
      <c r="I9" s="7">
        <v>1</v>
      </c>
      <c r="J9" s="7">
        <v>27</v>
      </c>
      <c r="K9" s="2">
        <f>IF(ISBLANK(J9)=TRUE,"",IF(J9&lt;20,0,IF(AND(J9&gt;=20,J9&lt;35)=TRUE,1,IF(AND(J9&gt;35,J9&lt;=60)=TRUE,2,3))))</f>
        <v>1</v>
      </c>
      <c r="L9" s="7">
        <v>3</v>
      </c>
      <c r="M9" s="7">
        <v>0</v>
      </c>
      <c r="N9" s="2">
        <f>IF(AND(ISNUMBER(H9)=FALSE,ISNUMBER(I9)=FALSE,ISNUMBER(K9)=FALSE,ISNUMBER(L9)=FALSE,ISNUMBER(M9)=FALSE),"",SUM(1.5*H9,1.5*I9,1.5*K9,L9,0.5*M9))</f>
        <v>10.5</v>
      </c>
      <c r="O9" s="2">
        <f>IF(N9&lt;6,0,IF(AND(N9&gt;=6,N9&lt;12)=TRUE,1,IF(AND(N9&gt;=12,N9&lt;18)=TRUE,2,IF(N9=18,3,""))))</f>
        <v>1</v>
      </c>
      <c r="P9" s="7" t="s">
        <v>1</v>
      </c>
      <c r="Q9" s="7">
        <f>IF(OR(P9="DD",P9="LC")=TRUE,0,IF(P9="NT",1,IF(P9="VU",2,IF(OR(P9="EN",P9="CR")=TRUE,3,""))))</f>
        <v>0</v>
      </c>
      <c r="R9" s="2">
        <f>IF(COUNTIF($C$3:$C$289,C9)=1,3,IF(COUNTIF($D$3:$D$289,D9)=1,2,IF(AND(COUNTIF($D$3:$D$289,D9)&gt;=2,COUNTIF($D$3:$D$289,D9)&lt;=4)=TRUE,1,0)))</f>
        <v>3</v>
      </c>
      <c r="S9" s="7">
        <v>23</v>
      </c>
      <c r="T9" s="2">
        <f>IF(ISBLANK(S9)=TRUE,"",IF(S9&lt;=7,0,IF(AND(S9&gt;=8,S9&lt;=15)=TRUE,1,IF(AND(S9&gt;=16,S9&lt;=23)=TRUE,2,IF(AND(S9&gt;=24,S9&lt;=30)=TRUE,3,)))))</f>
        <v>2</v>
      </c>
      <c r="U9" s="7" t="s">
        <v>8</v>
      </c>
      <c r="V9" s="7">
        <f>IF(ISBLANK(U9)=TRUE,"",IF(U9="NE",0,IF(U9="CE ",1,IF(U9="E",2,3))))</f>
        <v>3</v>
      </c>
      <c r="W9" s="2">
        <f>IF(OR(ISNUMBER(O9)=FALSE,ISNUMBER(Q9)=FALSE,ISNUMBER(R9)=FALSE,ISNUMBER(T9)=FALSE,ISNUMBER(V9)=FALSE),"",SUM([1]tabla3!$B$2*O9,[1]tabla3!$B$3*Q9,[1]tabla3!$B$4*R9,[1]tabla3!$B$5*T9,[1]tabla3!$B$6*V9))</f>
        <v>21.3</v>
      </c>
      <c r="X9" s="6" t="str">
        <f>IF(ISNUMBER(W9)=FALSE,"",IF(W9&lt;9,"Bajo",IF(AND(W9&gt;=9,W9&lt;15)=TRUE,"Medio",IF(AND(W9&gt;=15,W9&lt;20)=TRUE,"Medio Alto",IF(AND(W9&gt;=20,W9&lt;30)=TRUE,"Alto","Muy Alto")))))</f>
        <v>Alto</v>
      </c>
    </row>
    <row r="10" spans="1:26" s="9" customFormat="1" x14ac:dyDescent="0.25">
      <c r="A10" s="8">
        <v>8</v>
      </c>
      <c r="B10" s="2" t="s">
        <v>113</v>
      </c>
      <c r="C10" s="2" t="s">
        <v>112</v>
      </c>
      <c r="D10" s="4" t="s">
        <v>1017</v>
      </c>
      <c r="E10" s="4" t="s">
        <v>1016</v>
      </c>
      <c r="F10" s="4" t="s">
        <v>1015</v>
      </c>
      <c r="G10" s="2" t="s">
        <v>1014</v>
      </c>
      <c r="H10" s="7">
        <v>3</v>
      </c>
      <c r="I10" s="7">
        <v>1</v>
      </c>
      <c r="J10" s="7">
        <v>60</v>
      </c>
      <c r="K10" s="2">
        <f>IF(ISBLANK(J10)=TRUE,"",IF(J10&lt;20,0,IF(AND(J10&gt;=20,J10&lt;35)=TRUE,1,IF(AND(J10&gt;35,J10&lt;=60)=TRUE,2,3))))</f>
        <v>2</v>
      </c>
      <c r="L10" s="7">
        <v>3</v>
      </c>
      <c r="M10" s="7">
        <v>1</v>
      </c>
      <c r="N10" s="2">
        <f>IF(AND(ISNUMBER(H10)=FALSE,ISNUMBER(I10)=FALSE,ISNUMBER(K10)=FALSE,ISNUMBER(L10)=FALSE,ISNUMBER(M10)=FALSE),"",SUM(1.5*H10,1.5*I10,1.5*K10,L10,0.5*M10))</f>
        <v>12.5</v>
      </c>
      <c r="O10" s="2">
        <f>IF(N10&lt;6,0,IF(AND(N10&gt;=6,N10&lt;12)=TRUE,1,IF(AND(N10&gt;=12,N10&lt;18)=TRUE,2,IF(N10=18,3,""))))</f>
        <v>2</v>
      </c>
      <c r="P10" s="7" t="s">
        <v>1</v>
      </c>
      <c r="Q10" s="7">
        <f>IF(OR(P10="DD",P10="LC")=TRUE,0,IF(P10="NT",1,IF(P10="VU",2,IF(OR(P10="EN",P10="CR")=TRUE,3,""))))</f>
        <v>0</v>
      </c>
      <c r="R10" s="2">
        <f>IF(COUNTIF($C$3:$C$289,C10)=1,3,IF(COUNTIF($D$3:$D$289,D10)=1,2,IF(AND(COUNTIF($D$3:$D$289,D10)&gt;=2,COUNTIF($D$3:$D$289,D10)&lt;=4)=TRUE,1,0)))</f>
        <v>2</v>
      </c>
      <c r="S10" s="7">
        <v>20</v>
      </c>
      <c r="T10" s="2">
        <f>IF(ISBLANK(S10)=TRUE,"",IF(S10&lt;=7,0,IF(AND(S10&gt;=8,S10&lt;=15)=TRUE,1,IF(AND(S10&gt;=16,S10&lt;=23)=TRUE,2,IF(AND(S10&gt;=24,S10&lt;=30)=TRUE,3,)))))</f>
        <v>2</v>
      </c>
      <c r="U10" s="7" t="s">
        <v>0</v>
      </c>
      <c r="V10" s="7">
        <f>IF(ISBLANK(U10)=TRUE,"",IF(U10="NE",0,IF(U10="CE ",1,IF(U10="E",2,3))))</f>
        <v>0</v>
      </c>
      <c r="W10" s="2">
        <f>IF(OR(ISNUMBER(O10)=FALSE,ISNUMBER(Q10)=FALSE,ISNUMBER(R10)=FALSE,ISNUMBER(T10)=FALSE,ISNUMBER(V10)=FALSE),"",SUM([1]tabla3!$B$2*O10,[1]tabla3!$B$3*Q10,[1]tabla3!$B$4*R10,[1]tabla3!$B$5*T10,[1]tabla3!$B$6*V10))</f>
        <v>11.8</v>
      </c>
      <c r="X10" s="6" t="str">
        <f>IF(ISNUMBER(W10)=FALSE,"",IF(W10&lt;9,"Bajo",IF(AND(W10&gt;=9,W10&lt;15)=TRUE,"Medio",IF(AND(W10&gt;=15,W10&lt;20)=TRUE,"Medio Alto",IF(AND(W10&gt;=20,W10&lt;30)=TRUE,"Alto","Muy Alto")))))</f>
        <v>Medio</v>
      </c>
    </row>
    <row r="11" spans="1:26" s="9" customFormat="1" x14ac:dyDescent="0.25">
      <c r="A11" s="8">
        <v>9</v>
      </c>
      <c r="B11" s="2" t="s">
        <v>113</v>
      </c>
      <c r="C11" s="2" t="s">
        <v>112</v>
      </c>
      <c r="D11" s="4" t="s">
        <v>131</v>
      </c>
      <c r="E11" s="4" t="s">
        <v>1013</v>
      </c>
      <c r="F11" s="4" t="s">
        <v>1012</v>
      </c>
      <c r="G11" s="2" t="s">
        <v>1011</v>
      </c>
      <c r="H11" s="7">
        <v>3</v>
      </c>
      <c r="I11" s="7">
        <v>1</v>
      </c>
      <c r="J11" s="7">
        <v>53</v>
      </c>
      <c r="K11" s="2">
        <f>IF(ISBLANK(J11)=TRUE,"",IF(J11&lt;20,0,IF(AND(J11&gt;=20,J11&lt;35)=TRUE,1,IF(AND(J11&gt;35,J11&lt;=60)=TRUE,2,3))))</f>
        <v>2</v>
      </c>
      <c r="L11" s="7">
        <v>3</v>
      </c>
      <c r="M11" s="7">
        <v>1</v>
      </c>
      <c r="N11" s="2">
        <f>IF(AND(ISNUMBER(H11)=FALSE,ISNUMBER(I11)=FALSE,ISNUMBER(K11)=FALSE,ISNUMBER(L11)=FALSE,ISNUMBER(M11)=FALSE),"",SUM(1.5*H11,1.5*I11,1.5*K11,L11,0.5*M11))</f>
        <v>12.5</v>
      </c>
      <c r="O11" s="2">
        <f>IF(N11&lt;6,0,IF(AND(N11&gt;=6,N11&lt;12)=TRUE,1,IF(AND(N11&gt;=12,N11&lt;18)=TRUE,2,IF(N11=18,3,""))))</f>
        <v>2</v>
      </c>
      <c r="P11" s="7" t="s">
        <v>1</v>
      </c>
      <c r="Q11" s="7">
        <f>IF(OR(P11="DD",P11="LC")=TRUE,0,IF(P11="NT",1,IF(P11="VU",2,IF(OR(P11="EN",P11="CR")=TRUE,3,""))))</f>
        <v>0</v>
      </c>
      <c r="R11" s="2">
        <f>IF(COUNTIF($C$3:$C$289,C11)=1,3,IF(COUNTIF($D$3:$D$289,D11)=1,2,IF(AND(COUNTIF($D$3:$D$289,D11)&gt;=2,COUNTIF($D$3:$D$289,D11)&lt;=4)=TRUE,1,0)))</f>
        <v>1</v>
      </c>
      <c r="S11" s="7">
        <v>20</v>
      </c>
      <c r="T11" s="2">
        <f>IF(ISBLANK(S11)=TRUE,"",IF(S11&lt;=7,0,IF(AND(S11&gt;=8,S11&lt;=15)=TRUE,1,IF(AND(S11&gt;=16,S11&lt;=23)=TRUE,2,IF(AND(S11&gt;=24,S11&lt;=30)=TRUE,3,)))))</f>
        <v>2</v>
      </c>
      <c r="U11" s="7" t="s">
        <v>21</v>
      </c>
      <c r="V11" s="7">
        <f>IF(ISBLANK(U11)=TRUE,"",IF(U11="NE",0,IF(U11="CE ",1,IF(U11="E",2,3))))</f>
        <v>2</v>
      </c>
      <c r="W11" s="2">
        <f>IF(OR(ISNUMBER(O11)=FALSE,ISNUMBER(Q11)=FALSE,ISNUMBER(R11)=FALSE,ISNUMBER(T11)=FALSE,ISNUMBER(V11)=FALSE),"",SUM([1]tabla3!$B$2*O11,[1]tabla3!$B$3*Q11,[1]tabla3!$B$4*R11,[1]tabla3!$B$5*T11,[1]tabla3!$B$6*V11))</f>
        <v>16.100000000000001</v>
      </c>
      <c r="X11" s="6" t="str">
        <f>IF(ISNUMBER(W11)=FALSE,"",IF(W11&lt;9,"Bajo",IF(AND(W11&gt;=9,W11&lt;15)=TRUE,"Medio",IF(AND(W11&gt;=15,W11&lt;20)=TRUE,"Medio Alto",IF(AND(W11&gt;=20,W11&lt;30)=TRUE,"Alto","Muy Alto")))))</f>
        <v>Medio Alto</v>
      </c>
    </row>
    <row r="12" spans="1:26" s="9" customFormat="1" x14ac:dyDescent="0.25">
      <c r="A12" s="8">
        <v>10</v>
      </c>
      <c r="B12" s="2" t="s">
        <v>1010</v>
      </c>
      <c r="C12" s="2" t="s">
        <v>1009</v>
      </c>
      <c r="D12" s="4" t="s">
        <v>1008</v>
      </c>
      <c r="E12" s="4" t="s">
        <v>1007</v>
      </c>
      <c r="F12" s="4" t="s">
        <v>1006</v>
      </c>
      <c r="G12" s="2" t="s">
        <v>1005</v>
      </c>
      <c r="H12" s="7">
        <v>3</v>
      </c>
      <c r="I12" s="7">
        <v>2</v>
      </c>
      <c r="J12" s="7">
        <v>48</v>
      </c>
      <c r="K12" s="2">
        <f>IF(ISBLANK(J12)=TRUE,"",IF(J12&lt;20,0,IF(AND(J12&gt;=20,J12&lt;35)=TRUE,1,IF(AND(J12&gt;35,J12&lt;=60)=TRUE,2,3))))</f>
        <v>2</v>
      </c>
      <c r="L12" s="7">
        <v>1</v>
      </c>
      <c r="M12" s="7">
        <v>2</v>
      </c>
      <c r="N12" s="2">
        <f>IF(AND(ISNUMBER(H12)=FALSE,ISNUMBER(I12)=FALSE,ISNUMBER(K12)=FALSE,ISNUMBER(L12)=FALSE,ISNUMBER(M12)=FALSE),"",SUM(1.5*H12,1.5*I12,1.5*K12,L12,0.5*M12))</f>
        <v>12.5</v>
      </c>
      <c r="O12" s="2">
        <f>IF(N12&lt;6,0,IF(AND(N12&gt;=6,N12&lt;12)=TRUE,1,IF(AND(N12&gt;=12,N12&lt;18)=TRUE,2,IF(N12=18,3,""))))</f>
        <v>2</v>
      </c>
      <c r="P12" s="7" t="s">
        <v>1</v>
      </c>
      <c r="Q12" s="7">
        <f>IF(OR(P12="DD",P12="LC")=TRUE,0,IF(P12="NT",1,IF(P12="VU",2,IF(OR(P12="EN",P12="CR")=TRUE,3,""))))</f>
        <v>0</v>
      </c>
      <c r="R12" s="2">
        <f>IF(COUNTIF($C$3:$C$289,C12)=1,3,IF(COUNTIF($D$3:$D$289,D12)=1,2,IF(AND(COUNTIF($D$3:$D$289,D12)&gt;=2,COUNTIF($D$3:$D$289,D12)&lt;=4)=TRUE,1,0)))</f>
        <v>3</v>
      </c>
      <c r="S12" s="7">
        <v>16</v>
      </c>
      <c r="T12" s="2">
        <f>IF(ISBLANK(S12)=TRUE,"",IF(S12&lt;=7,0,IF(AND(S12&gt;=8,S12&lt;=15)=TRUE,1,IF(AND(S12&gt;=16,S12&lt;=23)=TRUE,2,IF(AND(S12&gt;=24,S12&lt;=30)=TRUE,3,)))))</f>
        <v>2</v>
      </c>
      <c r="U12" s="7" t="s">
        <v>0</v>
      </c>
      <c r="V12" s="7">
        <f>IF(ISBLANK(U12)=TRUE,"",IF(U12="NE",0,IF(U12="CE ",1,IF(U12="E",2,3))))</f>
        <v>0</v>
      </c>
      <c r="W12" s="2">
        <f>IF(OR(ISNUMBER(O12)=FALSE,ISNUMBER(Q12)=FALSE,ISNUMBER(R12)=FALSE,ISNUMBER(T12)=FALSE,ISNUMBER(V12)=FALSE),"",SUM([1]tabla3!$B$2*O12,[1]tabla3!$B$3*Q12,[1]tabla3!$B$4*R12,[1]tabla3!$B$5*T12,[1]tabla3!$B$6*V12))</f>
        <v>13.5</v>
      </c>
      <c r="X12" s="6" t="str">
        <f>IF(ISNUMBER(W12)=FALSE,"",IF(W12&lt;9,"Bajo",IF(AND(W12&gt;=9,W12&lt;15)=TRUE,"Medio",IF(AND(W12&gt;=15,W12&lt;20)=TRUE,"Medio Alto",IF(AND(W12&gt;=20,W12&lt;30)=TRUE,"Alto","Muy Alto")))))</f>
        <v>Medio</v>
      </c>
    </row>
    <row r="13" spans="1:26" s="9" customFormat="1" x14ac:dyDescent="0.25">
      <c r="A13" s="8">
        <v>11</v>
      </c>
      <c r="B13" s="2" t="s">
        <v>1004</v>
      </c>
      <c r="C13" s="2" t="s">
        <v>1003</v>
      </c>
      <c r="D13" s="4" t="s">
        <v>1002</v>
      </c>
      <c r="E13" s="4" t="s">
        <v>1001</v>
      </c>
      <c r="F13" s="4" t="s">
        <v>1000</v>
      </c>
      <c r="G13" s="2" t="s">
        <v>999</v>
      </c>
      <c r="H13" s="7">
        <v>3</v>
      </c>
      <c r="I13" s="7">
        <v>2</v>
      </c>
      <c r="J13" s="7">
        <v>35</v>
      </c>
      <c r="K13" s="2">
        <f>IF(ISBLANK(J13)=TRUE,"",IF(J13&lt;20,0,IF(AND(J13&gt;=20,J13&lt;35)=TRUE,1,IF(AND(J13&gt;35,J13&lt;=60)=TRUE,2,3))))</f>
        <v>3</v>
      </c>
      <c r="L13" s="7">
        <v>3</v>
      </c>
      <c r="M13" s="7">
        <v>1</v>
      </c>
      <c r="N13" s="2">
        <f>IF(AND(ISNUMBER(H13)=FALSE,ISNUMBER(I13)=FALSE,ISNUMBER(K13)=FALSE,ISNUMBER(L13)=FALSE,ISNUMBER(M13)=FALSE),"",SUM(1.5*H13,1.5*I13,1.5*K13,L13,0.5*M13))</f>
        <v>15.5</v>
      </c>
      <c r="O13" s="2">
        <f>IF(N13&lt;6,0,IF(AND(N13&gt;=6,N13&lt;12)=TRUE,1,IF(AND(N13&gt;=12,N13&lt;18)=TRUE,2,IF(N13=18,3,""))))</f>
        <v>2</v>
      </c>
      <c r="P13" s="7" t="s">
        <v>1</v>
      </c>
      <c r="Q13" s="7">
        <f>IF(OR(P13="DD",P13="LC")=TRUE,0,IF(P13="NT",1,IF(P13="VU",2,IF(OR(P13="EN",P13="CR")=TRUE,3,""))))</f>
        <v>0</v>
      </c>
      <c r="R13" s="2">
        <f>IF(COUNTIF($C$3:$C$289,C13)=1,3,IF(COUNTIF($D$3:$D$289,D13)=1,2,IF(AND(COUNTIF($D$3:$D$289,D13)&gt;=2,COUNTIF($D$3:$D$289,D13)&lt;=4)=TRUE,1,0)))</f>
        <v>3</v>
      </c>
      <c r="S13" s="7">
        <v>11</v>
      </c>
      <c r="T13" s="2">
        <f>IF(ISBLANK(S13)=TRUE,"",IF(S13&lt;=7,0,IF(AND(S13&gt;=8,S13&lt;=15)=TRUE,1,IF(AND(S13&gt;=16,S13&lt;=23)=TRUE,2,IF(AND(S13&gt;=24,S13&lt;=30)=TRUE,3,)))))</f>
        <v>1</v>
      </c>
      <c r="U13" s="7" t="s">
        <v>0</v>
      </c>
      <c r="V13" s="7">
        <f>IF(ISBLANK(U13)=TRUE,"",IF(U13="NE",0,IF(U13="CE ",1,IF(U13="E",2,3))))</f>
        <v>0</v>
      </c>
      <c r="W13" s="2">
        <f>IF(OR(ISNUMBER(O13)=FALSE,ISNUMBER(Q13)=FALSE,ISNUMBER(R13)=FALSE,ISNUMBER(T13)=FALSE,ISNUMBER(V13)=FALSE),"",SUM([1]tabla3!$B$2*O13,[1]tabla3!$B$3*Q13,[1]tabla3!$B$4*R13,[1]tabla3!$B$5*T13,[1]tabla3!$B$6*V13))</f>
        <v>10.5</v>
      </c>
      <c r="X13" s="6" t="str">
        <f>IF(ISNUMBER(W13)=FALSE,"",IF(W13&lt;9,"Bajo",IF(AND(W13&gt;=9,W13&lt;15)=TRUE,"Medio",IF(AND(W13&gt;=15,W13&lt;20)=TRUE,"Medio Alto",IF(AND(W13&gt;=20,W13&lt;30)=TRUE,"Alto","Muy Alto")))))</f>
        <v>Medio</v>
      </c>
    </row>
    <row r="14" spans="1:26" s="9" customFormat="1" x14ac:dyDescent="0.25">
      <c r="A14" s="8">
        <v>12</v>
      </c>
      <c r="B14" s="2" t="s">
        <v>991</v>
      </c>
      <c r="C14" s="2" t="s">
        <v>990</v>
      </c>
      <c r="D14" s="4" t="s">
        <v>998</v>
      </c>
      <c r="E14" s="4" t="s">
        <v>997</v>
      </c>
      <c r="F14" s="4" t="s">
        <v>996</v>
      </c>
      <c r="G14" s="2" t="s">
        <v>995</v>
      </c>
      <c r="H14" s="7">
        <v>3</v>
      </c>
      <c r="I14" s="7">
        <v>2</v>
      </c>
      <c r="J14" s="7">
        <v>53</v>
      </c>
      <c r="K14" s="2">
        <f>IF(ISBLANK(J14)=TRUE,"",IF(J14&lt;20,0,IF(AND(J14&gt;=20,J14&lt;35)=TRUE,1,IF(AND(J14&gt;35,J14&lt;=60)=TRUE,2,3))))</f>
        <v>2</v>
      </c>
      <c r="L14" s="7">
        <v>3</v>
      </c>
      <c r="M14" s="7">
        <v>2</v>
      </c>
      <c r="N14" s="2">
        <f>IF(AND(ISNUMBER(H14)=FALSE,ISNUMBER(I14)=FALSE,ISNUMBER(K14)=FALSE,ISNUMBER(L14)=FALSE,ISNUMBER(M14)=FALSE),"",SUM(1.5*H14,1.5*I14,1.5*K14,L14,0.5*M14))</f>
        <v>14.5</v>
      </c>
      <c r="O14" s="2">
        <f>IF(N14&lt;6,0,IF(AND(N14&gt;=6,N14&lt;12)=TRUE,1,IF(AND(N14&gt;=12,N14&lt;18)=TRUE,2,IF(N14=18,3,""))))</f>
        <v>2</v>
      </c>
      <c r="P14" s="7" t="s">
        <v>1</v>
      </c>
      <c r="Q14" s="7">
        <f>IF(OR(P14="DD",P14="LC")=TRUE,0,IF(P14="NT",1,IF(P14="VU",2,IF(OR(P14="EN",P14="CR")=TRUE,3,""))))</f>
        <v>0</v>
      </c>
      <c r="R14" s="2">
        <f>IF(COUNTIF($C$3:$C$289,C14)=1,3,IF(COUNTIF($D$3:$D$289,D14)=1,2,IF(AND(COUNTIF($D$3:$D$289,D14)&gt;=2,COUNTIF($D$3:$D$289,D14)&lt;=4)=TRUE,1,0)))</f>
        <v>2</v>
      </c>
      <c r="S14" s="7">
        <v>17</v>
      </c>
      <c r="T14" s="2">
        <f>IF(ISBLANK(S14)=TRUE,"",IF(S14&lt;=7,0,IF(AND(S14&gt;=8,S14&lt;=15)=TRUE,1,IF(AND(S14&gt;=16,S14&lt;=23)=TRUE,2,IF(AND(S14&gt;=24,S14&lt;=30)=TRUE,3,)))))</f>
        <v>2</v>
      </c>
      <c r="U14" s="7" t="s">
        <v>0</v>
      </c>
      <c r="V14" s="7">
        <f>IF(ISBLANK(U14)=TRUE,"",IF(U14="NE",0,IF(U14="CE ",1,IF(U14="E",2,3))))</f>
        <v>0</v>
      </c>
      <c r="W14" s="2">
        <f>IF(OR(ISNUMBER(O14)=FALSE,ISNUMBER(Q14)=FALSE,ISNUMBER(R14)=FALSE,ISNUMBER(T14)=FALSE,ISNUMBER(V14)=FALSE),"",SUM([1]tabla3!$B$2*O14,[1]tabla3!$B$3*Q14,[1]tabla3!$B$4*R14,[1]tabla3!$B$5*T14,[1]tabla3!$B$6*V14))</f>
        <v>11.8</v>
      </c>
      <c r="X14" s="6" t="str">
        <f>IF(ISNUMBER(W14)=FALSE,"",IF(W14&lt;9,"Bajo",IF(AND(W14&gt;=9,W14&lt;15)=TRUE,"Medio",IF(AND(W14&gt;=15,W14&lt;20)=TRUE,"Medio Alto",IF(AND(W14&gt;=20,W14&lt;30)=TRUE,"Alto","Muy Alto")))))</f>
        <v>Medio</v>
      </c>
    </row>
    <row r="15" spans="1:26" s="9" customFormat="1" x14ac:dyDescent="0.25">
      <c r="A15" s="8">
        <v>13</v>
      </c>
      <c r="B15" s="2" t="s">
        <v>991</v>
      </c>
      <c r="C15" s="2" t="s">
        <v>990</v>
      </c>
      <c r="D15" s="4" t="s">
        <v>994</v>
      </c>
      <c r="E15" s="4" t="s">
        <v>512</v>
      </c>
      <c r="F15" s="4" t="s">
        <v>993</v>
      </c>
      <c r="G15" s="2" t="s">
        <v>992</v>
      </c>
      <c r="H15" s="7">
        <v>3</v>
      </c>
      <c r="I15" s="7">
        <v>2</v>
      </c>
      <c r="J15" s="7">
        <v>35</v>
      </c>
      <c r="K15" s="2">
        <f>IF(ISBLANK(J15)=TRUE,"",IF(J15&lt;20,0,IF(AND(J15&gt;=20,J15&lt;35)=TRUE,1,IF(AND(J15&gt;35,J15&lt;=60)=TRUE,2,3))))</f>
        <v>3</v>
      </c>
      <c r="L15" s="7">
        <v>3</v>
      </c>
      <c r="M15" s="7">
        <v>0</v>
      </c>
      <c r="N15" s="2">
        <f>IF(AND(ISNUMBER(H15)=FALSE,ISNUMBER(I15)=FALSE,ISNUMBER(K15)=FALSE,ISNUMBER(L15)=FALSE,ISNUMBER(M15)=FALSE),"",SUM(1.5*H15,1.5*I15,1.5*K15,L15,0.5*M15))</f>
        <v>15</v>
      </c>
      <c r="O15" s="2">
        <f>IF(N15&lt;6,0,IF(AND(N15&gt;=6,N15&lt;12)=TRUE,1,IF(AND(N15&gt;=12,N15&lt;18)=TRUE,2,IF(N15=18,3,""))))</f>
        <v>2</v>
      </c>
      <c r="P15" s="7" t="s">
        <v>1</v>
      </c>
      <c r="Q15" s="7">
        <f>IF(OR(P15="DD",P15="LC")=TRUE,0,IF(P15="NT",1,IF(P15="VU",2,IF(OR(P15="EN",P15="CR")=TRUE,3,""))))</f>
        <v>0</v>
      </c>
      <c r="R15" s="2">
        <f>IF(COUNTIF($C$3:$C$289,C15)=1,3,IF(COUNTIF($D$3:$D$289,D15)=1,2,IF(AND(COUNTIF($D$3:$D$289,D15)&gt;=2,COUNTIF($D$3:$D$289,D15)&lt;=4)=TRUE,1,0)))</f>
        <v>2</v>
      </c>
      <c r="S15" s="7">
        <v>15</v>
      </c>
      <c r="T15" s="2">
        <f>IF(ISBLANK(S15)=TRUE,"",IF(S15&lt;=7,0,IF(AND(S15&gt;=8,S15&lt;=15)=TRUE,1,IF(AND(S15&gt;=16,S15&lt;=23)=TRUE,2,IF(AND(S15&gt;=24,S15&lt;=30)=TRUE,3,)))))</f>
        <v>1</v>
      </c>
      <c r="U15" s="7" t="s">
        <v>0</v>
      </c>
      <c r="V15" s="7">
        <f>IF(ISBLANK(U15)=TRUE,"",IF(U15="NE",0,IF(U15="CE ",1,IF(U15="E",2,3))))</f>
        <v>0</v>
      </c>
      <c r="W15" s="2">
        <f>IF(OR(ISNUMBER(O15)=FALSE,ISNUMBER(Q15)=FALSE,ISNUMBER(R15)=FALSE,ISNUMBER(T15)=FALSE,ISNUMBER(V15)=FALSE),"",SUM([1]tabla3!$B$2*O15,[1]tabla3!$B$3*Q15,[1]tabla3!$B$4*R15,[1]tabla3!$B$5*T15,[1]tabla3!$B$6*V15))</f>
        <v>8.8000000000000007</v>
      </c>
      <c r="X15" s="6" t="str">
        <f>IF(ISNUMBER(W15)=FALSE,"",IF(W15&lt;9,"Bajo",IF(AND(W15&gt;=9,W15&lt;15)=TRUE,"Medio",IF(AND(W15&gt;=15,W15&lt;20)=TRUE,"Medio Alto",IF(AND(W15&gt;=20,W15&lt;30)=TRUE,"Alto","Muy Alto")))))</f>
        <v>Bajo</v>
      </c>
    </row>
    <row r="16" spans="1:26" s="9" customFormat="1" x14ac:dyDescent="0.25">
      <c r="A16" s="8">
        <v>14</v>
      </c>
      <c r="B16" s="2" t="s">
        <v>991</v>
      </c>
      <c r="C16" s="2" t="s">
        <v>990</v>
      </c>
      <c r="D16" s="4" t="s">
        <v>989</v>
      </c>
      <c r="E16" s="4" t="s">
        <v>988</v>
      </c>
      <c r="F16" s="4" t="s">
        <v>987</v>
      </c>
      <c r="G16" s="2" t="s">
        <v>986</v>
      </c>
      <c r="H16" s="7">
        <v>3</v>
      </c>
      <c r="I16" s="7">
        <v>1</v>
      </c>
      <c r="J16" s="7">
        <v>40</v>
      </c>
      <c r="K16" s="2">
        <f>IF(ISBLANK(J16)=TRUE,"",IF(J16&lt;20,0,IF(AND(J16&gt;=20,J16&lt;35)=TRUE,1,IF(AND(J16&gt;35,J16&lt;=60)=TRUE,2,3))))</f>
        <v>2</v>
      </c>
      <c r="L16" s="7">
        <v>3</v>
      </c>
      <c r="M16" s="7">
        <v>2</v>
      </c>
      <c r="N16" s="2">
        <f>IF(AND(ISNUMBER(H16)=FALSE,ISNUMBER(I16)=FALSE,ISNUMBER(K16)=FALSE,ISNUMBER(L16)=FALSE,ISNUMBER(M16)=FALSE),"",SUM(1.5*H16,1.5*I16,1.5*K16,L16,0.5*M16))</f>
        <v>13</v>
      </c>
      <c r="O16" s="2">
        <f>IF(N16&lt;6,0,IF(AND(N16&gt;=6,N16&lt;12)=TRUE,1,IF(AND(N16&gt;=12,N16&lt;18)=TRUE,2,IF(N16=18,3,""))))</f>
        <v>2</v>
      </c>
      <c r="P16" s="7" t="s">
        <v>1</v>
      </c>
      <c r="Q16" s="7">
        <f>IF(OR(P16="DD",P16="LC")=TRUE,0,IF(P16="NT",1,IF(P16="VU",2,IF(OR(P16="EN",P16="CR")=TRUE,3,""))))</f>
        <v>0</v>
      </c>
      <c r="R16" s="2">
        <f>IF(COUNTIF($C$3:$C$289,C16)=1,3,IF(COUNTIF($D$3:$D$289,D16)=1,2,IF(AND(COUNTIF($D$3:$D$289,D16)&gt;=2,COUNTIF($D$3:$D$289,D16)&lt;=4)=TRUE,1,0)))</f>
        <v>2</v>
      </c>
      <c r="S16" s="7">
        <v>23</v>
      </c>
      <c r="T16" s="2">
        <f>IF(ISBLANK(S16)=TRUE,"",IF(S16&lt;=7,0,IF(AND(S16&gt;=8,S16&lt;=15)=TRUE,1,IF(AND(S16&gt;=16,S16&lt;=23)=TRUE,2,IF(AND(S16&gt;=24,S16&lt;=30)=TRUE,3,)))))</f>
        <v>2</v>
      </c>
      <c r="U16" s="7" t="s">
        <v>0</v>
      </c>
      <c r="V16" s="7">
        <f>IF(ISBLANK(U16)=TRUE,"",IF(U16="NE",0,IF(U16="CE ",1,IF(U16="E",2,3))))</f>
        <v>0</v>
      </c>
      <c r="W16" s="2">
        <f>IF(OR(ISNUMBER(O16)=FALSE,ISNUMBER(Q16)=FALSE,ISNUMBER(R16)=FALSE,ISNUMBER(T16)=FALSE,ISNUMBER(V16)=FALSE),"",SUM([1]tabla3!$B$2*O16,[1]tabla3!$B$3*Q16,[1]tabla3!$B$4*R16,[1]tabla3!$B$5*T16,[1]tabla3!$B$6*V16))</f>
        <v>11.8</v>
      </c>
      <c r="X16" s="6" t="str">
        <f>IF(ISNUMBER(W16)=FALSE,"",IF(W16&lt;9,"Bajo",IF(AND(W16&gt;=9,W16&lt;15)=TRUE,"Medio",IF(AND(W16&gt;=15,W16&lt;20)=TRUE,"Medio Alto",IF(AND(W16&gt;=20,W16&lt;30)=TRUE,"Alto","Muy Alto")))))</f>
        <v>Medio</v>
      </c>
    </row>
    <row r="17" spans="1:24" s="9" customFormat="1" x14ac:dyDescent="0.25">
      <c r="A17" s="8">
        <v>15</v>
      </c>
      <c r="B17" s="2" t="s">
        <v>119</v>
      </c>
      <c r="C17" s="2" t="s">
        <v>118</v>
      </c>
      <c r="D17" s="4" t="s">
        <v>985</v>
      </c>
      <c r="E17" s="4" t="s">
        <v>984</v>
      </c>
      <c r="F17" s="4" t="s">
        <v>983</v>
      </c>
      <c r="G17" s="2" t="s">
        <v>982</v>
      </c>
      <c r="H17" s="7">
        <v>3</v>
      </c>
      <c r="I17" s="7">
        <v>1</v>
      </c>
      <c r="J17" s="7">
        <v>16.5</v>
      </c>
      <c r="K17" s="2">
        <f>IF(ISBLANK(J17)=TRUE,"",IF(J17&lt;20,0,IF(AND(J17&gt;=20,J17&lt;35)=TRUE,1,IF(AND(J17&gt;35,J17&lt;=60)=TRUE,2,3))))</f>
        <v>0</v>
      </c>
      <c r="L17" s="7">
        <v>2</v>
      </c>
      <c r="M17" s="7">
        <v>2</v>
      </c>
      <c r="N17" s="2">
        <f>IF(AND(ISNUMBER(H17)=FALSE,ISNUMBER(I17)=FALSE,ISNUMBER(K17)=FALSE,ISNUMBER(L17)=FALSE,ISNUMBER(M17)=FALSE),"",SUM(1.5*H17,1.5*I17,1.5*K17,L17,0.5*M17))</f>
        <v>9</v>
      </c>
      <c r="O17" s="2">
        <f>IF(N17&lt;6,0,IF(AND(N17&gt;=6,N17&lt;12)=TRUE,1,IF(AND(N17&gt;=12,N17&lt;18)=TRUE,2,IF(N17=18,3,""))))</f>
        <v>1</v>
      </c>
      <c r="P17" s="7" t="s">
        <v>1</v>
      </c>
      <c r="Q17" s="7">
        <f>IF(OR(P17="DD",P17="LC")=TRUE,0,IF(P17="NT",1,IF(P17="VU",2,IF(OR(P17="EN",P17="CR")=TRUE,3,""))))</f>
        <v>0</v>
      </c>
      <c r="R17" s="2">
        <f>IF(COUNTIF($C$3:$C$289,C17)=1,3,IF(COUNTIF($D$3:$D$289,D17)=1,2,IF(AND(COUNTIF($D$3:$D$289,D17)&gt;=2,COUNTIF($D$3:$D$289,D17)&lt;=4)=TRUE,1,0)))</f>
        <v>2</v>
      </c>
      <c r="S17" s="7">
        <v>10</v>
      </c>
      <c r="T17" s="2">
        <f>IF(ISBLANK(S17)=TRUE,"",IF(S17&lt;=7,0,IF(AND(S17&gt;=8,S17&lt;=15)=TRUE,1,IF(AND(S17&gt;=16,S17&lt;=23)=TRUE,2,IF(AND(S17&gt;=24,S17&lt;=30)=TRUE,3,)))))</f>
        <v>1</v>
      </c>
      <c r="U17" s="7" t="s">
        <v>0</v>
      </c>
      <c r="V17" s="7">
        <f>IF(ISBLANK(U17)=TRUE,"",IF(U17="NE",0,IF(U17="CE ",1,IF(U17="E",2,3))))</f>
        <v>0</v>
      </c>
      <c r="W17" s="2">
        <f>IF(OR(ISNUMBER(O17)=FALSE,ISNUMBER(Q17)=FALSE,ISNUMBER(R17)=FALSE,ISNUMBER(T17)=FALSE,ISNUMBER(V17)=FALSE),"",SUM([1]tabla3!$B$2*O17,[1]tabla3!$B$3*Q17,[1]tabla3!$B$4*R17,[1]tabla3!$B$5*T17,[1]tabla3!$B$6*V17))</f>
        <v>7.6</v>
      </c>
      <c r="X17" s="6" t="str">
        <f>IF(ISNUMBER(W17)=FALSE,"",IF(W17&lt;9,"Bajo",IF(AND(W17&gt;=9,W17&lt;15)=TRUE,"Medio",IF(AND(W17&gt;=15,W17&lt;20)=TRUE,"Medio Alto",IF(AND(W17&gt;=20,W17&lt;30)=TRUE,"Alto","Muy Alto")))))</f>
        <v>Bajo</v>
      </c>
    </row>
    <row r="18" spans="1:24" s="9" customFormat="1" x14ac:dyDescent="0.25">
      <c r="A18" s="8">
        <v>16</v>
      </c>
      <c r="B18" s="2" t="s">
        <v>119</v>
      </c>
      <c r="C18" s="2" t="s">
        <v>118</v>
      </c>
      <c r="D18" s="4" t="s">
        <v>981</v>
      </c>
      <c r="E18" s="4" t="s">
        <v>980</v>
      </c>
      <c r="F18" s="4" t="s">
        <v>979</v>
      </c>
      <c r="G18" s="2" t="s">
        <v>978</v>
      </c>
      <c r="H18" s="7">
        <v>3</v>
      </c>
      <c r="I18" s="7">
        <v>1</v>
      </c>
      <c r="J18" s="7">
        <v>23</v>
      </c>
      <c r="K18" s="2">
        <f>IF(ISBLANK(J18)=TRUE,"",IF(J18&lt;20,0,IF(AND(J18&gt;=20,J18&lt;35)=TRUE,1,IF(AND(J18&gt;35,J18&lt;=60)=TRUE,2,3))))</f>
        <v>1</v>
      </c>
      <c r="L18" s="7">
        <v>2</v>
      </c>
      <c r="M18" s="7">
        <v>1</v>
      </c>
      <c r="N18" s="2">
        <f>IF(AND(ISNUMBER(H18)=FALSE,ISNUMBER(I18)=FALSE,ISNUMBER(K18)=FALSE,ISNUMBER(L18)=FALSE,ISNUMBER(M18)=FALSE),"",SUM(1.5*H18,1.5*I18,1.5*K18,L18,0.5*M18))</f>
        <v>10</v>
      </c>
      <c r="O18" s="2">
        <f>IF(N18&lt;6,0,IF(AND(N18&gt;=6,N18&lt;12)=TRUE,1,IF(AND(N18&gt;=12,N18&lt;18)=TRUE,2,IF(N18=18,3,""))))</f>
        <v>1</v>
      </c>
      <c r="P18" s="7" t="s">
        <v>1</v>
      </c>
      <c r="Q18" s="7">
        <f>IF(OR(P18="DD",P18="LC")=TRUE,0,IF(P18="NT",1,IF(P18="VU",2,IF(OR(P18="EN",P18="CR")=TRUE,3,""))))</f>
        <v>0</v>
      </c>
      <c r="R18" s="2">
        <f>IF(COUNTIF($C$3:$C$289,C18)=1,3,IF(COUNTIF($D$3:$D$289,D18)=1,2,IF(AND(COUNTIF($D$3:$D$289,D18)&gt;=2,COUNTIF($D$3:$D$289,D18)&lt;=4)=TRUE,1,0)))</f>
        <v>2</v>
      </c>
      <c r="S18" s="7">
        <v>14</v>
      </c>
      <c r="T18" s="2">
        <f>IF(ISBLANK(S18)=TRUE,"",IF(S18&lt;=7,0,IF(AND(S18&gt;=8,S18&lt;=15)=TRUE,1,IF(AND(S18&gt;=16,S18&lt;=23)=TRUE,2,IF(AND(S18&gt;=24,S18&lt;=30)=TRUE,3,)))))</f>
        <v>1</v>
      </c>
      <c r="U18" s="7" t="s">
        <v>0</v>
      </c>
      <c r="V18" s="7">
        <f>IF(ISBLANK(U18)=TRUE,"",IF(U18="NE",0,IF(U18="CE ",1,IF(U18="E",2,3))))</f>
        <v>0</v>
      </c>
      <c r="W18" s="2">
        <f>IF(OR(ISNUMBER(O18)=FALSE,ISNUMBER(Q18)=FALSE,ISNUMBER(R18)=FALSE,ISNUMBER(T18)=FALSE,ISNUMBER(V18)=FALSE),"",SUM([1]tabla3!$B$2*O18,[1]tabla3!$B$3*Q18,[1]tabla3!$B$4*R18,[1]tabla3!$B$5*T18,[1]tabla3!$B$6*V18))</f>
        <v>7.6</v>
      </c>
      <c r="X18" s="6" t="str">
        <f>IF(ISNUMBER(W18)=FALSE,"",IF(W18&lt;9,"Bajo",IF(AND(W18&gt;=9,W18&lt;15)=TRUE,"Medio",IF(AND(W18&gt;=15,W18&lt;20)=TRUE,"Medio Alto",IF(AND(W18&gt;=20,W18&lt;30)=TRUE,"Alto","Muy Alto")))))</f>
        <v>Bajo</v>
      </c>
    </row>
    <row r="19" spans="1:24" s="9" customFormat="1" x14ac:dyDescent="0.25">
      <c r="A19" s="8">
        <v>17</v>
      </c>
      <c r="B19" s="2" t="s">
        <v>119</v>
      </c>
      <c r="C19" s="2" t="s">
        <v>118</v>
      </c>
      <c r="D19" s="4" t="s">
        <v>117</v>
      </c>
      <c r="E19" s="4" t="s">
        <v>977</v>
      </c>
      <c r="F19" s="4" t="s">
        <v>976</v>
      </c>
      <c r="G19" s="2" t="s">
        <v>975</v>
      </c>
      <c r="H19" s="7">
        <v>3</v>
      </c>
      <c r="I19" s="7">
        <v>1</v>
      </c>
      <c r="J19" s="7">
        <v>31</v>
      </c>
      <c r="K19" s="2">
        <f>IF(ISBLANK(J19)=TRUE,"",IF(J19&lt;20,0,IF(AND(J19&gt;=20,J19&lt;35)=TRUE,1,IF(AND(J19&gt;35,J19&lt;=60)=TRUE,2,3))))</f>
        <v>1</v>
      </c>
      <c r="L19" s="7">
        <v>3</v>
      </c>
      <c r="M19" s="7">
        <v>2</v>
      </c>
      <c r="N19" s="2">
        <f>IF(AND(ISNUMBER(H19)=FALSE,ISNUMBER(I19)=FALSE,ISNUMBER(K19)=FALSE,ISNUMBER(L19)=FALSE,ISNUMBER(M19)=FALSE),"",SUM(1.5*H19,1.5*I19,1.5*K19,L19,0.5*M19))</f>
        <v>11.5</v>
      </c>
      <c r="O19" s="2">
        <f>IF(N19&lt;6,0,IF(AND(N19&gt;=6,N19&lt;12)=TRUE,1,IF(AND(N19&gt;=12,N19&lt;18)=TRUE,2,IF(N19=18,3,""))))</f>
        <v>1</v>
      </c>
      <c r="P19" s="7" t="s">
        <v>1</v>
      </c>
      <c r="Q19" s="7">
        <f>IF(OR(P19="DD",P19="LC")=TRUE,0,IF(P19="NT",1,IF(P19="VU",2,IF(OR(P19="EN",P19="CR")=TRUE,3,""))))</f>
        <v>0</v>
      </c>
      <c r="R19" s="2">
        <f>IF(COUNTIF($C$3:$C$289,C19)=1,3,IF(COUNTIF($D$3:$D$289,D19)=1,2,IF(AND(COUNTIF($D$3:$D$289,D19)&gt;=2,COUNTIF($D$3:$D$289,D19)&lt;=4)=TRUE,1,0)))</f>
        <v>0</v>
      </c>
      <c r="S19" s="7">
        <v>11</v>
      </c>
      <c r="T19" s="2">
        <f>IF(ISBLANK(S19)=TRUE,"",IF(S19&lt;=7,0,IF(AND(S19&gt;=8,S19&lt;=15)=TRUE,1,IF(AND(S19&gt;=16,S19&lt;=23)=TRUE,2,IF(AND(S19&gt;=24,S19&lt;=30)=TRUE,3,)))))</f>
        <v>1</v>
      </c>
      <c r="U19" s="7" t="s">
        <v>0</v>
      </c>
      <c r="V19" s="7">
        <f>IF(ISBLANK(U19)=TRUE,"",IF(U19="NE",0,IF(U19="CE ",1,IF(U19="E",2,3))))</f>
        <v>0</v>
      </c>
      <c r="W19" s="2">
        <f>IF(OR(ISNUMBER(O19)=FALSE,ISNUMBER(Q19)=FALSE,ISNUMBER(R19)=FALSE,ISNUMBER(T19)=FALSE,ISNUMBER(V19)=FALSE),"",SUM([1]tabla3!$B$2*O19,[1]tabla3!$B$3*Q19,[1]tabla3!$B$4*R19,[1]tabla3!$B$5*T19,[1]tabla3!$B$6*V19))</f>
        <v>4.2</v>
      </c>
      <c r="X19" s="6" t="str">
        <f>IF(ISNUMBER(W19)=FALSE,"",IF(W19&lt;9,"Bajo",IF(AND(W19&gt;=9,W19&lt;15)=TRUE,"Medio",IF(AND(W19&gt;=15,W19&lt;20)=TRUE,"Medio Alto",IF(AND(W19&gt;=20,W19&lt;30)=TRUE,"Alto","Muy Alto")))))</f>
        <v>Bajo</v>
      </c>
    </row>
    <row r="20" spans="1:24" s="9" customFormat="1" x14ac:dyDescent="0.25">
      <c r="A20" s="8">
        <v>18</v>
      </c>
      <c r="B20" s="2" t="s">
        <v>119</v>
      </c>
      <c r="C20" s="2" t="s">
        <v>118</v>
      </c>
      <c r="D20" s="4" t="s">
        <v>117</v>
      </c>
      <c r="E20" s="4" t="s">
        <v>974</v>
      </c>
      <c r="F20" s="4" t="s">
        <v>973</v>
      </c>
      <c r="G20" s="2" t="s">
        <v>972</v>
      </c>
      <c r="H20" s="7">
        <v>3</v>
      </c>
      <c r="I20" s="7">
        <v>1</v>
      </c>
      <c r="J20" s="7">
        <v>36.5</v>
      </c>
      <c r="K20" s="2">
        <f>IF(ISBLANK(J20)=TRUE,"",IF(J20&lt;20,0,IF(AND(J20&gt;=20,J20&lt;35)=TRUE,1,IF(AND(J20&gt;35,J20&lt;=60)=TRUE,2,3))))</f>
        <v>2</v>
      </c>
      <c r="L20" s="7">
        <v>2</v>
      </c>
      <c r="M20" s="7">
        <v>1</v>
      </c>
      <c r="N20" s="2">
        <f>IF(AND(ISNUMBER(H20)=FALSE,ISNUMBER(I20)=FALSE,ISNUMBER(K20)=FALSE,ISNUMBER(L20)=FALSE,ISNUMBER(M20)=FALSE),"",SUM(1.5*H20,1.5*I20,1.5*K20,L20,0.5*M20))</f>
        <v>11.5</v>
      </c>
      <c r="O20" s="2">
        <f>IF(N20&lt;6,0,IF(AND(N20&gt;=6,N20&lt;12)=TRUE,1,IF(AND(N20&gt;=12,N20&lt;18)=TRUE,2,IF(N20=18,3,""))))</f>
        <v>1</v>
      </c>
      <c r="P20" s="7" t="s">
        <v>1</v>
      </c>
      <c r="Q20" s="7">
        <f>IF(OR(P20="DD",P20="LC")=TRUE,0,IF(P20="NT",1,IF(P20="VU",2,IF(OR(P20="EN",P20="CR")=TRUE,3,""))))</f>
        <v>0</v>
      </c>
      <c r="R20" s="2">
        <f>IF(COUNTIF($C$3:$C$289,C20)=1,3,IF(COUNTIF($D$3:$D$289,D20)=1,2,IF(AND(COUNTIF($D$3:$D$289,D20)&gt;=2,COUNTIF($D$3:$D$289,D20)&lt;=4)=TRUE,1,0)))</f>
        <v>0</v>
      </c>
      <c r="S20" s="7">
        <v>15</v>
      </c>
      <c r="T20" s="2">
        <f>IF(ISBLANK(S20)=TRUE,"",IF(S20&lt;=7,0,IF(AND(S20&gt;=8,S20&lt;=15)=TRUE,1,IF(AND(S20&gt;=16,S20&lt;=23)=TRUE,2,IF(AND(S20&gt;=24,S20&lt;=30)=TRUE,3,)))))</f>
        <v>1</v>
      </c>
      <c r="U20" s="7" t="s">
        <v>0</v>
      </c>
      <c r="V20" s="7">
        <f>IF(ISBLANK(U20)=TRUE,"",IF(U20="NE",0,IF(U20="CE ",1,IF(U20="E",2,3))))</f>
        <v>0</v>
      </c>
      <c r="W20" s="2">
        <f>IF(OR(ISNUMBER(O20)=FALSE,ISNUMBER(Q20)=FALSE,ISNUMBER(R20)=FALSE,ISNUMBER(T20)=FALSE,ISNUMBER(V20)=FALSE),"",SUM([1]tabla3!$B$2*O20,[1]tabla3!$B$3*Q20,[1]tabla3!$B$4*R20,[1]tabla3!$B$5*T20,[1]tabla3!$B$6*V20))</f>
        <v>4.2</v>
      </c>
      <c r="X20" s="6" t="str">
        <f>IF(ISNUMBER(W20)=FALSE,"",IF(W20&lt;9,"Bajo",IF(AND(W20&gt;=9,W20&lt;15)=TRUE,"Medio",IF(AND(W20&gt;=15,W20&lt;20)=TRUE,"Medio Alto",IF(AND(W20&gt;=20,W20&lt;30)=TRUE,"Alto","Muy Alto")))))</f>
        <v>Bajo</v>
      </c>
    </row>
    <row r="21" spans="1:24" s="9" customFormat="1" x14ac:dyDescent="0.25">
      <c r="A21" s="8">
        <v>19</v>
      </c>
      <c r="B21" s="2" t="s">
        <v>119</v>
      </c>
      <c r="C21" s="2" t="s">
        <v>118</v>
      </c>
      <c r="D21" s="4" t="s">
        <v>117</v>
      </c>
      <c r="E21" s="4" t="s">
        <v>971</v>
      </c>
      <c r="F21" s="4" t="s">
        <v>970</v>
      </c>
      <c r="G21" s="2" t="s">
        <v>969</v>
      </c>
      <c r="H21" s="7">
        <v>3</v>
      </c>
      <c r="I21" s="7">
        <v>1</v>
      </c>
      <c r="J21" s="7">
        <v>33</v>
      </c>
      <c r="K21" s="2">
        <f>IF(ISBLANK(J21)=TRUE,"",IF(J21&lt;20,0,IF(AND(J21&gt;=20,J21&lt;35)=TRUE,1,IF(AND(J21&gt;35,J21&lt;=60)=TRUE,2,3))))</f>
        <v>1</v>
      </c>
      <c r="L21" s="7">
        <v>2</v>
      </c>
      <c r="M21" s="7">
        <v>0</v>
      </c>
      <c r="N21" s="2">
        <f>IF(AND(ISNUMBER(H21)=FALSE,ISNUMBER(I21)=FALSE,ISNUMBER(K21)=FALSE,ISNUMBER(L21)=FALSE,ISNUMBER(M21)=FALSE),"",SUM(1.5*H21,1.5*I21,1.5*K21,L21,0.5*M21))</f>
        <v>9.5</v>
      </c>
      <c r="O21" s="2">
        <f>IF(N21&lt;6,0,IF(AND(N21&gt;=6,N21&lt;12)=TRUE,1,IF(AND(N21&gt;=12,N21&lt;18)=TRUE,2,IF(N21=18,3,""))))</f>
        <v>1</v>
      </c>
      <c r="P21" s="7" t="s">
        <v>1</v>
      </c>
      <c r="Q21" s="7">
        <f>IF(OR(P21="DD",P21="LC")=TRUE,0,IF(P21="NT",1,IF(P21="VU",2,IF(OR(P21="EN",P21="CR")=TRUE,3,""))))</f>
        <v>0</v>
      </c>
      <c r="R21" s="2">
        <f>IF(COUNTIF($C$3:$C$289,C21)=1,3,IF(COUNTIF($D$3:$D$289,D21)=1,2,IF(AND(COUNTIF($D$3:$D$289,D21)&gt;=2,COUNTIF($D$3:$D$289,D21)&lt;=4)=TRUE,1,0)))</f>
        <v>0</v>
      </c>
      <c r="S21" s="7">
        <v>17</v>
      </c>
      <c r="T21" s="2">
        <f>IF(ISBLANK(S21)=TRUE,"",IF(S21&lt;=7,0,IF(AND(S21&gt;=8,S21&lt;=15)=TRUE,1,IF(AND(S21&gt;=16,S21&lt;=23)=TRUE,2,IF(AND(S21&gt;=24,S21&lt;=30)=TRUE,3,)))))</f>
        <v>2</v>
      </c>
      <c r="U21" s="7" t="s">
        <v>0</v>
      </c>
      <c r="V21" s="7">
        <f>IF(ISBLANK(U21)=TRUE,"",IF(U21="NE",0,IF(U21="CE ",1,IF(U21="E",2,3))))</f>
        <v>0</v>
      </c>
      <c r="W21" s="2">
        <f>IF(OR(ISNUMBER(O21)=FALSE,ISNUMBER(Q21)=FALSE,ISNUMBER(R21)=FALSE,ISNUMBER(T21)=FALSE,ISNUMBER(V21)=FALSE),"",SUM([1]tabla3!$B$2*O21,[1]tabla3!$B$3*Q21,[1]tabla3!$B$4*R21,[1]tabla3!$B$5*T21,[1]tabla3!$B$6*V21))</f>
        <v>7.2</v>
      </c>
      <c r="X21" s="6" t="str">
        <f>IF(ISNUMBER(W21)=FALSE,"",IF(W21&lt;9,"Bajo",IF(AND(W21&gt;=9,W21&lt;15)=TRUE,"Medio",IF(AND(W21&gt;=15,W21&lt;20)=TRUE,"Medio Alto",IF(AND(W21&gt;=20,W21&lt;30)=TRUE,"Alto","Muy Alto")))))</f>
        <v>Bajo</v>
      </c>
    </row>
    <row r="22" spans="1:24" s="9" customFormat="1" x14ac:dyDescent="0.25">
      <c r="A22" s="8">
        <v>20</v>
      </c>
      <c r="B22" s="2" t="s">
        <v>119</v>
      </c>
      <c r="C22" s="2" t="s">
        <v>118</v>
      </c>
      <c r="D22" s="4" t="s">
        <v>117</v>
      </c>
      <c r="E22" s="4" t="s">
        <v>968</v>
      </c>
      <c r="F22" s="4" t="s">
        <v>967</v>
      </c>
      <c r="G22" s="2" t="s">
        <v>966</v>
      </c>
      <c r="H22" s="7">
        <v>3</v>
      </c>
      <c r="I22" s="7">
        <v>1</v>
      </c>
      <c r="J22" s="7">
        <v>24.5</v>
      </c>
      <c r="K22" s="2">
        <f>IF(ISBLANK(J22)=TRUE,"",IF(J22&lt;20,0,IF(AND(J22&gt;=20,J22&lt;35)=TRUE,1,IF(AND(J22&gt;35,J22&lt;=60)=TRUE,2,3))))</f>
        <v>1</v>
      </c>
      <c r="L22" s="7">
        <v>3</v>
      </c>
      <c r="M22" s="7">
        <v>1</v>
      </c>
      <c r="N22" s="2">
        <f>IF(AND(ISNUMBER(H22)=FALSE,ISNUMBER(I22)=FALSE,ISNUMBER(K22)=FALSE,ISNUMBER(L22)=FALSE,ISNUMBER(M22)=FALSE),"",SUM(1.5*H22,1.5*I22,1.5*K22,L22,0.5*M22))</f>
        <v>11</v>
      </c>
      <c r="O22" s="2">
        <f>IF(N22&lt;6,0,IF(AND(N22&gt;=6,N22&lt;12)=TRUE,1,IF(AND(N22&gt;=12,N22&lt;18)=TRUE,2,IF(N22=18,3,""))))</f>
        <v>1</v>
      </c>
      <c r="P22" s="7" t="s">
        <v>452</v>
      </c>
      <c r="Q22" s="7">
        <f>IF(OR(P22="DD",P22="LC")=TRUE,0,IF(P22="NT",1,IF(P22="VU",2,IF(OR(P22="EN",P22="CR")=TRUE,3,""))))</f>
        <v>2</v>
      </c>
      <c r="R22" s="2">
        <f>IF(COUNTIF($C$3:$C$289,C22)=1,3,IF(COUNTIF($D$3:$D$289,D22)=1,2,IF(AND(COUNTIF($D$3:$D$289,D22)&gt;=2,COUNTIF($D$3:$D$289,D22)&lt;=4)=TRUE,1,0)))</f>
        <v>0</v>
      </c>
      <c r="S22" s="7">
        <v>12</v>
      </c>
      <c r="T22" s="2">
        <f>IF(ISBLANK(S22)=TRUE,"",IF(S22&lt;=7,0,IF(AND(S22&gt;=8,S22&lt;=15)=TRUE,1,IF(AND(S22&gt;=16,S22&lt;=23)=TRUE,2,IF(AND(S22&gt;=24,S22&lt;=30)=TRUE,3,)))))</f>
        <v>1</v>
      </c>
      <c r="U22" s="7" t="s">
        <v>0</v>
      </c>
      <c r="V22" s="7">
        <f>IF(ISBLANK(U22)=TRUE,"",IF(U22="NE",0,IF(U22="CE ",1,IF(U22="E",2,3))))</f>
        <v>0</v>
      </c>
      <c r="W22" s="2">
        <f>IF(OR(ISNUMBER(O22)=FALSE,ISNUMBER(Q22)=FALSE,ISNUMBER(R22)=FALSE,ISNUMBER(T22)=FALSE,ISNUMBER(V22)=FALSE),"",SUM([1]tabla3!$B$2*O22,[1]tabla3!$B$3*Q22,[1]tabla3!$B$4*R22,[1]tabla3!$B$5*T22,[1]tabla3!$B$6*V22))</f>
        <v>10.199999999999999</v>
      </c>
      <c r="X22" s="6" t="str">
        <f>IF(ISNUMBER(W22)=FALSE,"",IF(W22&lt;9,"Bajo",IF(AND(W22&gt;=9,W22&lt;15)=TRUE,"Medio",IF(AND(W22&gt;=15,W22&lt;20)=TRUE,"Medio Alto",IF(AND(W22&gt;=20,W22&lt;30)=TRUE,"Alto","Muy Alto")))))</f>
        <v>Medio</v>
      </c>
    </row>
    <row r="23" spans="1:24" s="9" customFormat="1" x14ac:dyDescent="0.25">
      <c r="A23" s="8">
        <v>21</v>
      </c>
      <c r="B23" s="2" t="s">
        <v>119</v>
      </c>
      <c r="C23" s="2" t="s">
        <v>118</v>
      </c>
      <c r="D23" s="4" t="s">
        <v>965</v>
      </c>
      <c r="E23" s="4" t="s">
        <v>964</v>
      </c>
      <c r="F23" s="4" t="s">
        <v>963</v>
      </c>
      <c r="G23" s="2" t="s">
        <v>962</v>
      </c>
      <c r="H23" s="7">
        <v>3</v>
      </c>
      <c r="I23" s="7">
        <v>1</v>
      </c>
      <c r="J23" s="7">
        <v>25</v>
      </c>
      <c r="K23" s="2">
        <f>IF(ISBLANK(J23)=TRUE,"",IF(J23&lt;20,0,IF(AND(J23&gt;=20,J23&lt;35)=TRUE,1,IF(AND(J23&gt;35,J23&lt;=60)=TRUE,2,3))))</f>
        <v>1</v>
      </c>
      <c r="L23" s="7">
        <v>3</v>
      </c>
      <c r="M23" s="7">
        <v>3</v>
      </c>
      <c r="N23" s="2">
        <f>IF(AND(ISNUMBER(H23)=FALSE,ISNUMBER(I23)=FALSE,ISNUMBER(K23)=FALSE,ISNUMBER(L23)=FALSE,ISNUMBER(M23)=FALSE),"",SUM(1.5*H23,1.5*I23,1.5*K23,L23,0.5*M23))</f>
        <v>12</v>
      </c>
      <c r="O23" s="2">
        <f>IF(N23&lt;6,0,IF(AND(N23&gt;=6,N23&lt;12)=TRUE,1,IF(AND(N23&gt;=12,N23&lt;18)=TRUE,2,IF(N23=18,3,""))))</f>
        <v>2</v>
      </c>
      <c r="P23" s="7" t="s">
        <v>1</v>
      </c>
      <c r="Q23" s="7">
        <f>IF(OR(P23="DD",P23="LC")=TRUE,0,IF(P23="NT",1,IF(P23="VU",2,IF(OR(P23="EN",P23="CR")=TRUE,3,""))))</f>
        <v>0</v>
      </c>
      <c r="R23" s="2">
        <f>IF(COUNTIF($C$3:$C$289,C23)=1,3,IF(COUNTIF($D$3:$D$289,D23)=1,2,IF(AND(COUNTIF($D$3:$D$289,D23)&gt;=2,COUNTIF($D$3:$D$289,D23)&lt;=4)=TRUE,1,0)))</f>
        <v>2</v>
      </c>
      <c r="S23" s="7">
        <v>11</v>
      </c>
      <c r="T23" s="2">
        <f>IF(ISBLANK(S23)=TRUE,"",IF(S23&lt;=7,0,IF(AND(S23&gt;=8,S23&lt;=15)=TRUE,1,IF(AND(S23&gt;=16,S23&lt;=23)=TRUE,2,IF(AND(S23&gt;=24,S23&lt;=30)=TRUE,3,)))))</f>
        <v>1</v>
      </c>
      <c r="U23" s="7" t="s">
        <v>0</v>
      </c>
      <c r="V23" s="7">
        <f>IF(ISBLANK(U23)=TRUE,"",IF(U23="NE",0,IF(U23="CE ",1,IF(U23="E",2,3))))</f>
        <v>0</v>
      </c>
      <c r="W23" s="2">
        <f>IF(OR(ISNUMBER(O23)=FALSE,ISNUMBER(Q23)=FALSE,ISNUMBER(R23)=FALSE,ISNUMBER(T23)=FALSE,ISNUMBER(V23)=FALSE),"",SUM([1]tabla3!$B$2*O23,[1]tabla3!$B$3*Q23,[1]tabla3!$B$4*R23,[1]tabla3!$B$5*T23,[1]tabla3!$B$6*V23))</f>
        <v>8.8000000000000007</v>
      </c>
      <c r="X23" s="6" t="str">
        <f>IF(ISNUMBER(W23)=FALSE,"",IF(W23&lt;9,"Bajo",IF(AND(W23&gt;=9,W23&lt;15)=TRUE,"Medio",IF(AND(W23&gt;=15,W23&lt;20)=TRUE,"Medio Alto",IF(AND(W23&gt;=20,W23&lt;30)=TRUE,"Alto","Muy Alto")))))</f>
        <v>Bajo</v>
      </c>
    </row>
    <row r="24" spans="1:24" s="9" customFormat="1" ht="13.5" customHeight="1" x14ac:dyDescent="0.25">
      <c r="A24" s="8">
        <v>22</v>
      </c>
      <c r="B24" s="2" t="s">
        <v>107</v>
      </c>
      <c r="C24" s="2" t="s">
        <v>106</v>
      </c>
      <c r="D24" s="4" t="s">
        <v>961</v>
      </c>
      <c r="E24" s="4" t="s">
        <v>960</v>
      </c>
      <c r="F24" s="4" t="s">
        <v>959</v>
      </c>
      <c r="G24" s="2" t="s">
        <v>958</v>
      </c>
      <c r="H24" s="7">
        <v>3</v>
      </c>
      <c r="I24" s="7">
        <v>1</v>
      </c>
      <c r="J24" s="7">
        <v>15</v>
      </c>
      <c r="K24" s="2">
        <f>IF(ISBLANK(J24)=TRUE,"",IF(J24&lt;20,0,IF(AND(J24&gt;=20,J24&lt;35)=TRUE,1,IF(AND(J24&gt;35,J24&lt;=60)=TRUE,2,3))))</f>
        <v>0</v>
      </c>
      <c r="L24" s="7">
        <v>3</v>
      </c>
      <c r="M24" s="7">
        <v>2</v>
      </c>
      <c r="N24" s="2">
        <f>IF(AND(ISNUMBER(H24)=FALSE,ISNUMBER(I24)=FALSE,ISNUMBER(K24)=FALSE,ISNUMBER(L24)=FALSE,ISNUMBER(M24)=FALSE),"",SUM(1.5*H24,1.5*I24,1.5*K24,L24,0.5*M24))</f>
        <v>10</v>
      </c>
      <c r="O24" s="2">
        <f>IF(N24&lt;6,0,IF(AND(N24&gt;=6,N24&lt;12)=TRUE,1,IF(AND(N24&gt;=12,N24&lt;18)=TRUE,2,IF(N24=18,3,""))))</f>
        <v>1</v>
      </c>
      <c r="P24" s="7" t="s">
        <v>1</v>
      </c>
      <c r="Q24" s="7">
        <f>IF(OR(P24="DD",P24="LC")=TRUE,0,IF(P24="NT",1,IF(P24="VU",2,IF(OR(P24="EN",P24="CR")=TRUE,3,""))))</f>
        <v>0</v>
      </c>
      <c r="R24" s="2">
        <f>IF(COUNTIF($C$3:$C$289,C24)=1,3,IF(COUNTIF($D$3:$D$289,D24)=1,2,IF(AND(COUNTIF($D$3:$D$289,D24)&gt;=2,COUNTIF($D$3:$D$289,D24)&lt;=4)=TRUE,1,0)))</f>
        <v>2</v>
      </c>
      <c r="S24" s="7">
        <v>23</v>
      </c>
      <c r="T24" s="2">
        <f>IF(ISBLANK(S24)=TRUE,"",IF(S24&lt;=7,0,IF(AND(S24&gt;=8,S24&lt;=15)=TRUE,1,IF(AND(S24&gt;=16,S24&lt;=23)=TRUE,2,IF(AND(S24&gt;=24,S24&lt;=30)=TRUE,3,)))))</f>
        <v>2</v>
      </c>
      <c r="U24" s="7" t="s">
        <v>0</v>
      </c>
      <c r="V24" s="7">
        <f>IF(ISBLANK(U24)=TRUE,"",IF(U24="NE",0,IF(U24="CE ",1,IF(U24="E",2,3))))</f>
        <v>0</v>
      </c>
      <c r="W24" s="2">
        <f>IF(OR(ISNUMBER(O24)=FALSE,ISNUMBER(Q24)=FALSE,ISNUMBER(R24)=FALSE,ISNUMBER(T24)=FALSE,ISNUMBER(V24)=FALSE),"",SUM([1]tabla3!$B$2*O24,[1]tabla3!$B$3*Q24,[1]tabla3!$B$4*R24,[1]tabla3!$B$5*T24,[1]tabla3!$B$6*V24))</f>
        <v>10.6</v>
      </c>
      <c r="X24" s="6" t="str">
        <f>IF(ISNUMBER(W24)=FALSE,"",IF(W24&lt;9,"Bajo",IF(AND(W24&gt;=9,W24&lt;15)=TRUE,"Medio",IF(AND(W24&gt;=15,W24&lt;20)=TRUE,"Medio Alto",IF(AND(W24&gt;=20,W24&lt;30)=TRUE,"Alto","Muy Alto")))))</f>
        <v>Medio</v>
      </c>
    </row>
    <row r="25" spans="1:24" s="9" customFormat="1" x14ac:dyDescent="0.25">
      <c r="A25" s="8">
        <v>23</v>
      </c>
      <c r="B25" s="2" t="s">
        <v>107</v>
      </c>
      <c r="C25" s="2" t="s">
        <v>106</v>
      </c>
      <c r="D25" s="4" t="s">
        <v>957</v>
      </c>
      <c r="E25" s="4" t="s">
        <v>956</v>
      </c>
      <c r="F25" s="4" t="s">
        <v>955</v>
      </c>
      <c r="G25" s="2" t="s">
        <v>954</v>
      </c>
      <c r="H25" s="7">
        <v>3</v>
      </c>
      <c r="I25" s="7">
        <v>1</v>
      </c>
      <c r="J25" s="7">
        <v>13</v>
      </c>
      <c r="K25" s="2">
        <f>IF(ISBLANK(J25)=TRUE,"",IF(J25&lt;20,0,IF(AND(J25&gt;=20,J25&lt;35)=TRUE,1,IF(AND(J25&gt;35,J25&lt;=60)=TRUE,2,3))))</f>
        <v>0</v>
      </c>
      <c r="L25" s="7">
        <v>3</v>
      </c>
      <c r="M25" s="7">
        <v>2</v>
      </c>
      <c r="N25" s="2">
        <f>IF(AND(ISNUMBER(H25)=FALSE,ISNUMBER(I25)=FALSE,ISNUMBER(K25)=FALSE,ISNUMBER(L25)=FALSE,ISNUMBER(M25)=FALSE),"",SUM(1.5*H25,1.5*I25,1.5*K25,L25,0.5*M25))</f>
        <v>10</v>
      </c>
      <c r="O25" s="2">
        <f>IF(N25&lt;6,0,IF(AND(N25&gt;=6,N25&lt;12)=TRUE,1,IF(AND(N25&gt;=12,N25&lt;18)=TRUE,2,IF(N25=18,3,""))))</f>
        <v>1</v>
      </c>
      <c r="P25" s="7" t="s">
        <v>1</v>
      </c>
      <c r="Q25" s="7">
        <f>IF(OR(P25="DD",P25="LC")=TRUE,0,IF(P25="NT",1,IF(P25="VU",2,IF(OR(P25="EN",P25="CR")=TRUE,3,""))))</f>
        <v>0</v>
      </c>
      <c r="R25" s="2">
        <f>IF(COUNTIF($C$3:$C$289,C25)=1,3,IF(COUNTIF($D$3:$D$289,D25)=1,2,IF(AND(COUNTIF($D$3:$D$289,D25)&gt;=2,COUNTIF($D$3:$D$289,D25)&lt;=4)=TRUE,1,0)))</f>
        <v>2</v>
      </c>
      <c r="S25" s="7">
        <v>23</v>
      </c>
      <c r="T25" s="2">
        <f>IF(ISBLANK(S25)=TRUE,"",IF(S25&lt;=7,0,IF(AND(S25&gt;=8,S25&lt;=15)=TRUE,1,IF(AND(S25&gt;=16,S25&lt;=23)=TRUE,2,IF(AND(S25&gt;=24,S25&lt;=30)=TRUE,3,)))))</f>
        <v>2</v>
      </c>
      <c r="U25" s="7" t="s">
        <v>8</v>
      </c>
      <c r="V25" s="7">
        <f>IF(ISBLANK(U25)=TRUE,"",IF(U25="NE",0,IF(U25="CE ",1,IF(U25="E",2,3))))</f>
        <v>3</v>
      </c>
      <c r="W25" s="2">
        <f>IF(OR(ISNUMBER(O25)=FALSE,ISNUMBER(Q25)=FALSE,ISNUMBER(R25)=FALSE,ISNUMBER(T25)=FALSE,ISNUMBER(V25)=FALSE),"",SUM([1]tabla3!$B$2*O25,[1]tabla3!$B$3*Q25,[1]tabla3!$B$4*R25,[1]tabla3!$B$5*T25,[1]tabla3!$B$6*V25))</f>
        <v>19.600000000000001</v>
      </c>
      <c r="X25" s="6" t="str">
        <f>IF(ISNUMBER(W25)=FALSE,"",IF(W25&lt;9,"Bajo",IF(AND(W25&gt;=9,W25&lt;15)=TRUE,"Medio",IF(AND(W25&gt;=15,W25&lt;20)=TRUE,"Medio Alto",IF(AND(W25&gt;=20,W25&lt;30)=TRUE,"Alto","Muy Alto")))))</f>
        <v>Medio Alto</v>
      </c>
    </row>
    <row r="26" spans="1:24" s="9" customFormat="1" x14ac:dyDescent="0.25">
      <c r="A26" s="8">
        <v>24</v>
      </c>
      <c r="B26" s="2" t="s">
        <v>107</v>
      </c>
      <c r="C26" s="2" t="s">
        <v>106</v>
      </c>
      <c r="D26" s="4" t="s">
        <v>105</v>
      </c>
      <c r="E26" s="4" t="s">
        <v>953</v>
      </c>
      <c r="F26" s="4" t="s">
        <v>952</v>
      </c>
      <c r="G26" s="2" t="s">
        <v>951</v>
      </c>
      <c r="H26" s="7">
        <v>3</v>
      </c>
      <c r="I26" s="7">
        <v>3</v>
      </c>
      <c r="J26" s="7">
        <v>27</v>
      </c>
      <c r="K26" s="2">
        <f>IF(ISBLANK(J26)=TRUE,"",IF(J26&lt;20,0,IF(AND(J26&gt;=20,J26&lt;35)=TRUE,1,IF(AND(J26&gt;35,J26&lt;=60)=TRUE,2,3))))</f>
        <v>1</v>
      </c>
      <c r="L26" s="7">
        <v>3</v>
      </c>
      <c r="M26" s="7">
        <v>2</v>
      </c>
      <c r="N26" s="2">
        <f>IF(AND(ISNUMBER(H26)=FALSE,ISNUMBER(I26)=FALSE,ISNUMBER(K26)=FALSE,ISNUMBER(L26)=FALSE,ISNUMBER(M26)=FALSE),"",SUM(1.5*H26,1.5*I26,1.5*K26,L26,0.5*M26))</f>
        <v>14.5</v>
      </c>
      <c r="O26" s="2">
        <f>IF(N26&lt;6,0,IF(AND(N26&gt;=6,N26&lt;12)=TRUE,1,IF(AND(N26&gt;=12,N26&lt;18)=TRUE,2,IF(N26=18,3,""))))</f>
        <v>2</v>
      </c>
      <c r="P26" s="7" t="s">
        <v>1</v>
      </c>
      <c r="Q26" s="7">
        <f>IF(OR(P26="DD",P26="LC")=TRUE,0,IF(P26="NT",1,IF(P26="VU",2,IF(OR(P26="EN",P26="CR")=TRUE,3,""))))</f>
        <v>0</v>
      </c>
      <c r="R26" s="2">
        <f>IF(COUNTIF($C$3:$C$289,C26)=1,3,IF(COUNTIF($D$3:$D$289,D26)=1,2,IF(AND(COUNTIF($D$3:$D$289,D26)&gt;=2,COUNTIF($D$3:$D$289,D26)&lt;=4)=TRUE,1,0)))</f>
        <v>1</v>
      </c>
      <c r="S26" s="7">
        <v>23</v>
      </c>
      <c r="T26" s="2">
        <f>IF(ISBLANK(S26)=TRUE,"",IF(S26&lt;=7,0,IF(AND(S26&gt;=8,S26&lt;=15)=TRUE,1,IF(AND(S26&gt;=16,S26&lt;=23)=TRUE,2,IF(AND(S26&gt;=24,S26&lt;=30)=TRUE,3,)))))</f>
        <v>2</v>
      </c>
      <c r="U26" s="7" t="s">
        <v>0</v>
      </c>
      <c r="V26" s="7">
        <f>IF(ISBLANK(U26)=TRUE,"",IF(U26="NE",0,IF(U26="CE ",1,IF(U26="E",2,3))))</f>
        <v>0</v>
      </c>
      <c r="W26" s="2">
        <f>IF(OR(ISNUMBER(O26)=FALSE,ISNUMBER(Q26)=FALSE,ISNUMBER(R26)=FALSE,ISNUMBER(T26)=FALSE,ISNUMBER(V26)=FALSE),"",SUM([1]tabla3!$B$2*O26,[1]tabla3!$B$3*Q26,[1]tabla3!$B$4*R26,[1]tabla3!$B$5*T26,[1]tabla3!$B$6*V26))</f>
        <v>10.1</v>
      </c>
      <c r="X26" s="6" t="str">
        <f>IF(ISNUMBER(W26)=FALSE,"",IF(W26&lt;9,"Bajo",IF(AND(W26&gt;=9,W26&lt;15)=TRUE,"Medio",IF(AND(W26&gt;=15,W26&lt;20)=TRUE,"Medio Alto",IF(AND(W26&gt;=20,W26&lt;30)=TRUE,"Alto","Muy Alto")))))</f>
        <v>Medio</v>
      </c>
    </row>
    <row r="27" spans="1:24" s="9" customFormat="1" x14ac:dyDescent="0.25">
      <c r="A27" s="8">
        <v>25</v>
      </c>
      <c r="B27" s="2" t="s">
        <v>939</v>
      </c>
      <c r="C27" s="2" t="s">
        <v>938</v>
      </c>
      <c r="D27" s="4" t="s">
        <v>950</v>
      </c>
      <c r="E27" s="4" t="s">
        <v>949</v>
      </c>
      <c r="F27" s="4" t="s">
        <v>948</v>
      </c>
      <c r="G27" s="2" t="s">
        <v>947</v>
      </c>
      <c r="H27" s="7">
        <v>3</v>
      </c>
      <c r="I27" s="7">
        <v>1</v>
      </c>
      <c r="J27" s="7">
        <v>27</v>
      </c>
      <c r="K27" s="2">
        <f>IF(ISBLANK(J27)=TRUE,"",IF(J27&lt;20,0,IF(AND(J27&gt;=20,J27&lt;35)=TRUE,1,IF(AND(J27&gt;35,J27&lt;=60)=TRUE,2,3))))</f>
        <v>1</v>
      </c>
      <c r="L27" s="7">
        <v>1</v>
      </c>
      <c r="M27" s="7">
        <v>0</v>
      </c>
      <c r="N27" s="2">
        <f>IF(AND(ISNUMBER(H27)=FALSE,ISNUMBER(I27)=FALSE,ISNUMBER(K27)=FALSE,ISNUMBER(L27)=FALSE,ISNUMBER(M27)=FALSE),"",SUM(1.5*H27,1.5*I27,1.5*K27,L27,0.5*M27))</f>
        <v>8.5</v>
      </c>
      <c r="O27" s="2">
        <f>IF(N27&lt;6,0,IF(AND(N27&gt;=6,N27&lt;12)=TRUE,1,IF(AND(N27&gt;=12,N27&lt;18)=TRUE,2,IF(N27=18,3,""))))</f>
        <v>1</v>
      </c>
      <c r="P27" s="7" t="s">
        <v>1</v>
      </c>
      <c r="Q27" s="7">
        <f>IF(OR(P27="DD",P27="LC")=TRUE,0,IF(P27="NT",1,IF(P27="VU",2,IF(OR(P27="EN",P27="CR")=TRUE,3,""))))</f>
        <v>0</v>
      </c>
      <c r="R27" s="2">
        <f>IF(COUNTIF($C$3:$C$289,C27)=1,3,IF(COUNTIF($D$3:$D$289,D27)=1,2,IF(AND(COUNTIF($D$3:$D$289,D27)&gt;=2,COUNTIF($D$3:$D$289,D27)&lt;=4)=TRUE,1,0)))</f>
        <v>2</v>
      </c>
      <c r="S27" s="7">
        <v>16</v>
      </c>
      <c r="T27" s="2">
        <f>IF(ISBLANK(S27)=TRUE,"",IF(S27&lt;=7,0,IF(AND(S27&gt;=8,S27&lt;=15)=TRUE,1,IF(AND(S27&gt;=16,S27&lt;=23)=TRUE,2,IF(AND(S27&gt;=24,S27&lt;=30)=TRUE,3,)))))</f>
        <v>2</v>
      </c>
      <c r="U27" s="7" t="s">
        <v>0</v>
      </c>
      <c r="V27" s="7">
        <f>IF(ISBLANK(U27)=TRUE,"",IF(U27="NE",0,IF(U27="CE ",1,IF(U27="E",2,3))))</f>
        <v>0</v>
      </c>
      <c r="W27" s="2">
        <f>IF(OR(ISNUMBER(O27)=FALSE,ISNUMBER(Q27)=FALSE,ISNUMBER(R27)=FALSE,ISNUMBER(T27)=FALSE,ISNUMBER(V27)=FALSE),"",SUM([1]tabla3!$B$2*O27,[1]tabla3!$B$3*Q27,[1]tabla3!$B$4*R27,[1]tabla3!$B$5*T27,[1]tabla3!$B$6*V27))</f>
        <v>10.6</v>
      </c>
      <c r="X27" s="6" t="str">
        <f>IF(ISNUMBER(W27)=FALSE,"",IF(W27&lt;9,"Bajo",IF(AND(W27&gt;=9,W27&lt;15)=TRUE,"Medio",IF(AND(W27&gt;=15,W27&lt;20)=TRUE,"Medio Alto",IF(AND(W27&gt;=20,W27&lt;30)=TRUE,"Alto","Muy Alto")))))</f>
        <v>Medio</v>
      </c>
    </row>
    <row r="28" spans="1:24" s="9" customFormat="1" x14ac:dyDescent="0.25">
      <c r="A28" s="8">
        <v>26</v>
      </c>
      <c r="B28" s="2" t="s">
        <v>939</v>
      </c>
      <c r="C28" s="2" t="s">
        <v>938</v>
      </c>
      <c r="D28" s="4" t="s">
        <v>946</v>
      </c>
      <c r="E28" s="4" t="s">
        <v>945</v>
      </c>
      <c r="F28" s="4" t="s">
        <v>944</v>
      </c>
      <c r="G28" s="2" t="s">
        <v>943</v>
      </c>
      <c r="H28" s="7">
        <v>3</v>
      </c>
      <c r="I28" s="7">
        <v>2</v>
      </c>
      <c r="J28" s="7">
        <v>33</v>
      </c>
      <c r="K28" s="2">
        <f>IF(ISBLANK(J28)=TRUE,"",IF(J28&lt;20,0,IF(AND(J28&gt;=20,J28&lt;35)=TRUE,1,IF(AND(J28&gt;35,J28&lt;=60)=TRUE,2,3))))</f>
        <v>1</v>
      </c>
      <c r="L28" s="7">
        <v>3</v>
      </c>
      <c r="M28" s="7">
        <v>2</v>
      </c>
      <c r="N28" s="2">
        <f>IF(AND(ISNUMBER(H28)=FALSE,ISNUMBER(I28)=FALSE,ISNUMBER(K28)=FALSE,ISNUMBER(L28)=FALSE,ISNUMBER(M28)=FALSE),"",SUM(1.5*H28,1.5*I28,1.5*K28,L28,0.5*M28))</f>
        <v>13</v>
      </c>
      <c r="O28" s="2">
        <f>IF(N28&lt;6,0,IF(AND(N28&gt;=6,N28&lt;12)=TRUE,1,IF(AND(N28&gt;=12,N28&lt;18)=TRUE,2,IF(N28=18,3,""))))</f>
        <v>2</v>
      </c>
      <c r="P28" s="7" t="s">
        <v>1</v>
      </c>
      <c r="Q28" s="7">
        <f>IF(OR(P28="DD",P28="LC")=TRUE,0,IF(P28="NT",1,IF(P28="VU",2,IF(OR(P28="EN",P28="CR")=TRUE,3,""))))</f>
        <v>0</v>
      </c>
      <c r="R28" s="2">
        <f>IF(COUNTIF($C$3:$C$289,C28)=1,3,IF(COUNTIF($D$3:$D$289,D28)=1,2,IF(AND(COUNTIF($D$3:$D$289,D28)&gt;=2,COUNTIF($D$3:$D$289,D28)&lt;=4)=TRUE,1,0)))</f>
        <v>2</v>
      </c>
      <c r="S28" s="7">
        <v>11</v>
      </c>
      <c r="T28" s="2">
        <f>IF(ISBLANK(S28)=TRUE,"",IF(S28&lt;=7,0,IF(AND(S28&gt;=8,S28&lt;=15)=TRUE,1,IF(AND(S28&gt;=16,S28&lt;=23)=TRUE,2,IF(AND(S28&gt;=24,S28&lt;=30)=TRUE,3,)))))</f>
        <v>1</v>
      </c>
      <c r="U28" s="7" t="s">
        <v>0</v>
      </c>
      <c r="V28" s="7">
        <f>IF(ISBLANK(U28)=TRUE,"",IF(U28="NE",0,IF(U28="CE ",1,IF(U28="E",2,3))))</f>
        <v>0</v>
      </c>
      <c r="W28" s="2">
        <f>IF(OR(ISNUMBER(O28)=FALSE,ISNUMBER(Q28)=FALSE,ISNUMBER(R28)=FALSE,ISNUMBER(T28)=FALSE,ISNUMBER(V28)=FALSE),"",SUM([1]tabla3!$B$2*O28,[1]tabla3!$B$3*Q28,[1]tabla3!$B$4*R28,[1]tabla3!$B$5*T28,[1]tabla3!$B$6*V28))</f>
        <v>8.8000000000000007</v>
      </c>
      <c r="X28" s="6" t="str">
        <f>IF(ISNUMBER(W28)=FALSE,"",IF(W28&lt;9,"Bajo",IF(AND(W28&gt;=9,W28&lt;15)=TRUE,"Medio",IF(AND(W28&gt;=15,W28&lt;20)=TRUE,"Medio Alto",IF(AND(W28&gt;=20,W28&lt;30)=TRUE,"Alto","Muy Alto")))))</f>
        <v>Bajo</v>
      </c>
    </row>
    <row r="29" spans="1:24" s="9" customFormat="1" x14ac:dyDescent="0.25">
      <c r="A29" s="8">
        <v>27</v>
      </c>
      <c r="B29" s="2" t="s">
        <v>939</v>
      </c>
      <c r="C29" s="2" t="s">
        <v>938</v>
      </c>
      <c r="D29" s="4" t="s">
        <v>942</v>
      </c>
      <c r="E29" s="4" t="s">
        <v>191</v>
      </c>
      <c r="F29" s="4" t="s">
        <v>941</v>
      </c>
      <c r="G29" s="2" t="s">
        <v>940</v>
      </c>
      <c r="H29" s="7">
        <v>3</v>
      </c>
      <c r="I29" s="7">
        <v>1</v>
      </c>
      <c r="J29" s="7">
        <v>44.5</v>
      </c>
      <c r="K29" s="2">
        <f>IF(ISBLANK(J29)=TRUE,"",IF(J29&lt;20,0,IF(AND(J29&gt;=20,J29&lt;35)=TRUE,1,IF(AND(J29&gt;35,J29&lt;=60)=TRUE,2,3))))</f>
        <v>2</v>
      </c>
      <c r="L29" s="7">
        <v>1</v>
      </c>
      <c r="M29" s="7">
        <v>1</v>
      </c>
      <c r="N29" s="2">
        <f>IF(AND(ISNUMBER(H29)=FALSE,ISNUMBER(I29)=FALSE,ISNUMBER(K29)=FALSE,ISNUMBER(L29)=FALSE,ISNUMBER(M29)=FALSE),"",SUM(1.5*H29,1.5*I29,1.5*K29,L29,0.5*M29))</f>
        <v>10.5</v>
      </c>
      <c r="O29" s="2">
        <f>IF(N29&lt;6,0,IF(AND(N29&gt;=6,N29&lt;12)=TRUE,1,IF(AND(N29&gt;=12,N29&lt;18)=TRUE,2,IF(N29=18,3,""))))</f>
        <v>1</v>
      </c>
      <c r="P29" s="7" t="s">
        <v>1</v>
      </c>
      <c r="Q29" s="7">
        <f>IF(OR(P29="DD",P29="LC")=TRUE,0,IF(P29="NT",1,IF(P29="VU",2,IF(OR(P29="EN",P29="CR")=TRUE,3,""))))</f>
        <v>0</v>
      </c>
      <c r="R29" s="2">
        <f>IF(COUNTIF($C$3:$C$289,C29)=1,3,IF(COUNTIF($D$3:$D$289,D29)=1,2,IF(AND(COUNTIF($D$3:$D$289,D29)&gt;=2,COUNTIF($D$3:$D$289,D29)&lt;=4)=TRUE,1,0)))</f>
        <v>2</v>
      </c>
      <c r="S29" s="7">
        <v>23</v>
      </c>
      <c r="T29" s="2">
        <f>IF(ISBLANK(S29)=TRUE,"",IF(S29&lt;=7,0,IF(AND(S29&gt;=8,S29&lt;=15)=TRUE,1,IF(AND(S29&gt;=16,S29&lt;=23)=TRUE,2,IF(AND(S29&gt;=24,S29&lt;=30)=TRUE,3,)))))</f>
        <v>2</v>
      </c>
      <c r="U29" s="7" t="s">
        <v>0</v>
      </c>
      <c r="V29" s="7">
        <f>IF(ISBLANK(U29)=TRUE,"",IF(U29="NE",0,IF(U29="CE ",1,IF(U29="E",2,3))))</f>
        <v>0</v>
      </c>
      <c r="W29" s="2">
        <f>IF(OR(ISNUMBER(O29)=FALSE,ISNUMBER(Q29)=FALSE,ISNUMBER(R29)=FALSE,ISNUMBER(T29)=FALSE,ISNUMBER(V29)=FALSE),"",SUM([1]tabla3!$B$2*O29,[1]tabla3!$B$3*Q29,[1]tabla3!$B$4*R29,[1]tabla3!$B$5*T29,[1]tabla3!$B$6*V29))</f>
        <v>10.6</v>
      </c>
      <c r="X29" s="6" t="str">
        <f>IF(ISNUMBER(W29)=FALSE,"",IF(W29&lt;9,"Bajo",IF(AND(W29&gt;=9,W29&lt;15)=TRUE,"Medio",IF(AND(W29&gt;=15,W29&lt;20)=TRUE,"Medio Alto",IF(AND(W29&gt;=20,W29&lt;30)=TRUE,"Alto","Muy Alto")))))</f>
        <v>Medio</v>
      </c>
    </row>
    <row r="30" spans="1:24" s="9" customFormat="1" x14ac:dyDescent="0.25">
      <c r="A30" s="8">
        <v>28</v>
      </c>
      <c r="B30" s="2" t="s">
        <v>939</v>
      </c>
      <c r="C30" s="2" t="s">
        <v>938</v>
      </c>
      <c r="D30" s="4" t="s">
        <v>937</v>
      </c>
      <c r="E30" s="4" t="s">
        <v>936</v>
      </c>
      <c r="F30" s="4" t="s">
        <v>935</v>
      </c>
      <c r="G30" s="2" t="s">
        <v>934</v>
      </c>
      <c r="H30" s="7">
        <v>3</v>
      </c>
      <c r="I30" s="7">
        <v>1</v>
      </c>
      <c r="J30" s="7">
        <v>27</v>
      </c>
      <c r="K30" s="2">
        <f>IF(ISBLANK(J30)=TRUE,"",IF(J30&lt;20,0,IF(AND(J30&gt;=20,J30&lt;35)=TRUE,1,IF(AND(J30&gt;35,J30&lt;=60)=TRUE,2,3))))</f>
        <v>1</v>
      </c>
      <c r="L30" s="7">
        <v>3</v>
      </c>
      <c r="M30" s="7">
        <v>1</v>
      </c>
      <c r="N30" s="2">
        <f>IF(AND(ISNUMBER(H30)=FALSE,ISNUMBER(I30)=FALSE,ISNUMBER(K30)=FALSE,ISNUMBER(L30)=FALSE,ISNUMBER(M30)=FALSE),"",SUM(1.5*H30,1.5*I30,1.5*K30,L30,0.5*M30))</f>
        <v>11</v>
      </c>
      <c r="O30" s="2">
        <f>IF(N30&lt;6,0,IF(AND(N30&gt;=6,N30&lt;12)=TRUE,1,IF(AND(N30&gt;=12,N30&lt;18)=TRUE,2,IF(N30=18,3,""))))</f>
        <v>1</v>
      </c>
      <c r="P30" s="7" t="s">
        <v>1</v>
      </c>
      <c r="Q30" s="7">
        <f>IF(OR(P30="DD",P30="LC")=TRUE,0,IF(P30="NT",1,IF(P30="VU",2,IF(OR(P30="EN",P30="CR")=TRUE,3,""))))</f>
        <v>0</v>
      </c>
      <c r="R30" s="2">
        <f>IF(COUNTIF($C$3:$C$289,C30)=1,3,IF(COUNTIF($D$3:$D$289,D30)=1,2,IF(AND(COUNTIF($D$3:$D$289,D30)&gt;=2,COUNTIF($D$3:$D$289,D30)&lt;=4)=TRUE,1,0)))</f>
        <v>2</v>
      </c>
      <c r="S30" s="7">
        <v>16</v>
      </c>
      <c r="T30" s="2">
        <f>IF(ISBLANK(S30)=TRUE,"",IF(S30&lt;=7,0,IF(AND(S30&gt;=8,S30&lt;=15)=TRUE,1,IF(AND(S30&gt;=16,S30&lt;=23)=TRUE,2,IF(AND(S30&gt;=24,S30&lt;=30)=TRUE,3,)))))</f>
        <v>2</v>
      </c>
      <c r="U30" s="7" t="s">
        <v>0</v>
      </c>
      <c r="V30" s="7">
        <f>IF(ISBLANK(U30)=TRUE,"",IF(U30="NE",0,IF(U30="CE ",1,IF(U30="E",2,3))))</f>
        <v>0</v>
      </c>
      <c r="W30" s="2">
        <f>IF(OR(ISNUMBER(O30)=FALSE,ISNUMBER(Q30)=FALSE,ISNUMBER(R30)=FALSE,ISNUMBER(T30)=FALSE,ISNUMBER(V30)=FALSE),"",SUM([1]tabla3!$B$2*O30,[1]tabla3!$B$3*Q30,[1]tabla3!$B$4*R30,[1]tabla3!$B$5*T30,[1]tabla3!$B$6*V30))</f>
        <v>10.6</v>
      </c>
      <c r="X30" s="6" t="str">
        <f>IF(ISNUMBER(W30)=FALSE,"",IF(W30&lt;9,"Bajo",IF(AND(W30&gt;=9,W30&lt;15)=TRUE,"Medio",IF(AND(W30&gt;=15,W30&lt;20)=TRUE,"Medio Alto",IF(AND(W30&gt;=20,W30&lt;30)=TRUE,"Alto","Muy Alto")))))</f>
        <v>Medio</v>
      </c>
    </row>
    <row r="31" spans="1:24" s="9" customFormat="1" x14ac:dyDescent="0.25">
      <c r="A31" s="8">
        <v>29</v>
      </c>
      <c r="B31" s="2" t="s">
        <v>928</v>
      </c>
      <c r="C31" s="2" t="s">
        <v>933</v>
      </c>
      <c r="D31" s="4" t="s">
        <v>932</v>
      </c>
      <c r="E31" s="4" t="s">
        <v>931</v>
      </c>
      <c r="F31" s="4" t="s">
        <v>930</v>
      </c>
      <c r="G31" s="2" t="s">
        <v>929</v>
      </c>
      <c r="H31" s="7">
        <v>0</v>
      </c>
      <c r="I31" s="7">
        <v>2</v>
      </c>
      <c r="J31" s="7">
        <v>34</v>
      </c>
      <c r="K31" s="2">
        <f>IF(ISBLANK(J31)=TRUE,"",IF(J31&lt;20,0,IF(AND(J31&gt;=20,J31&lt;35)=TRUE,1,IF(AND(J31&gt;35,J31&lt;=60)=TRUE,2,3))))</f>
        <v>1</v>
      </c>
      <c r="L31" s="7">
        <v>3</v>
      </c>
      <c r="M31" s="7">
        <v>0</v>
      </c>
      <c r="N31" s="2">
        <f>IF(AND(ISNUMBER(H31)=FALSE,ISNUMBER(I31)=FALSE,ISNUMBER(K31)=FALSE,ISNUMBER(L31)=FALSE,ISNUMBER(M31)=FALSE),"",SUM(1.5*H31,1.5*I31,1.5*K31,L31,0.5*M31))</f>
        <v>7.5</v>
      </c>
      <c r="O31" s="2">
        <f>IF(N31&lt;6,0,IF(AND(N31&gt;=6,N31&lt;12)=TRUE,1,IF(AND(N31&gt;=12,N31&lt;18)=TRUE,2,IF(N31=18,3,""))))</f>
        <v>1</v>
      </c>
      <c r="P31" s="7" t="s">
        <v>1</v>
      </c>
      <c r="Q31" s="7">
        <f>IF(OR(P31="DD",P31="LC")=TRUE,0,IF(P31="NT",1,IF(P31="VU",2,IF(OR(P31="EN",P31="CR")=TRUE,3,""))))</f>
        <v>0</v>
      </c>
      <c r="R31" s="2">
        <f>IF(COUNTIF($C$3:$C$289,C31)=1,3,IF(COUNTIF($D$3:$D$289,D31)=1,2,IF(AND(COUNTIF($D$3:$D$289,D31)&gt;=2,COUNTIF($D$3:$D$289,D31)&lt;=4)=TRUE,1,0)))</f>
        <v>3</v>
      </c>
      <c r="S31" s="7">
        <v>8</v>
      </c>
      <c r="T31" s="2">
        <f>IF(ISBLANK(S31)=TRUE,"",IF(S31&lt;=7,0,IF(AND(S31&gt;=8,S31&lt;=15)=TRUE,1,IF(AND(S31&gt;=16,S31&lt;=23)=TRUE,2,IF(AND(S31&gt;=24,S31&lt;=30)=TRUE,3,)))))</f>
        <v>1</v>
      </c>
      <c r="U31" s="7" t="s">
        <v>0</v>
      </c>
      <c r="V31" s="7">
        <f>IF(ISBLANK(U31)=TRUE,"",IF(U31="NE",0,IF(U31="CE ",1,IF(U31="E",2,3))))</f>
        <v>0</v>
      </c>
      <c r="W31" s="2">
        <f>IF(OR(ISNUMBER(O31)=FALSE,ISNUMBER(Q31)=FALSE,ISNUMBER(R31)=FALSE,ISNUMBER(T31)=FALSE,ISNUMBER(V31)=FALSE),"",SUM([1]tabla3!$B$2*O31,[1]tabla3!$B$3*Q31,[1]tabla3!$B$4*R31,[1]tabla3!$B$5*T31,[1]tabla3!$B$6*V31))</f>
        <v>9.3000000000000007</v>
      </c>
      <c r="X31" s="6" t="str">
        <f>IF(ISNUMBER(W31)=FALSE,"",IF(W31&lt;9,"Bajo",IF(AND(W31&gt;=9,W31&lt;15)=TRUE,"Medio",IF(AND(W31&gt;=15,W31&lt;20)=TRUE,"Medio Alto",IF(AND(W31&gt;=20,W31&lt;30)=TRUE,"Alto","Muy Alto")))))</f>
        <v>Medio</v>
      </c>
    </row>
    <row r="32" spans="1:24" s="9" customFormat="1" x14ac:dyDescent="0.25">
      <c r="A32" s="8">
        <v>30</v>
      </c>
      <c r="B32" s="2" t="s">
        <v>928</v>
      </c>
      <c r="C32" s="2" t="s">
        <v>927</v>
      </c>
      <c r="D32" s="4" t="s">
        <v>926</v>
      </c>
      <c r="E32" s="4" t="s">
        <v>925</v>
      </c>
      <c r="F32" s="4" t="s">
        <v>924</v>
      </c>
      <c r="G32" s="2" t="s">
        <v>923</v>
      </c>
      <c r="H32" s="7">
        <v>0</v>
      </c>
      <c r="I32" s="7">
        <v>1</v>
      </c>
      <c r="J32" s="7">
        <v>15</v>
      </c>
      <c r="K32" s="2">
        <f>IF(ISBLANK(J32)=TRUE,"",IF(J32&lt;20,0,IF(AND(J32&gt;=20,J32&lt;35)=TRUE,1,IF(AND(J32&gt;35,J32&lt;=60)=TRUE,2,3))))</f>
        <v>0</v>
      </c>
      <c r="L32" s="7">
        <v>1</v>
      </c>
      <c r="M32" s="7">
        <v>1</v>
      </c>
      <c r="N32" s="2">
        <f>IF(AND(ISNUMBER(H32)=FALSE,ISNUMBER(I32)=FALSE,ISNUMBER(K32)=FALSE,ISNUMBER(L32)=FALSE,ISNUMBER(M32)=FALSE),"",SUM(1.5*H32,1.5*I32,1.5*K32,L32,0.5*M32))</f>
        <v>3</v>
      </c>
      <c r="O32" s="2">
        <f>IF(N32&lt;6,0,IF(AND(N32&gt;=6,N32&lt;12)=TRUE,1,IF(AND(N32&gt;=12,N32&lt;18)=TRUE,2,IF(N32=18,3,""))))</f>
        <v>0</v>
      </c>
      <c r="P32" s="7" t="s">
        <v>1</v>
      </c>
      <c r="Q32" s="7">
        <f>IF(OR(P32="DD",P32="LC")=TRUE,0,IF(P32="NT",1,IF(P32="VU",2,IF(OR(P32="EN",P32="CR")=TRUE,3,""))))</f>
        <v>0</v>
      </c>
      <c r="R32" s="2">
        <f>IF(COUNTIF($C$3:$C$289,C32)=1,3,IF(COUNTIF($D$3:$D$289,D32)=1,2,IF(AND(COUNTIF($D$3:$D$289,D32)&gt;=2,COUNTIF($D$3:$D$289,D32)&lt;=4)=TRUE,1,0)))</f>
        <v>3</v>
      </c>
      <c r="S32" s="7">
        <v>22</v>
      </c>
      <c r="T32" s="2">
        <f>IF(ISBLANK(S32)=TRUE,"",IF(S32&lt;=7,0,IF(AND(S32&gt;=8,S32&lt;=15)=TRUE,1,IF(AND(S32&gt;=16,S32&lt;=23)=TRUE,2,IF(AND(S32&gt;=24,S32&lt;=30)=TRUE,3,)))))</f>
        <v>2</v>
      </c>
      <c r="U32" s="7" t="s">
        <v>0</v>
      </c>
      <c r="V32" s="7">
        <f>IF(ISBLANK(U32)=TRUE,"",IF(U32="NE",0,IF(U32="CE ",1,IF(U32="E",2,3))))</f>
        <v>0</v>
      </c>
      <c r="W32" s="2">
        <f>IF(OR(ISNUMBER(O32)=FALSE,ISNUMBER(Q32)=FALSE,ISNUMBER(R32)=FALSE,ISNUMBER(T32)=FALSE,ISNUMBER(V32)=FALSE),"",SUM([1]tabla3!$B$2*O32,[1]tabla3!$B$3*Q32,[1]tabla3!$B$4*R32,[1]tabla3!$B$5*T32,[1]tabla3!$B$6*V32))</f>
        <v>11.1</v>
      </c>
      <c r="X32" s="6" t="str">
        <f>IF(ISNUMBER(W32)=FALSE,"",IF(W32&lt;9,"Bajo",IF(AND(W32&gt;=9,W32&lt;15)=TRUE,"Medio",IF(AND(W32&gt;=15,W32&lt;20)=TRUE,"Medio Alto",IF(AND(W32&gt;=20,W32&lt;30)=TRUE,"Alto","Muy Alto")))))</f>
        <v>Medio</v>
      </c>
    </row>
    <row r="33" spans="1:24" s="9" customFormat="1" x14ac:dyDescent="0.25">
      <c r="A33" s="8">
        <v>31</v>
      </c>
      <c r="B33" s="2" t="s">
        <v>922</v>
      </c>
      <c r="C33" s="2" t="s">
        <v>921</v>
      </c>
      <c r="D33" s="4" t="s">
        <v>920</v>
      </c>
      <c r="E33" s="4" t="s">
        <v>919</v>
      </c>
      <c r="F33" s="4" t="s">
        <v>918</v>
      </c>
      <c r="G33" s="2" t="s">
        <v>917</v>
      </c>
      <c r="H33" s="7">
        <v>0</v>
      </c>
      <c r="I33" s="7">
        <v>0</v>
      </c>
      <c r="J33" s="7">
        <v>35.5</v>
      </c>
      <c r="K33" s="2">
        <f>IF(ISBLANK(J33)=TRUE,"",IF(J33&lt;20,0,IF(AND(J33&gt;=20,J33&lt;35)=TRUE,1,IF(AND(J33&gt;35,J33&lt;=60)=TRUE,2,3))))</f>
        <v>2</v>
      </c>
      <c r="L33" s="7">
        <v>3</v>
      </c>
      <c r="M33" s="7">
        <v>1</v>
      </c>
      <c r="N33" s="2">
        <f>IF(AND(ISNUMBER(H33)=FALSE,ISNUMBER(I33)=FALSE,ISNUMBER(K33)=FALSE,ISNUMBER(L33)=FALSE,ISNUMBER(M33)=FALSE),"",SUM(1.5*H33,1.5*I33,1.5*K33,L33,0.5*M33))</f>
        <v>6.5</v>
      </c>
      <c r="O33" s="2">
        <f>IF(N33&lt;6,0,IF(AND(N33&gt;=6,N33&lt;12)=TRUE,1,IF(AND(N33&gt;=12,N33&lt;18)=TRUE,2,IF(N33=18,3,""))))</f>
        <v>1</v>
      </c>
      <c r="P33" s="7" t="s">
        <v>1</v>
      </c>
      <c r="Q33" s="7">
        <f>IF(OR(P33="DD",P33="LC")=TRUE,0,IF(P33="NT",1,IF(P33="VU",2,IF(OR(P33="EN",P33="CR")=TRUE,3,""))))</f>
        <v>0</v>
      </c>
      <c r="R33" s="2">
        <f>IF(COUNTIF($C$3:$C$289,C33)=1,3,IF(COUNTIF($D$3:$D$289,D33)=1,2,IF(AND(COUNTIF($D$3:$D$289,D33)&gt;=2,COUNTIF($D$3:$D$289,D33)&lt;=4)=TRUE,1,0)))</f>
        <v>3</v>
      </c>
      <c r="S33" s="7">
        <v>27</v>
      </c>
      <c r="T33" s="2">
        <f>IF(ISBLANK(S33)=TRUE,"",IF(S33&lt;=7,0,IF(AND(S33&gt;=8,S33&lt;=15)=TRUE,1,IF(AND(S33&gt;=16,S33&lt;=23)=TRUE,2,IF(AND(S33&gt;=24,S33&lt;=30)=TRUE,3,)))))</f>
        <v>3</v>
      </c>
      <c r="U33" s="7" t="s">
        <v>0</v>
      </c>
      <c r="V33" s="7">
        <f>IF(ISBLANK(U33)=TRUE,"",IF(U33="NE",0,IF(U33="CE ",1,IF(U33="E",2,3))))</f>
        <v>0</v>
      </c>
      <c r="W33" s="2">
        <f>IF(OR(ISNUMBER(O33)=FALSE,ISNUMBER(Q33)=FALSE,ISNUMBER(R33)=FALSE,ISNUMBER(T33)=FALSE,ISNUMBER(V33)=FALSE),"",SUM([1]tabla3!$B$2*O33,[1]tabla3!$B$3*Q33,[1]tabla3!$B$4*R33,[1]tabla3!$B$5*T33,[1]tabla3!$B$6*V33))</f>
        <v>15.3</v>
      </c>
      <c r="X33" s="6" t="str">
        <f>IF(ISNUMBER(W33)=FALSE,"",IF(W33&lt;9,"Bajo",IF(AND(W33&gt;=9,W33&lt;15)=TRUE,"Medio",IF(AND(W33&gt;=15,W33&lt;20)=TRUE,"Medio Alto",IF(AND(W33&gt;=20,W33&lt;30)=TRUE,"Alto","Muy Alto")))))</f>
        <v>Medio Alto</v>
      </c>
    </row>
    <row r="34" spans="1:24" s="9" customFormat="1" x14ac:dyDescent="0.25">
      <c r="A34" s="8">
        <v>32</v>
      </c>
      <c r="B34" s="2" t="s">
        <v>916</v>
      </c>
      <c r="C34" s="2" t="s">
        <v>915</v>
      </c>
      <c r="D34" s="4" t="s">
        <v>914</v>
      </c>
      <c r="E34" s="4" t="s">
        <v>913</v>
      </c>
      <c r="F34" s="4" t="s">
        <v>912</v>
      </c>
      <c r="G34" s="2" t="s">
        <v>911</v>
      </c>
      <c r="H34" s="7">
        <v>0</v>
      </c>
      <c r="I34" s="7">
        <v>0</v>
      </c>
      <c r="J34" s="7">
        <v>28.5</v>
      </c>
      <c r="K34" s="2">
        <f>IF(ISBLANK(J34)=TRUE,"",IF(J34&lt;20,0,IF(AND(J34&gt;=20,J34&lt;35)=TRUE,1,IF(AND(J34&gt;35,J34&lt;=60)=TRUE,2,3))))</f>
        <v>1</v>
      </c>
      <c r="L34" s="7">
        <v>3</v>
      </c>
      <c r="M34" s="7">
        <v>1</v>
      </c>
      <c r="N34" s="2">
        <f>IF(AND(ISNUMBER(H34)=FALSE,ISNUMBER(I34)=FALSE,ISNUMBER(K34)=FALSE,ISNUMBER(L34)=FALSE,ISNUMBER(M34)=FALSE),"",SUM(1.5*H34,1.5*I34,1.5*K34,L34,0.5*M34))</f>
        <v>5</v>
      </c>
      <c r="O34" s="2">
        <f>IF(N34&lt;6,0,IF(AND(N34&gt;=6,N34&lt;12)=TRUE,1,IF(AND(N34&gt;=12,N34&lt;18)=TRUE,2,IF(N34=18,3,""))))</f>
        <v>0</v>
      </c>
      <c r="P34" s="7" t="s">
        <v>1</v>
      </c>
      <c r="Q34" s="7">
        <f>IF(OR(P34="DD",P34="LC")=TRUE,0,IF(P34="NT",1,IF(P34="VU",2,IF(OR(P34="EN",P34="CR")=TRUE,3,""))))</f>
        <v>0</v>
      </c>
      <c r="R34" s="2">
        <f>IF(COUNTIF($C$3:$C$289,C34)=1,3,IF(COUNTIF($D$3:$D$289,D34)=1,2,IF(AND(COUNTIF($D$3:$D$289,D34)&gt;=2,COUNTIF($D$3:$D$289,D34)&lt;=4)=TRUE,1,0)))</f>
        <v>3</v>
      </c>
      <c r="S34" s="7">
        <v>17</v>
      </c>
      <c r="T34" s="2">
        <f>IF(ISBLANK(S34)=TRUE,"",IF(S34&lt;=7,0,IF(AND(S34&gt;=8,S34&lt;=15)=TRUE,1,IF(AND(S34&gt;=16,S34&lt;=23)=TRUE,2,IF(AND(S34&gt;=24,S34&lt;=30)=TRUE,3,)))))</f>
        <v>2</v>
      </c>
      <c r="U34" s="7" t="s">
        <v>0</v>
      </c>
      <c r="V34" s="7">
        <f>IF(ISBLANK(U34)=TRUE,"",IF(U34="NE",0,IF(U34="CE ",1,IF(U34="E",2,3))))</f>
        <v>0</v>
      </c>
      <c r="W34" s="2">
        <f>IF(OR(ISNUMBER(O34)=FALSE,ISNUMBER(Q34)=FALSE,ISNUMBER(R34)=FALSE,ISNUMBER(T34)=FALSE,ISNUMBER(V34)=FALSE),"",SUM([1]tabla3!$B$2*O34,[1]tabla3!$B$3*Q34,[1]tabla3!$B$4*R34,[1]tabla3!$B$5*T34,[1]tabla3!$B$6*V34))</f>
        <v>11.1</v>
      </c>
      <c r="X34" s="6" t="str">
        <f>IF(ISNUMBER(W34)=FALSE,"",IF(W34&lt;9,"Bajo",IF(AND(W34&gt;=9,W34&lt;15)=TRUE,"Medio",IF(AND(W34&gt;=15,W34&lt;20)=TRUE,"Medio Alto",IF(AND(W34&gt;=20,W34&lt;30)=TRUE,"Alto","Muy Alto")))))</f>
        <v>Medio</v>
      </c>
    </row>
    <row r="35" spans="1:24" s="9" customFormat="1" x14ac:dyDescent="0.25">
      <c r="A35" s="8">
        <v>33</v>
      </c>
      <c r="B35" s="2" t="s">
        <v>27</v>
      </c>
      <c r="C35" s="2" t="s">
        <v>78</v>
      </c>
      <c r="D35" s="4" t="s">
        <v>77</v>
      </c>
      <c r="E35" s="4" t="s">
        <v>910</v>
      </c>
      <c r="F35" s="4" t="s">
        <v>909</v>
      </c>
      <c r="G35" s="2" t="s">
        <v>908</v>
      </c>
      <c r="H35" s="7">
        <v>2</v>
      </c>
      <c r="I35" s="7">
        <v>1</v>
      </c>
      <c r="J35" s="7">
        <v>13</v>
      </c>
      <c r="K35" s="2">
        <f>IF(ISBLANK(J35)=TRUE,"",IF(J35&lt;20,0,IF(AND(J35&gt;=20,J35&lt;35)=TRUE,1,IF(AND(J35&gt;35,J35&lt;=60)=TRUE,2,3))))</f>
        <v>0</v>
      </c>
      <c r="L35" s="7">
        <v>3</v>
      </c>
      <c r="M35" s="7">
        <v>2</v>
      </c>
      <c r="N35" s="2">
        <f>IF(AND(ISNUMBER(H35)=FALSE,ISNUMBER(I35)=FALSE,ISNUMBER(K35)=FALSE,ISNUMBER(L35)=FALSE,ISNUMBER(M35)=FALSE),"",SUM(1.5*H35,1.5*I35,1.5*K35,L35,0.5*M35))</f>
        <v>8.5</v>
      </c>
      <c r="O35" s="2">
        <f>IF(N35&lt;6,0,IF(AND(N35&gt;=6,N35&lt;12)=TRUE,1,IF(AND(N35&gt;=12,N35&lt;18)=TRUE,2,IF(N35=18,3,""))))</f>
        <v>1</v>
      </c>
      <c r="P35" s="7" t="s">
        <v>1</v>
      </c>
      <c r="Q35" s="7">
        <f>IF(OR(P35="DD",P35="LC")=TRUE,0,IF(P35="NT",1,IF(P35="VU",2,IF(OR(P35="EN",P35="CR")=TRUE,3,""))))</f>
        <v>0</v>
      </c>
      <c r="R35" s="2">
        <f>IF(COUNTIF($C$3:$C$289,C35)=1,3,IF(COUNTIF($D$3:$D$289,D35)=1,2,IF(AND(COUNTIF($D$3:$D$289,D35)&gt;=2,COUNTIF($D$3:$D$289,D35)&lt;=4)=TRUE,1,0)))</f>
        <v>1</v>
      </c>
      <c r="S35" s="7">
        <v>16</v>
      </c>
      <c r="T35" s="2">
        <f>IF(ISBLANK(S35)=TRUE,"",IF(S35&lt;=7,0,IF(AND(S35&gt;=8,S35&lt;=15)=TRUE,1,IF(AND(S35&gt;=16,S35&lt;=23)=TRUE,2,IF(AND(S35&gt;=24,S35&lt;=30)=TRUE,3,)))))</f>
        <v>2</v>
      </c>
      <c r="U35" s="7" t="s">
        <v>0</v>
      </c>
      <c r="V35" s="7">
        <f>IF(ISBLANK(U35)=TRUE,"",IF(U35="NE",0,IF(U35="CE ",1,IF(U35="E",2,3))))</f>
        <v>0</v>
      </c>
      <c r="W35" s="2">
        <f>IF(OR(ISNUMBER(O35)=FALSE,ISNUMBER(Q35)=FALSE,ISNUMBER(R35)=FALSE,ISNUMBER(T35)=FALSE,ISNUMBER(V35)=FALSE),"",SUM([1]tabla3!$B$2*O35,[1]tabla3!$B$3*Q35,[1]tabla3!$B$4*R35,[1]tabla3!$B$5*T35,[1]tabla3!$B$6*V35))</f>
        <v>8.9</v>
      </c>
      <c r="X35" s="6" t="str">
        <f>IF(ISNUMBER(W35)=FALSE,"",IF(W35&lt;9,"Bajo",IF(AND(W35&gt;=9,W35&lt;15)=TRUE,"Medio",IF(AND(W35&gt;=15,W35&lt;20)=TRUE,"Medio Alto",IF(AND(W35&gt;=20,W35&lt;30)=TRUE,"Alto","Muy Alto")))))</f>
        <v>Bajo</v>
      </c>
    </row>
    <row r="36" spans="1:24" s="9" customFormat="1" x14ac:dyDescent="0.25">
      <c r="A36" s="8">
        <v>34</v>
      </c>
      <c r="B36" s="2" t="s">
        <v>27</v>
      </c>
      <c r="C36" s="2" t="s">
        <v>26</v>
      </c>
      <c r="D36" s="4" t="s">
        <v>907</v>
      </c>
      <c r="E36" s="4" t="s">
        <v>906</v>
      </c>
      <c r="F36" s="4" t="s">
        <v>905</v>
      </c>
      <c r="G36" s="2" t="s">
        <v>904</v>
      </c>
      <c r="H36" s="7">
        <v>2</v>
      </c>
      <c r="I36" s="7">
        <v>1</v>
      </c>
      <c r="J36" s="7">
        <v>8</v>
      </c>
      <c r="K36" s="2">
        <f>IF(ISBLANK(J36)=TRUE,"",IF(J36&lt;20,0,IF(AND(J36&gt;=20,J36&lt;35)=TRUE,1,IF(AND(J36&gt;35,J36&lt;=60)=TRUE,2,3))))</f>
        <v>0</v>
      </c>
      <c r="L36" s="7">
        <v>1</v>
      </c>
      <c r="M36" s="7">
        <v>1</v>
      </c>
      <c r="N36" s="2">
        <f>IF(AND(ISNUMBER(H36)=FALSE,ISNUMBER(I36)=FALSE,ISNUMBER(K36)=FALSE,ISNUMBER(L36)=FALSE,ISNUMBER(M36)=FALSE),"",SUM(1.5*H36,1.5*I36,1.5*K36,L36,0.5*M36))</f>
        <v>6</v>
      </c>
      <c r="O36" s="2">
        <f>IF(N36&lt;6,0,IF(AND(N36&gt;=6,N36&lt;12)=TRUE,1,IF(AND(N36&gt;=12,N36&lt;18)=TRUE,2,IF(N36=18,3,""))))</f>
        <v>1</v>
      </c>
      <c r="P36" s="7" t="s">
        <v>1</v>
      </c>
      <c r="Q36" s="7">
        <f>IF(OR(P36="DD",P36="LC")=TRUE,0,IF(P36="NT",1,IF(P36="VU",2,IF(OR(P36="EN",P36="CR")=TRUE,3,""))))</f>
        <v>0</v>
      </c>
      <c r="R36" s="2">
        <f>IF(COUNTIF($C$3:$C$289,C36)=1,3,IF(COUNTIF($D$3:$D$289,D36)=1,2,IF(AND(COUNTIF($D$3:$D$289,D36)&gt;=2,COUNTIF($D$3:$D$289,D36)&lt;=4)=TRUE,1,0)))</f>
        <v>2</v>
      </c>
      <c r="S36" s="7">
        <v>24</v>
      </c>
      <c r="T36" s="2">
        <f>IF(ISBLANK(S36)=TRUE,"",IF(S36&lt;=7,0,IF(AND(S36&gt;=8,S36&lt;=15)=TRUE,1,IF(AND(S36&gt;=16,S36&lt;=23)=TRUE,2,IF(AND(S36&gt;=24,S36&lt;=30)=TRUE,3,)))))</f>
        <v>3</v>
      </c>
      <c r="U36" s="7" t="s">
        <v>0</v>
      </c>
      <c r="V36" s="7">
        <f>IF(ISBLANK(U36)=TRUE,"",IF(U36="NE",0,IF(U36="CE ",1,IF(U36="E",2,3))))</f>
        <v>0</v>
      </c>
      <c r="W36" s="2">
        <f>IF(OR(ISNUMBER(O36)=FALSE,ISNUMBER(Q36)=FALSE,ISNUMBER(R36)=FALSE,ISNUMBER(T36)=FALSE,ISNUMBER(V36)=FALSE),"",SUM([1]tabla3!$B$2*O36,[1]tabla3!$B$3*Q36,[1]tabla3!$B$4*R36,[1]tabla3!$B$5*T36,[1]tabla3!$B$6*V36))</f>
        <v>13.6</v>
      </c>
      <c r="X36" s="6" t="str">
        <f>IF(ISNUMBER(W36)=FALSE,"",IF(W36&lt;9,"Bajo",IF(AND(W36&gt;=9,W36&lt;15)=TRUE,"Medio",IF(AND(W36&gt;=15,W36&lt;20)=TRUE,"Medio Alto",IF(AND(W36&gt;=20,W36&lt;30)=TRUE,"Alto","Muy Alto")))))</f>
        <v>Medio</v>
      </c>
    </row>
    <row r="37" spans="1:24" s="9" customFormat="1" x14ac:dyDescent="0.25">
      <c r="A37" s="8">
        <v>35</v>
      </c>
      <c r="B37" s="2" t="s">
        <v>27</v>
      </c>
      <c r="C37" s="2" t="s">
        <v>26</v>
      </c>
      <c r="D37" s="4" t="s">
        <v>903</v>
      </c>
      <c r="E37" s="4" t="s">
        <v>902</v>
      </c>
      <c r="F37" s="4" t="s">
        <v>901</v>
      </c>
      <c r="G37" s="2" t="s">
        <v>900</v>
      </c>
      <c r="H37" s="7">
        <v>1</v>
      </c>
      <c r="I37" s="7">
        <v>3</v>
      </c>
      <c r="J37" s="7">
        <v>9.1</v>
      </c>
      <c r="K37" s="2">
        <f>IF(ISBLANK(J37)=TRUE,"",IF(J37&lt;20,0,IF(AND(J37&gt;=20,J37&lt;35)=TRUE,1,IF(AND(J37&gt;35,J37&lt;=60)=TRUE,2,3))))</f>
        <v>0</v>
      </c>
      <c r="L37" s="7">
        <v>3</v>
      </c>
      <c r="M37" s="7">
        <v>1</v>
      </c>
      <c r="N37" s="2">
        <f>IF(AND(ISNUMBER(H37)=FALSE,ISNUMBER(I37)=FALSE,ISNUMBER(K37)=FALSE,ISNUMBER(L37)=FALSE,ISNUMBER(M37)=FALSE),"",SUM(1.5*H37,1.5*I37,1.5*K37,L37,0.5*M37))</f>
        <v>9.5</v>
      </c>
      <c r="O37" s="2">
        <f>IF(N37&lt;6,0,IF(AND(N37&gt;=6,N37&lt;12)=TRUE,1,IF(AND(N37&gt;=12,N37&lt;18)=TRUE,2,IF(N37=18,3,""))))</f>
        <v>1</v>
      </c>
      <c r="P37" s="7" t="s">
        <v>1</v>
      </c>
      <c r="Q37" s="7">
        <f>IF(OR(P37="DD",P37="LC")=TRUE,0,IF(P37="NT",1,IF(P37="VU",2,IF(OR(P37="EN",P37="CR")=TRUE,3,""))))</f>
        <v>0</v>
      </c>
      <c r="R37" s="2">
        <f>IF(COUNTIF($C$3:$C$289,C37)=1,3,IF(COUNTIF($D$3:$D$289,D37)=1,2,IF(AND(COUNTIF($D$3:$D$289,D37)&gt;=2,COUNTIF($D$3:$D$289,D37)&lt;=4)=TRUE,1,0)))</f>
        <v>2</v>
      </c>
      <c r="S37" s="7">
        <v>26</v>
      </c>
      <c r="T37" s="2">
        <f>IF(ISBLANK(S37)=TRUE,"",IF(S37&lt;=7,0,IF(AND(S37&gt;=8,S37&lt;=15)=TRUE,1,IF(AND(S37&gt;=16,S37&lt;=23)=TRUE,2,IF(AND(S37&gt;=24,S37&lt;=30)=TRUE,3,)))))</f>
        <v>3</v>
      </c>
      <c r="U37" s="7" t="s">
        <v>0</v>
      </c>
      <c r="V37" s="7">
        <f>IF(ISBLANK(U37)=TRUE,"",IF(U37="NE",0,IF(U37="CE ",1,IF(U37="E",2,3))))</f>
        <v>0</v>
      </c>
      <c r="W37" s="2">
        <f>IF(OR(ISNUMBER(O37)=FALSE,ISNUMBER(Q37)=FALSE,ISNUMBER(R37)=FALSE,ISNUMBER(T37)=FALSE,ISNUMBER(V37)=FALSE),"",SUM([1]tabla3!$B$2*O37,[1]tabla3!$B$3*Q37,[1]tabla3!$B$4*R37,[1]tabla3!$B$5*T37,[1]tabla3!$B$6*V37))</f>
        <v>13.6</v>
      </c>
      <c r="X37" s="6" t="str">
        <f>IF(ISNUMBER(W37)=FALSE,"",IF(W37&lt;9,"Bajo",IF(AND(W37&gt;=9,W37&lt;15)=TRUE,"Medio",IF(AND(W37&gt;=15,W37&lt;20)=TRUE,"Medio Alto",IF(AND(W37&gt;=20,W37&lt;30)=TRUE,"Alto","Muy Alto")))))</f>
        <v>Medio</v>
      </c>
    </row>
    <row r="38" spans="1:24" s="9" customFormat="1" x14ac:dyDescent="0.25">
      <c r="A38" s="8">
        <v>36</v>
      </c>
      <c r="B38" s="2" t="s">
        <v>27</v>
      </c>
      <c r="C38" s="2" t="s">
        <v>26</v>
      </c>
      <c r="D38" s="4" t="s">
        <v>263</v>
      </c>
      <c r="E38" s="4" t="s">
        <v>899</v>
      </c>
      <c r="F38" s="4" t="s">
        <v>898</v>
      </c>
      <c r="G38" s="2" t="s">
        <v>897</v>
      </c>
      <c r="H38" s="7">
        <v>1</v>
      </c>
      <c r="I38" s="7">
        <v>2</v>
      </c>
      <c r="J38" s="7">
        <v>11</v>
      </c>
      <c r="K38" s="2">
        <f>IF(ISBLANK(J38)=TRUE,"",IF(J38&lt;20,0,IF(AND(J38&gt;=20,J38&lt;35)=TRUE,1,IF(AND(J38&gt;35,J38&lt;=60)=TRUE,2,3))))</f>
        <v>0</v>
      </c>
      <c r="L38" s="7">
        <v>3</v>
      </c>
      <c r="M38" s="7">
        <v>1</v>
      </c>
      <c r="N38" s="2">
        <f>IF(AND(ISNUMBER(H38)=FALSE,ISNUMBER(I38)=FALSE,ISNUMBER(K38)=FALSE,ISNUMBER(L38)=FALSE,ISNUMBER(M38)=FALSE),"",SUM(1.5*H38,1.5*I38,1.5*K38,L38,0.5*M38))</f>
        <v>8</v>
      </c>
      <c r="O38" s="2">
        <f>IF(N38&lt;6,0,IF(AND(N38&gt;=6,N38&lt;12)=TRUE,1,IF(AND(N38&gt;=12,N38&lt;18)=TRUE,2,IF(N38=18,3,""))))</f>
        <v>1</v>
      </c>
      <c r="P38" s="7" t="s">
        <v>1</v>
      </c>
      <c r="Q38" s="7">
        <f>IF(OR(P38="DD",P38="LC")=TRUE,0,IF(P38="NT",1,IF(P38="VU",2,IF(OR(P38="EN",P38="CR")=TRUE,3,""))))</f>
        <v>0</v>
      </c>
      <c r="R38" s="2">
        <f>IF(COUNTIF($C$3:$C$289,C38)=1,3,IF(COUNTIF($D$3:$D$289,D38)=1,2,IF(AND(COUNTIF($D$3:$D$289,D38)&gt;=2,COUNTIF($D$3:$D$289,D38)&lt;=4)=TRUE,1,0)))</f>
        <v>1</v>
      </c>
      <c r="S38" s="7">
        <v>23</v>
      </c>
      <c r="T38" s="2">
        <f>IF(ISBLANK(S38)=TRUE,"",IF(S38&lt;=7,0,IF(AND(S38&gt;=8,S38&lt;=15)=TRUE,1,IF(AND(S38&gt;=16,S38&lt;=23)=TRUE,2,IF(AND(S38&gt;=24,S38&lt;=30)=TRUE,3,)))))</f>
        <v>2</v>
      </c>
      <c r="U38" s="7" t="s">
        <v>0</v>
      </c>
      <c r="V38" s="7">
        <f>IF(ISBLANK(U38)=TRUE,"",IF(U38="NE",0,IF(U38="CE ",1,IF(U38="E",2,3))))</f>
        <v>0</v>
      </c>
      <c r="W38" s="2">
        <f>IF(OR(ISNUMBER(O38)=FALSE,ISNUMBER(Q38)=FALSE,ISNUMBER(R38)=FALSE,ISNUMBER(T38)=FALSE,ISNUMBER(V38)=FALSE),"",SUM([1]tabla3!$B$2*O38,[1]tabla3!$B$3*Q38,[1]tabla3!$B$4*R38,[1]tabla3!$B$5*T38,[1]tabla3!$B$6*V38))</f>
        <v>8.9</v>
      </c>
      <c r="X38" s="6" t="str">
        <f>IF(ISNUMBER(W38)=FALSE,"",IF(W38&lt;9,"Bajo",IF(AND(W38&gt;=9,W38&lt;15)=TRUE,"Medio",IF(AND(W38&gt;=15,W38&lt;20)=TRUE,"Medio Alto",IF(AND(W38&gt;=20,W38&lt;30)=TRUE,"Alto","Muy Alto")))))</f>
        <v>Bajo</v>
      </c>
    </row>
    <row r="39" spans="1:24" s="9" customFormat="1" x14ac:dyDescent="0.25">
      <c r="A39" s="8">
        <v>37</v>
      </c>
      <c r="B39" s="2" t="s">
        <v>27</v>
      </c>
      <c r="C39" s="2" t="s">
        <v>26</v>
      </c>
      <c r="D39" s="4" t="s">
        <v>896</v>
      </c>
      <c r="E39" s="4" t="s">
        <v>895</v>
      </c>
      <c r="F39" s="4" t="s">
        <v>894</v>
      </c>
      <c r="G39" s="2" t="s">
        <v>893</v>
      </c>
      <c r="H39" s="7">
        <v>2</v>
      </c>
      <c r="I39" s="7">
        <v>3</v>
      </c>
      <c r="J39" s="7">
        <v>11</v>
      </c>
      <c r="K39" s="2">
        <f>IF(ISBLANK(J39)=TRUE,"",IF(J39&lt;20,0,IF(AND(J39&gt;=20,J39&lt;35)=TRUE,1,IF(AND(J39&gt;35,J39&lt;=60)=TRUE,2,3))))</f>
        <v>0</v>
      </c>
      <c r="L39" s="7">
        <v>3</v>
      </c>
      <c r="M39" s="7">
        <v>1</v>
      </c>
      <c r="N39" s="2">
        <f>IF(AND(ISNUMBER(H39)=FALSE,ISNUMBER(I39)=FALSE,ISNUMBER(K39)=FALSE,ISNUMBER(L39)=FALSE,ISNUMBER(M39)=FALSE),"",SUM(1.5*H39,1.5*I39,1.5*K39,L39,0.5*M39))</f>
        <v>11</v>
      </c>
      <c r="O39" s="2">
        <f>IF(N39&lt;6,0,IF(AND(N39&gt;=6,N39&lt;12)=TRUE,1,IF(AND(N39&gt;=12,N39&lt;18)=TRUE,2,IF(N39=18,3,""))))</f>
        <v>1</v>
      </c>
      <c r="P39" s="7" t="s">
        <v>1</v>
      </c>
      <c r="Q39" s="7">
        <f>IF(OR(P39="DD",P39="LC")=TRUE,0,IF(P39="NT",1,IF(P39="VU",2,IF(OR(P39="EN",P39="CR")=TRUE,3,""))))</f>
        <v>0</v>
      </c>
      <c r="R39" s="2">
        <f>IF(COUNTIF($C$3:$C$289,C39)=1,3,IF(COUNTIF($D$3:$D$289,D39)=1,2,IF(AND(COUNTIF($D$3:$D$289,D39)&gt;=2,COUNTIF($D$3:$D$289,D39)&lt;=4)=TRUE,1,0)))</f>
        <v>2</v>
      </c>
      <c r="S39" s="7">
        <v>16</v>
      </c>
      <c r="T39" s="2">
        <f>IF(ISBLANK(S39)=TRUE,"",IF(S39&lt;=7,0,IF(AND(S39&gt;=8,S39&lt;=15)=TRUE,1,IF(AND(S39&gt;=16,S39&lt;=23)=TRUE,2,IF(AND(S39&gt;=24,S39&lt;=30)=TRUE,3,)))))</f>
        <v>2</v>
      </c>
      <c r="U39" s="7" t="s">
        <v>8</v>
      </c>
      <c r="V39" s="7">
        <f>IF(ISBLANK(U39)=TRUE,"",IF(U39="NE",0,IF(U39="CE ",1,IF(U39="E",2,3))))</f>
        <v>3</v>
      </c>
      <c r="W39" s="2">
        <f>IF(OR(ISNUMBER(O39)=FALSE,ISNUMBER(Q39)=FALSE,ISNUMBER(R39)=FALSE,ISNUMBER(T39)=FALSE,ISNUMBER(V39)=FALSE),"",SUM([1]tabla3!$B$2*O39,[1]tabla3!$B$3*Q39,[1]tabla3!$B$4*R39,[1]tabla3!$B$5*T39,[1]tabla3!$B$6*V39))</f>
        <v>19.600000000000001</v>
      </c>
      <c r="X39" s="6" t="str">
        <f>IF(ISNUMBER(W39)=FALSE,"",IF(W39&lt;9,"Bajo",IF(AND(W39&gt;=9,W39&lt;15)=TRUE,"Medio",IF(AND(W39&gt;=15,W39&lt;20)=TRUE,"Medio Alto",IF(AND(W39&gt;=20,W39&lt;30)=TRUE,"Alto","Muy Alto")))))</f>
        <v>Medio Alto</v>
      </c>
    </row>
    <row r="40" spans="1:24" s="9" customFormat="1" x14ac:dyDescent="0.25">
      <c r="A40" s="8">
        <v>38</v>
      </c>
      <c r="B40" s="2" t="s">
        <v>27</v>
      </c>
      <c r="C40" s="2" t="s">
        <v>26</v>
      </c>
      <c r="D40" s="4" t="s">
        <v>892</v>
      </c>
      <c r="E40" s="4" t="s">
        <v>891</v>
      </c>
      <c r="F40" s="4" t="s">
        <v>890</v>
      </c>
      <c r="G40" s="2" t="s">
        <v>889</v>
      </c>
      <c r="H40" s="7">
        <v>2</v>
      </c>
      <c r="I40" s="7">
        <v>3</v>
      </c>
      <c r="J40" s="7">
        <v>12</v>
      </c>
      <c r="K40" s="2">
        <f>IF(ISBLANK(J40)=TRUE,"",IF(J40&lt;20,0,IF(AND(J40&gt;=20,J40&lt;35)=TRUE,1,IF(AND(J40&gt;35,J40&lt;=60)=TRUE,2,3))))</f>
        <v>0</v>
      </c>
      <c r="L40" s="7">
        <v>3</v>
      </c>
      <c r="M40" s="7">
        <v>0</v>
      </c>
      <c r="N40" s="2">
        <f>IF(AND(ISNUMBER(H40)=FALSE,ISNUMBER(I40)=FALSE,ISNUMBER(K40)=FALSE,ISNUMBER(L40)=FALSE,ISNUMBER(M40)=FALSE),"",SUM(1.5*H40,1.5*I40,1.5*K40,L40,0.5*M40))</f>
        <v>10.5</v>
      </c>
      <c r="O40" s="2">
        <f>IF(N40&lt;6,0,IF(AND(N40&gt;=6,N40&lt;12)=TRUE,1,IF(AND(N40&gt;=12,N40&lt;18)=TRUE,2,IF(N40=18,3,""))))</f>
        <v>1</v>
      </c>
      <c r="P40" s="7" t="s">
        <v>1</v>
      </c>
      <c r="Q40" s="7">
        <f>IF(OR(P40="DD",P40="LC")=TRUE,0,IF(P40="NT",1,IF(P40="VU",2,IF(OR(P40="EN",P40="CR")=TRUE,3,""))))</f>
        <v>0</v>
      </c>
      <c r="R40" s="2">
        <f>IF(COUNTIF($C$3:$C$289,C40)=1,3,IF(COUNTIF($D$3:$D$289,D40)=1,2,IF(AND(COUNTIF($D$3:$D$289,D40)&gt;=2,COUNTIF($D$3:$D$289,D40)&lt;=4)=TRUE,1,0)))</f>
        <v>2</v>
      </c>
      <c r="S40" s="7">
        <v>29</v>
      </c>
      <c r="T40" s="2">
        <f>IF(ISBLANK(S40)=TRUE,"",IF(S40&lt;=7,0,IF(AND(S40&gt;=8,S40&lt;=15)=TRUE,1,IF(AND(S40&gt;=16,S40&lt;=23)=TRUE,2,IF(AND(S40&gt;=24,S40&lt;=30)=TRUE,3,)))))</f>
        <v>3</v>
      </c>
      <c r="U40" s="7" t="s">
        <v>0</v>
      </c>
      <c r="V40" s="7">
        <f>IF(ISBLANK(U40)=TRUE,"",IF(U40="NE",0,IF(U40="CE ",1,IF(U40="E",2,3))))</f>
        <v>0</v>
      </c>
      <c r="W40" s="2">
        <f>IF(OR(ISNUMBER(O40)=FALSE,ISNUMBER(Q40)=FALSE,ISNUMBER(R40)=FALSE,ISNUMBER(T40)=FALSE,ISNUMBER(V40)=FALSE),"",SUM([1]tabla3!$B$2*O40,[1]tabla3!$B$3*Q40,[1]tabla3!$B$4*R40,[1]tabla3!$B$5*T40,[1]tabla3!$B$6*V40))</f>
        <v>13.6</v>
      </c>
      <c r="X40" s="6" t="str">
        <f>IF(ISNUMBER(W40)=FALSE,"",IF(W40&lt;9,"Bajo",IF(AND(W40&gt;=9,W40&lt;15)=TRUE,"Medio",IF(AND(W40&gt;=15,W40&lt;20)=TRUE,"Medio Alto",IF(AND(W40&gt;=20,W40&lt;30)=TRUE,"Alto","Muy Alto")))))</f>
        <v>Medio</v>
      </c>
    </row>
    <row r="41" spans="1:24" s="9" customFormat="1" x14ac:dyDescent="0.25">
      <c r="A41" s="8">
        <v>39</v>
      </c>
      <c r="B41" s="2" t="s">
        <v>27</v>
      </c>
      <c r="C41" s="2" t="s">
        <v>26</v>
      </c>
      <c r="D41" s="4" t="s">
        <v>888</v>
      </c>
      <c r="E41" s="4" t="s">
        <v>887</v>
      </c>
      <c r="F41" s="4" t="s">
        <v>886</v>
      </c>
      <c r="G41" s="2" t="s">
        <v>885</v>
      </c>
      <c r="H41" s="7">
        <v>2</v>
      </c>
      <c r="I41" s="7">
        <v>2</v>
      </c>
      <c r="J41" s="7">
        <v>15</v>
      </c>
      <c r="K41" s="2">
        <f>IF(ISBLANK(J41)=TRUE,"",IF(J41&lt;20,0,IF(AND(J41&gt;=20,J41&lt;35)=TRUE,1,IF(AND(J41&gt;35,J41&lt;=60)=TRUE,2,3))))</f>
        <v>0</v>
      </c>
      <c r="L41" s="7">
        <v>1</v>
      </c>
      <c r="M41" s="7">
        <v>1</v>
      </c>
      <c r="N41" s="2">
        <f>IF(AND(ISNUMBER(H41)=FALSE,ISNUMBER(I41)=FALSE,ISNUMBER(K41)=FALSE,ISNUMBER(L41)=FALSE,ISNUMBER(M41)=FALSE),"",SUM(1.5*H41,1.5*I41,1.5*K41,L41,0.5*M41))</f>
        <v>7.5</v>
      </c>
      <c r="O41" s="2">
        <f>IF(N41&lt;6,0,IF(AND(N41&gt;=6,N41&lt;12)=TRUE,1,IF(AND(N41&gt;=12,N41&lt;18)=TRUE,2,IF(N41=18,3,""))))</f>
        <v>1</v>
      </c>
      <c r="P41" s="7" t="s">
        <v>1</v>
      </c>
      <c r="Q41" s="7">
        <f>IF(OR(P41="DD",P41="LC")=TRUE,0,IF(P41="NT",1,IF(P41="VU",2,IF(OR(P41="EN",P41="CR")=TRUE,3,""))))</f>
        <v>0</v>
      </c>
      <c r="R41" s="2">
        <f>IF(COUNTIF($C$3:$C$289,C41)=1,3,IF(COUNTIF($D$3:$D$289,D41)=1,2,IF(AND(COUNTIF($D$3:$D$289,D41)&gt;=2,COUNTIF($D$3:$D$289,D41)&lt;=4)=TRUE,1,0)))</f>
        <v>2</v>
      </c>
      <c r="S41" s="7">
        <v>27</v>
      </c>
      <c r="T41" s="2">
        <f>IF(ISBLANK(S41)=TRUE,"",IF(S41&lt;=7,0,IF(AND(S41&gt;=8,S41&lt;=15)=TRUE,1,IF(AND(S41&gt;=16,S41&lt;=23)=TRUE,2,IF(AND(S41&gt;=24,S41&lt;=30)=TRUE,3,)))))</f>
        <v>3</v>
      </c>
      <c r="U41" s="7" t="s">
        <v>0</v>
      </c>
      <c r="V41" s="7">
        <f>IF(ISBLANK(U41)=TRUE,"",IF(U41="NE",0,IF(U41="CE ",1,IF(U41="E",2,3))))</f>
        <v>0</v>
      </c>
      <c r="W41" s="2">
        <f>IF(OR(ISNUMBER(O41)=FALSE,ISNUMBER(Q41)=FALSE,ISNUMBER(R41)=FALSE,ISNUMBER(T41)=FALSE,ISNUMBER(V41)=FALSE),"",SUM([1]tabla3!$B$2*O41,[1]tabla3!$B$3*Q41,[1]tabla3!$B$4*R41,[1]tabla3!$B$5*T41,[1]tabla3!$B$6*V41))</f>
        <v>13.6</v>
      </c>
      <c r="X41" s="6" t="str">
        <f>IF(ISNUMBER(W41)=FALSE,"",IF(W41&lt;9,"Bajo",IF(AND(W41&gt;=9,W41&lt;15)=TRUE,"Medio",IF(AND(W41&gt;=15,W41&lt;20)=TRUE,"Medio Alto",IF(AND(W41&gt;=20,W41&lt;30)=TRUE,"Alto","Muy Alto")))))</f>
        <v>Medio</v>
      </c>
    </row>
    <row r="42" spans="1:24" s="9" customFormat="1" x14ac:dyDescent="0.25">
      <c r="A42" s="8">
        <v>40</v>
      </c>
      <c r="B42" s="2" t="s">
        <v>27</v>
      </c>
      <c r="C42" s="2" t="s">
        <v>26</v>
      </c>
      <c r="D42" s="4" t="s">
        <v>884</v>
      </c>
      <c r="E42" s="4" t="s">
        <v>883</v>
      </c>
      <c r="F42" s="4" t="s">
        <v>882</v>
      </c>
      <c r="G42" s="2" t="s">
        <v>881</v>
      </c>
      <c r="H42" s="7">
        <v>2</v>
      </c>
      <c r="I42" s="7">
        <v>1</v>
      </c>
      <c r="J42" s="7">
        <v>10</v>
      </c>
      <c r="K42" s="2">
        <f>IF(ISBLANK(J42)=TRUE,"",IF(J42&lt;20,0,IF(AND(J42&gt;=20,J42&lt;35)=TRUE,1,IF(AND(J42&gt;35,J42&lt;=60)=TRUE,2,3))))</f>
        <v>0</v>
      </c>
      <c r="L42" s="7">
        <v>3</v>
      </c>
      <c r="M42" s="7">
        <v>1</v>
      </c>
      <c r="N42" s="2">
        <f>IF(AND(ISNUMBER(H42)=FALSE,ISNUMBER(I42)=FALSE,ISNUMBER(K42)=FALSE,ISNUMBER(L42)=FALSE,ISNUMBER(M42)=FALSE),"",SUM(1.5*H42,1.5*I42,1.5*K42,L42,0.5*M42))</f>
        <v>8</v>
      </c>
      <c r="O42" s="2">
        <f>IF(N42&lt;6,0,IF(AND(N42&gt;=6,N42&lt;12)=TRUE,1,IF(AND(N42&gt;=12,N42&lt;18)=TRUE,2,IF(N42=18,3,""))))</f>
        <v>1</v>
      </c>
      <c r="P42" s="7" t="s">
        <v>1</v>
      </c>
      <c r="Q42" s="7">
        <f>IF(OR(P42="DD",P42="LC")=TRUE,0,IF(P42="NT",1,IF(P42="VU",2,IF(OR(P42="EN",P42="CR")=TRUE,3,""))))</f>
        <v>0</v>
      </c>
      <c r="R42" s="2">
        <f>IF(COUNTIF($C$3:$C$289,C42)=1,3,IF(COUNTIF($D$3:$D$289,D42)=1,2,IF(AND(COUNTIF($D$3:$D$289,D42)&gt;=2,COUNTIF($D$3:$D$289,D42)&lt;=4)=TRUE,1,0)))</f>
        <v>2</v>
      </c>
      <c r="S42" s="7">
        <v>23</v>
      </c>
      <c r="T42" s="2">
        <f>IF(ISBLANK(S42)=TRUE,"",IF(S42&lt;=7,0,IF(AND(S42&gt;=8,S42&lt;=15)=TRUE,1,IF(AND(S42&gt;=16,S42&lt;=23)=TRUE,2,IF(AND(S42&gt;=24,S42&lt;=30)=TRUE,3,)))))</f>
        <v>2</v>
      </c>
      <c r="U42" s="7" t="s">
        <v>0</v>
      </c>
      <c r="V42" s="7">
        <f>IF(ISBLANK(U42)=TRUE,"",IF(U42="NE",0,IF(U42="CE ",1,IF(U42="E",2,3))))</f>
        <v>0</v>
      </c>
      <c r="W42" s="2">
        <f>IF(OR(ISNUMBER(O42)=FALSE,ISNUMBER(Q42)=FALSE,ISNUMBER(R42)=FALSE,ISNUMBER(T42)=FALSE,ISNUMBER(V42)=FALSE),"",SUM([1]tabla3!$B$2*O42,[1]tabla3!$B$3*Q42,[1]tabla3!$B$4*R42,[1]tabla3!$B$5*T42,[1]tabla3!$B$6*V42))</f>
        <v>10.6</v>
      </c>
      <c r="X42" s="6" t="str">
        <f>IF(ISNUMBER(W42)=FALSE,"",IF(W42&lt;9,"Bajo",IF(AND(W42&gt;=9,W42&lt;15)=TRUE,"Medio",IF(AND(W42&gt;=15,W42&lt;20)=TRUE,"Medio Alto",IF(AND(W42&gt;=20,W42&lt;30)=TRUE,"Alto","Muy Alto")))))</f>
        <v>Medio</v>
      </c>
    </row>
    <row r="43" spans="1:24" s="9" customFormat="1" x14ac:dyDescent="0.25">
      <c r="A43" s="8">
        <v>41</v>
      </c>
      <c r="B43" s="2" t="s">
        <v>27</v>
      </c>
      <c r="C43" s="2" t="s">
        <v>26</v>
      </c>
      <c r="D43" s="4" t="s">
        <v>880</v>
      </c>
      <c r="E43" s="4" t="s">
        <v>879</v>
      </c>
      <c r="F43" s="4" t="s">
        <v>878</v>
      </c>
      <c r="G43" s="2" t="s">
        <v>877</v>
      </c>
      <c r="H43" s="7">
        <v>2</v>
      </c>
      <c r="I43" s="7">
        <v>1</v>
      </c>
      <c r="J43" s="7">
        <v>12</v>
      </c>
      <c r="K43" s="2">
        <f>IF(ISBLANK(J43)=TRUE,"",IF(J43&lt;20,0,IF(AND(J43&gt;=20,J43&lt;35)=TRUE,1,IF(AND(J43&gt;35,J43&lt;=60)=TRUE,2,3))))</f>
        <v>0</v>
      </c>
      <c r="L43" s="7">
        <v>1</v>
      </c>
      <c r="M43" s="7">
        <v>1</v>
      </c>
      <c r="N43" s="2">
        <f>IF(AND(ISNUMBER(H43)=FALSE,ISNUMBER(I43)=FALSE,ISNUMBER(K43)=FALSE,ISNUMBER(L43)=FALSE,ISNUMBER(M43)=FALSE),"",SUM(1.5*H43,1.5*I43,1.5*K43,L43,0.5*M43))</f>
        <v>6</v>
      </c>
      <c r="O43" s="2">
        <f>IF(N43&lt;6,0,IF(AND(N43&gt;=6,N43&lt;12)=TRUE,1,IF(AND(N43&gt;=12,N43&lt;18)=TRUE,2,IF(N43=18,3,""))))</f>
        <v>1</v>
      </c>
      <c r="P43" s="7" t="s">
        <v>1</v>
      </c>
      <c r="Q43" s="7">
        <f>IF(OR(P43="DD",P43="LC")=TRUE,0,IF(P43="NT",1,IF(P43="VU",2,IF(OR(P43="EN",P43="CR")=TRUE,3,""))))</f>
        <v>0</v>
      </c>
      <c r="R43" s="2">
        <f>IF(COUNTIF($C$3:$C$289,C43)=1,3,IF(COUNTIF($D$3:$D$289,D43)=1,2,IF(AND(COUNTIF($D$3:$D$289,D43)&gt;=2,COUNTIF($D$3:$D$289,D43)&lt;=4)=TRUE,1,0)))</f>
        <v>2</v>
      </c>
      <c r="S43" s="7">
        <v>23</v>
      </c>
      <c r="T43" s="2">
        <f>IF(ISBLANK(S43)=TRUE,"",IF(S43&lt;=7,0,IF(AND(S43&gt;=8,S43&lt;=15)=TRUE,1,IF(AND(S43&gt;=16,S43&lt;=23)=TRUE,2,IF(AND(S43&gt;=24,S43&lt;=30)=TRUE,3,)))))</f>
        <v>2</v>
      </c>
      <c r="U43" s="7" t="s">
        <v>8</v>
      </c>
      <c r="V43" s="7">
        <f>IF(ISBLANK(U43)=TRUE,"",IF(U43="NE",0,IF(U43="CE ",1,IF(U43="E",2,3))))</f>
        <v>3</v>
      </c>
      <c r="W43" s="2">
        <f>IF(OR(ISNUMBER(O43)=FALSE,ISNUMBER(Q43)=FALSE,ISNUMBER(R43)=FALSE,ISNUMBER(T43)=FALSE,ISNUMBER(V43)=FALSE),"",SUM([1]tabla3!$B$2*O43,[1]tabla3!$B$3*Q43,[1]tabla3!$B$4*R43,[1]tabla3!$B$5*T43,[1]tabla3!$B$6*V43))</f>
        <v>19.600000000000001</v>
      </c>
      <c r="X43" s="6" t="str">
        <f>IF(ISNUMBER(W43)=FALSE,"",IF(W43&lt;9,"Bajo",IF(AND(W43&gt;=9,W43&lt;15)=TRUE,"Medio",IF(AND(W43&gt;=15,W43&lt;20)=TRUE,"Medio Alto",IF(AND(W43&gt;=20,W43&lt;30)=TRUE,"Alto","Muy Alto")))))</f>
        <v>Medio Alto</v>
      </c>
    </row>
    <row r="44" spans="1:24" s="9" customFormat="1" x14ac:dyDescent="0.25">
      <c r="A44" s="8">
        <v>42</v>
      </c>
      <c r="B44" s="2" t="s">
        <v>27</v>
      </c>
      <c r="C44" s="2" t="s">
        <v>26</v>
      </c>
      <c r="D44" s="4" t="s">
        <v>876</v>
      </c>
      <c r="E44" s="4" t="s">
        <v>875</v>
      </c>
      <c r="F44" s="4" t="s">
        <v>874</v>
      </c>
      <c r="G44" s="2" t="s">
        <v>873</v>
      </c>
      <c r="H44" s="7">
        <v>2</v>
      </c>
      <c r="I44" s="7">
        <v>1</v>
      </c>
      <c r="J44" s="7">
        <v>11.4</v>
      </c>
      <c r="K44" s="2">
        <f>IF(ISBLANK(J44)=TRUE,"",IF(J44&lt;20,0,IF(AND(J44&gt;=20,J44&lt;35)=TRUE,1,IF(AND(J44&gt;35,J44&lt;=60)=TRUE,2,3))))</f>
        <v>0</v>
      </c>
      <c r="L44" s="7">
        <v>1</v>
      </c>
      <c r="M44" s="7">
        <v>0</v>
      </c>
      <c r="N44" s="2">
        <f>IF(AND(ISNUMBER(H44)=FALSE,ISNUMBER(I44)=FALSE,ISNUMBER(K44)=FALSE,ISNUMBER(L44)=FALSE,ISNUMBER(M44)=FALSE),"",SUM(1.5*H44,1.5*I44,1.5*K44,L44,0.5*M44))</f>
        <v>5.5</v>
      </c>
      <c r="O44" s="2">
        <f>IF(N44&lt;6,0,IF(AND(N44&gt;=6,N44&lt;12)=TRUE,1,IF(AND(N44&gt;=12,N44&lt;18)=TRUE,2,IF(N44=18,3,""))))</f>
        <v>0</v>
      </c>
      <c r="P44" s="7" t="s">
        <v>1</v>
      </c>
      <c r="Q44" s="7">
        <f>IF(OR(P44="DD",P44="LC")=TRUE,0,IF(P44="NT",1,IF(P44="VU",2,IF(OR(P44="EN",P44="CR")=TRUE,3,""))))</f>
        <v>0</v>
      </c>
      <c r="R44" s="2">
        <f>IF(COUNTIF($C$3:$C$289,C44)=1,3,IF(COUNTIF($D$3:$D$289,D44)=1,2,IF(AND(COUNTIF($D$3:$D$289,D44)&gt;=2,COUNTIF($D$3:$D$289,D44)&lt;=4)=TRUE,1,0)))</f>
        <v>2</v>
      </c>
      <c r="S44" s="7">
        <v>23</v>
      </c>
      <c r="T44" s="2">
        <f>IF(ISBLANK(S44)=TRUE,"",IF(S44&lt;=7,0,IF(AND(S44&gt;=8,S44&lt;=15)=TRUE,1,IF(AND(S44&gt;=16,S44&lt;=23)=TRUE,2,IF(AND(S44&gt;=24,S44&lt;=30)=TRUE,3,)))))</f>
        <v>2</v>
      </c>
      <c r="U44" s="7" t="s">
        <v>0</v>
      </c>
      <c r="V44" s="7">
        <f>IF(ISBLANK(U44)=TRUE,"",IF(U44="NE",0,IF(U44="CE ",1,IF(U44="E",2,3))))</f>
        <v>0</v>
      </c>
      <c r="W44" s="2">
        <f>IF(OR(ISNUMBER(O44)=FALSE,ISNUMBER(Q44)=FALSE,ISNUMBER(R44)=FALSE,ISNUMBER(T44)=FALSE,ISNUMBER(V44)=FALSE),"",SUM([1]tabla3!$B$2*O44,[1]tabla3!$B$3*Q44,[1]tabla3!$B$4*R44,[1]tabla3!$B$5*T44,[1]tabla3!$B$6*V44))</f>
        <v>9.4</v>
      </c>
      <c r="X44" s="6" t="str">
        <f>IF(ISNUMBER(W44)=FALSE,"",IF(W44&lt;9,"Bajo",IF(AND(W44&gt;=9,W44&lt;15)=TRUE,"Medio",IF(AND(W44&gt;=15,W44&lt;20)=TRUE,"Medio Alto",IF(AND(W44&gt;=20,W44&lt;30)=TRUE,"Alto","Muy Alto")))))</f>
        <v>Medio</v>
      </c>
    </row>
    <row r="45" spans="1:24" s="9" customFormat="1" x14ac:dyDescent="0.25">
      <c r="A45" s="8">
        <v>43</v>
      </c>
      <c r="B45" s="2" t="s">
        <v>27</v>
      </c>
      <c r="C45" s="2" t="s">
        <v>26</v>
      </c>
      <c r="D45" s="4" t="s">
        <v>872</v>
      </c>
      <c r="E45" s="4" t="s">
        <v>871</v>
      </c>
      <c r="F45" s="4" t="s">
        <v>870</v>
      </c>
      <c r="G45" s="2" t="s">
        <v>869</v>
      </c>
      <c r="H45" s="7">
        <v>2</v>
      </c>
      <c r="I45" s="7">
        <v>1</v>
      </c>
      <c r="J45" s="7">
        <v>10.199999999999999</v>
      </c>
      <c r="K45" s="2">
        <f>IF(ISBLANK(J45)=TRUE,"",IF(J45&lt;20,0,IF(AND(J45&gt;=20,J45&lt;35)=TRUE,1,IF(AND(J45&gt;35,J45&lt;=60)=TRUE,2,3))))</f>
        <v>0</v>
      </c>
      <c r="L45" s="7">
        <v>3</v>
      </c>
      <c r="M45" s="7">
        <v>1</v>
      </c>
      <c r="N45" s="2">
        <f>IF(AND(ISNUMBER(H45)=FALSE,ISNUMBER(I45)=FALSE,ISNUMBER(K45)=FALSE,ISNUMBER(L45)=FALSE,ISNUMBER(M45)=FALSE),"",SUM(1.5*H45,1.5*I45,1.5*K45,L45,0.5*M45))</f>
        <v>8</v>
      </c>
      <c r="O45" s="2">
        <f>IF(N45&lt;6,0,IF(AND(N45&gt;=6,N45&lt;12)=TRUE,1,IF(AND(N45&gt;=12,N45&lt;18)=TRUE,2,IF(N45=18,3,""))))</f>
        <v>1</v>
      </c>
      <c r="P45" s="7" t="s">
        <v>1</v>
      </c>
      <c r="Q45" s="7">
        <f>IF(OR(P45="DD",P45="LC")=TRUE,0,IF(P45="NT",1,IF(P45="VU",2,IF(OR(P45="EN",P45="CR")=TRUE,3,""))))</f>
        <v>0</v>
      </c>
      <c r="R45" s="2">
        <f>IF(COUNTIF($C$3:$C$289,C45)=1,3,IF(COUNTIF($D$3:$D$289,D45)=1,2,IF(AND(COUNTIF($D$3:$D$289,D45)&gt;=2,COUNTIF($D$3:$D$289,D45)&lt;=4)=TRUE,1,0)))</f>
        <v>2</v>
      </c>
      <c r="S45" s="7">
        <v>20</v>
      </c>
      <c r="T45" s="2">
        <f>IF(ISBLANK(S45)=TRUE,"",IF(S45&lt;=7,0,IF(AND(S45&gt;=8,S45&lt;=15)=TRUE,1,IF(AND(S45&gt;=16,S45&lt;=23)=TRUE,2,IF(AND(S45&gt;=24,S45&lt;=30)=TRUE,3,)))))</f>
        <v>2</v>
      </c>
      <c r="U45" s="7" t="s">
        <v>8</v>
      </c>
      <c r="V45" s="7">
        <f>IF(ISBLANK(U45)=TRUE,"",IF(U45="NE",0,IF(U45="CE ",1,IF(U45="E",2,3))))</f>
        <v>3</v>
      </c>
      <c r="W45" s="2">
        <f>IF(OR(ISNUMBER(O45)=FALSE,ISNUMBER(Q45)=FALSE,ISNUMBER(R45)=FALSE,ISNUMBER(T45)=FALSE,ISNUMBER(V45)=FALSE),"",SUM([1]tabla3!$B$2*O45,[1]tabla3!$B$3*Q45,[1]tabla3!$B$4*R45,[1]tabla3!$B$5*T45,[1]tabla3!$B$6*V45))</f>
        <v>19.600000000000001</v>
      </c>
      <c r="X45" s="6" t="str">
        <f>IF(ISNUMBER(W45)=FALSE,"",IF(W45&lt;9,"Bajo",IF(AND(W45&gt;=9,W45&lt;15)=TRUE,"Medio",IF(AND(W45&gt;=15,W45&lt;20)=TRUE,"Medio Alto",IF(AND(W45&gt;=20,W45&lt;30)=TRUE,"Alto","Muy Alto")))))</f>
        <v>Medio Alto</v>
      </c>
    </row>
    <row r="46" spans="1:24" s="9" customFormat="1" x14ac:dyDescent="0.25">
      <c r="A46" s="8">
        <v>44</v>
      </c>
      <c r="B46" s="2" t="s">
        <v>27</v>
      </c>
      <c r="C46" s="2" t="s">
        <v>26</v>
      </c>
      <c r="D46" s="4" t="s">
        <v>868</v>
      </c>
      <c r="E46" s="4" t="s">
        <v>867</v>
      </c>
      <c r="F46" s="4" t="s">
        <v>866</v>
      </c>
      <c r="G46" s="2" t="s">
        <v>865</v>
      </c>
      <c r="H46" s="7">
        <v>2</v>
      </c>
      <c r="I46" s="7">
        <v>1</v>
      </c>
      <c r="J46" s="7">
        <v>11.5</v>
      </c>
      <c r="K46" s="2">
        <f>IF(ISBLANK(J46)=TRUE,"",IF(J46&lt;20,0,IF(AND(J46&gt;=20,J46&lt;35)=TRUE,1,IF(AND(J46&gt;35,J46&lt;=60)=TRUE,2,3))))</f>
        <v>0</v>
      </c>
      <c r="L46" s="7">
        <v>3</v>
      </c>
      <c r="M46" s="7">
        <v>1</v>
      </c>
      <c r="N46" s="2">
        <f>IF(AND(ISNUMBER(H46)=FALSE,ISNUMBER(I46)=FALSE,ISNUMBER(K46)=FALSE,ISNUMBER(L46)=FALSE,ISNUMBER(M46)=FALSE),"",SUM(1.5*H46,1.5*I46,1.5*K46,L46,0.5*M46))</f>
        <v>8</v>
      </c>
      <c r="O46" s="2">
        <f>IF(N46&lt;6,0,IF(AND(N46&gt;=6,N46&lt;12)=TRUE,1,IF(AND(N46&gt;=12,N46&lt;18)=TRUE,2,IF(N46=18,3,""))))</f>
        <v>1</v>
      </c>
      <c r="P46" s="7" t="s">
        <v>1</v>
      </c>
      <c r="Q46" s="7">
        <f>IF(OR(P46="DD",P46="LC")=TRUE,0,IF(P46="NT",1,IF(P46="VU",2,IF(OR(P46="EN",P46="CR")=TRUE,3,""))))</f>
        <v>0</v>
      </c>
      <c r="R46" s="2">
        <f>IF(COUNTIF($C$3:$C$289,C46)=1,3,IF(COUNTIF($D$3:$D$289,D46)=1,2,IF(AND(COUNTIF($D$3:$D$289,D46)&gt;=2,COUNTIF($D$3:$D$289,D46)&lt;=4)=TRUE,1,0)))</f>
        <v>2</v>
      </c>
      <c r="S46" s="7">
        <v>29</v>
      </c>
      <c r="T46" s="2">
        <f>IF(ISBLANK(S46)=TRUE,"",IF(S46&lt;=7,0,IF(AND(S46&gt;=8,S46&lt;=15)=TRUE,1,IF(AND(S46&gt;=16,S46&lt;=23)=TRUE,2,IF(AND(S46&gt;=24,S46&lt;=30)=TRUE,3,)))))</f>
        <v>3</v>
      </c>
      <c r="U46" s="7" t="s">
        <v>0</v>
      </c>
      <c r="V46" s="7">
        <f>IF(ISBLANK(U46)=TRUE,"",IF(U46="NE",0,IF(U46="CE ",1,IF(U46="E",2,3))))</f>
        <v>0</v>
      </c>
      <c r="W46" s="2">
        <f>IF(OR(ISNUMBER(O46)=FALSE,ISNUMBER(Q46)=FALSE,ISNUMBER(R46)=FALSE,ISNUMBER(T46)=FALSE,ISNUMBER(V46)=FALSE),"",SUM([1]tabla3!$B$2*O46,[1]tabla3!$B$3*Q46,[1]tabla3!$B$4*R46,[1]tabla3!$B$5*T46,[1]tabla3!$B$6*V46))</f>
        <v>13.6</v>
      </c>
      <c r="X46" s="6" t="str">
        <f>IF(ISNUMBER(W46)=FALSE,"",IF(W46&lt;9,"Bajo",IF(AND(W46&gt;=9,W46&lt;15)=TRUE,"Medio",IF(AND(W46&gt;=15,W46&lt;20)=TRUE,"Medio Alto",IF(AND(W46&gt;=20,W46&lt;30)=TRUE,"Alto","Muy Alto")))))</f>
        <v>Medio</v>
      </c>
    </row>
    <row r="47" spans="1:24" s="9" customFormat="1" x14ac:dyDescent="0.25">
      <c r="A47" s="8">
        <v>45</v>
      </c>
      <c r="B47" s="2" t="s">
        <v>27</v>
      </c>
      <c r="C47" s="2" t="s">
        <v>26</v>
      </c>
      <c r="D47" s="4" t="s">
        <v>864</v>
      </c>
      <c r="E47" s="4" t="s">
        <v>863</v>
      </c>
      <c r="F47" s="4" t="s">
        <v>862</v>
      </c>
      <c r="G47" s="2" t="s">
        <v>861</v>
      </c>
      <c r="H47" s="7">
        <v>2</v>
      </c>
      <c r="I47" s="7">
        <v>1</v>
      </c>
      <c r="J47" s="7">
        <v>10</v>
      </c>
      <c r="K47" s="2">
        <f>IF(ISBLANK(J47)=TRUE,"",IF(J47&lt;20,0,IF(AND(J47&gt;=20,J47&lt;35)=TRUE,1,IF(AND(J47&gt;35,J47&lt;=60)=TRUE,2,3))))</f>
        <v>0</v>
      </c>
      <c r="L47" s="7">
        <v>1</v>
      </c>
      <c r="M47" s="7">
        <v>1</v>
      </c>
      <c r="N47" s="2">
        <f>IF(AND(ISNUMBER(H47)=FALSE,ISNUMBER(I47)=FALSE,ISNUMBER(K47)=FALSE,ISNUMBER(L47)=FALSE,ISNUMBER(M47)=FALSE),"",SUM(1.5*H47,1.5*I47,1.5*K47,L47,0.5*M47))</f>
        <v>6</v>
      </c>
      <c r="O47" s="2">
        <f>IF(N47&lt;6,0,IF(AND(N47&gt;=6,N47&lt;12)=TRUE,1,IF(AND(N47&gt;=12,N47&lt;18)=TRUE,2,IF(N47=18,3,""))))</f>
        <v>1</v>
      </c>
      <c r="P47" s="7" t="s">
        <v>1</v>
      </c>
      <c r="Q47" s="7">
        <f>IF(OR(P47="DD",P47="LC")=TRUE,0,IF(P47="NT",1,IF(P47="VU",2,IF(OR(P47="EN",P47="CR")=TRUE,3,""))))</f>
        <v>0</v>
      </c>
      <c r="R47" s="2">
        <f>IF(COUNTIF($C$3:$C$289,C47)=1,3,IF(COUNTIF($D$3:$D$289,D47)=1,2,IF(AND(COUNTIF($D$3:$D$289,D47)&gt;=2,COUNTIF($D$3:$D$289,D47)&lt;=4)=TRUE,1,0)))</f>
        <v>2</v>
      </c>
      <c r="S47" s="7">
        <v>23</v>
      </c>
      <c r="T47" s="2">
        <f>IF(ISBLANK(S47)=TRUE,"",IF(S47&lt;=7,0,IF(AND(S47&gt;=8,S47&lt;=15)=TRUE,1,IF(AND(S47&gt;=16,S47&lt;=23)=TRUE,2,IF(AND(S47&gt;=24,S47&lt;=30)=TRUE,3,)))))</f>
        <v>2</v>
      </c>
      <c r="U47" s="7" t="s">
        <v>0</v>
      </c>
      <c r="V47" s="7">
        <f>IF(ISBLANK(U47)=TRUE,"",IF(U47="NE",0,IF(U47="CE ",1,IF(U47="E",2,3))))</f>
        <v>0</v>
      </c>
      <c r="W47" s="2">
        <f>IF(OR(ISNUMBER(O47)=FALSE,ISNUMBER(Q47)=FALSE,ISNUMBER(R47)=FALSE,ISNUMBER(T47)=FALSE,ISNUMBER(V47)=FALSE),"",SUM([1]tabla3!$B$2*O47,[1]tabla3!$B$3*Q47,[1]tabla3!$B$4*R47,[1]tabla3!$B$5*T47,[1]tabla3!$B$6*V47))</f>
        <v>10.6</v>
      </c>
      <c r="X47" s="6" t="str">
        <f>IF(ISNUMBER(W47)=FALSE,"",IF(W47&lt;9,"Bajo",IF(AND(W47&gt;=9,W47&lt;15)=TRUE,"Medio",IF(AND(W47&gt;=15,W47&lt;20)=TRUE,"Medio Alto",IF(AND(W47&gt;=20,W47&lt;30)=TRUE,"Alto","Muy Alto")))))</f>
        <v>Medio</v>
      </c>
    </row>
    <row r="48" spans="1:24" s="9" customFormat="1" x14ac:dyDescent="0.25">
      <c r="A48" s="8">
        <v>46</v>
      </c>
      <c r="B48" s="2" t="s">
        <v>27</v>
      </c>
      <c r="C48" s="2" t="s">
        <v>26</v>
      </c>
      <c r="D48" s="4" t="s">
        <v>860</v>
      </c>
      <c r="E48" s="4" t="s">
        <v>859</v>
      </c>
      <c r="F48" s="4" t="s">
        <v>858</v>
      </c>
      <c r="G48" s="2" t="s">
        <v>857</v>
      </c>
      <c r="H48" s="7">
        <v>2</v>
      </c>
      <c r="I48" s="7">
        <v>1</v>
      </c>
      <c r="J48" s="7">
        <v>11</v>
      </c>
      <c r="K48" s="2">
        <f>IF(ISBLANK(J48)=TRUE,"",IF(J48&lt;20,0,IF(AND(J48&gt;=20,J48&lt;35)=TRUE,1,IF(AND(J48&gt;35,J48&lt;=60)=TRUE,2,3))))</f>
        <v>0</v>
      </c>
      <c r="L48" s="7">
        <v>1</v>
      </c>
      <c r="M48" s="7">
        <v>1</v>
      </c>
      <c r="N48" s="2">
        <f>IF(AND(ISNUMBER(H48)=FALSE,ISNUMBER(I48)=FALSE,ISNUMBER(K48)=FALSE,ISNUMBER(L48)=FALSE,ISNUMBER(M48)=FALSE),"",SUM(1.5*H48,1.5*I48,1.5*K48,L48,0.5*M48))</f>
        <v>6</v>
      </c>
      <c r="O48" s="2">
        <f>IF(N48&lt;6,0,IF(AND(N48&gt;=6,N48&lt;12)=TRUE,1,IF(AND(N48&gt;=12,N48&lt;18)=TRUE,2,IF(N48=18,3,""))))</f>
        <v>1</v>
      </c>
      <c r="P48" s="7" t="s">
        <v>1</v>
      </c>
      <c r="Q48" s="7">
        <f>IF(OR(P48="DD",P48="LC")=TRUE,0,IF(P48="NT",1,IF(P48="VU",2,IF(OR(P48="EN",P48="CR")=TRUE,3,""))))</f>
        <v>0</v>
      </c>
      <c r="R48" s="2">
        <f>IF(COUNTIF($C$3:$C$289,C48)=1,3,IF(COUNTIF($D$3:$D$289,D48)=1,2,IF(AND(COUNTIF($D$3:$D$289,D48)&gt;=2,COUNTIF($D$3:$D$289,D48)&lt;=4)=TRUE,1,0)))</f>
        <v>2</v>
      </c>
      <c r="S48" s="7">
        <v>23</v>
      </c>
      <c r="T48" s="2">
        <f>IF(ISBLANK(S48)=TRUE,"",IF(S48&lt;=7,0,IF(AND(S48&gt;=8,S48&lt;=15)=TRUE,1,IF(AND(S48&gt;=16,S48&lt;=23)=TRUE,2,IF(AND(S48&gt;=24,S48&lt;=30)=TRUE,3,)))))</f>
        <v>2</v>
      </c>
      <c r="U48" s="7" t="s">
        <v>0</v>
      </c>
      <c r="V48" s="7">
        <f>IF(ISBLANK(U48)=TRUE,"",IF(U48="NE",0,IF(U48="CE ",1,IF(U48="E",2,3))))</f>
        <v>0</v>
      </c>
      <c r="W48" s="2">
        <f>IF(OR(ISNUMBER(O48)=FALSE,ISNUMBER(Q48)=FALSE,ISNUMBER(R48)=FALSE,ISNUMBER(T48)=FALSE,ISNUMBER(V48)=FALSE),"",SUM([1]tabla3!$B$2*O48,[1]tabla3!$B$3*Q48,[1]tabla3!$B$4*R48,[1]tabla3!$B$5*T48,[1]tabla3!$B$6*V48))</f>
        <v>10.6</v>
      </c>
      <c r="X48" s="6" t="str">
        <f>IF(ISNUMBER(W48)=FALSE,"",IF(W48&lt;9,"Bajo",IF(AND(W48&gt;=9,W48&lt;15)=TRUE,"Medio",IF(AND(W48&gt;=15,W48&lt;20)=TRUE,"Medio Alto",IF(AND(W48&gt;=20,W48&lt;30)=TRUE,"Alto","Muy Alto")))))</f>
        <v>Medio</v>
      </c>
    </row>
    <row r="49" spans="1:24" s="9" customFormat="1" x14ac:dyDescent="0.25">
      <c r="A49" s="8">
        <v>47</v>
      </c>
      <c r="B49" s="2" t="s">
        <v>27</v>
      </c>
      <c r="C49" s="2" t="s">
        <v>26</v>
      </c>
      <c r="D49" s="4" t="s">
        <v>856</v>
      </c>
      <c r="E49" s="4" t="s">
        <v>855</v>
      </c>
      <c r="F49" s="4" t="s">
        <v>854</v>
      </c>
      <c r="G49" s="2" t="s">
        <v>853</v>
      </c>
      <c r="H49" s="7">
        <v>2</v>
      </c>
      <c r="I49" s="7">
        <v>1</v>
      </c>
      <c r="J49" s="7">
        <v>12.7</v>
      </c>
      <c r="K49" s="2">
        <f>IF(ISBLANK(J49)=TRUE,"",IF(J49&lt;20,0,IF(AND(J49&gt;=20,J49&lt;35)=TRUE,1,IF(AND(J49&gt;35,J49&lt;=60)=TRUE,2,3))))</f>
        <v>0</v>
      </c>
      <c r="L49" s="7">
        <v>3</v>
      </c>
      <c r="M49" s="7">
        <v>1</v>
      </c>
      <c r="N49" s="2">
        <f>IF(AND(ISNUMBER(H49)=FALSE,ISNUMBER(I49)=FALSE,ISNUMBER(K49)=FALSE,ISNUMBER(L49)=FALSE,ISNUMBER(M49)=FALSE),"",SUM(1.5*H49,1.5*I49,1.5*K49,L49,0.5*M49))</f>
        <v>8</v>
      </c>
      <c r="O49" s="2">
        <f>IF(N49&lt;6,0,IF(AND(N49&gt;=6,N49&lt;12)=TRUE,1,IF(AND(N49&gt;=12,N49&lt;18)=TRUE,2,IF(N49=18,3,""))))</f>
        <v>1</v>
      </c>
      <c r="P49" s="7" t="s">
        <v>1</v>
      </c>
      <c r="Q49" s="7">
        <f>IF(OR(P49="DD",P49="LC")=TRUE,0,IF(P49="NT",1,IF(P49="VU",2,IF(OR(P49="EN",P49="CR")=TRUE,3,""))))</f>
        <v>0</v>
      </c>
      <c r="R49" s="2">
        <f>IF(COUNTIF($C$3:$C$289,C49)=1,3,IF(COUNTIF($D$3:$D$289,D49)=1,2,IF(AND(COUNTIF($D$3:$D$289,D49)&gt;=2,COUNTIF($D$3:$D$289,D49)&lt;=4)=TRUE,1,0)))</f>
        <v>2</v>
      </c>
      <c r="S49" s="7">
        <v>30</v>
      </c>
      <c r="T49" s="2">
        <f>IF(ISBLANK(S49)=TRUE,"",IF(S49&lt;=7,0,IF(AND(S49&gt;=8,S49&lt;=15)=TRUE,1,IF(AND(S49&gt;=16,S49&lt;=23)=TRUE,2,IF(AND(S49&gt;=24,S49&lt;=30)=TRUE,3,)))))</f>
        <v>3</v>
      </c>
      <c r="U49" s="7" t="s">
        <v>0</v>
      </c>
      <c r="V49" s="7">
        <f>IF(ISBLANK(U49)=TRUE,"",IF(U49="NE",0,IF(U49="CE ",1,IF(U49="E",2,3))))</f>
        <v>0</v>
      </c>
      <c r="W49" s="2">
        <f>IF(OR(ISNUMBER(O49)=FALSE,ISNUMBER(Q49)=FALSE,ISNUMBER(R49)=FALSE,ISNUMBER(T49)=FALSE,ISNUMBER(V49)=FALSE),"",SUM([1]tabla3!$B$2*O49,[1]tabla3!$B$3*Q49,[1]tabla3!$B$4*R49,[1]tabla3!$B$5*T49,[1]tabla3!$B$6*V49))</f>
        <v>13.6</v>
      </c>
      <c r="X49" s="6" t="str">
        <f>IF(ISNUMBER(W49)=FALSE,"",IF(W49&lt;9,"Bajo",IF(AND(W49&gt;=9,W49&lt;15)=TRUE,"Medio",IF(AND(W49&gt;=15,W49&lt;20)=TRUE,"Medio Alto",IF(AND(W49&gt;=20,W49&lt;30)=TRUE,"Alto","Muy Alto")))))</f>
        <v>Medio</v>
      </c>
    </row>
    <row r="50" spans="1:24" s="9" customFormat="1" x14ac:dyDescent="0.25">
      <c r="A50" s="8">
        <v>48</v>
      </c>
      <c r="B50" s="2" t="s">
        <v>27</v>
      </c>
      <c r="C50" s="2" t="s">
        <v>26</v>
      </c>
      <c r="D50" s="4" t="s">
        <v>843</v>
      </c>
      <c r="E50" s="4" t="s">
        <v>852</v>
      </c>
      <c r="F50" s="4" t="s">
        <v>851</v>
      </c>
      <c r="G50" s="2" t="s">
        <v>850</v>
      </c>
      <c r="H50" s="7">
        <v>2</v>
      </c>
      <c r="I50" s="7">
        <v>1</v>
      </c>
      <c r="J50" s="7">
        <v>12.2</v>
      </c>
      <c r="K50" s="2">
        <f>IF(ISBLANK(J50)=TRUE,"",IF(J50&lt;20,0,IF(AND(J50&gt;=20,J50&lt;35)=TRUE,1,IF(AND(J50&gt;35,J50&lt;=60)=TRUE,2,3))))</f>
        <v>0</v>
      </c>
      <c r="L50" s="7">
        <v>1</v>
      </c>
      <c r="M50" s="7">
        <v>0</v>
      </c>
      <c r="N50" s="2">
        <f>IF(AND(ISNUMBER(H50)=FALSE,ISNUMBER(I50)=FALSE,ISNUMBER(K50)=FALSE,ISNUMBER(L50)=FALSE,ISNUMBER(M50)=FALSE),"",SUM(1.5*H50,1.5*I50,1.5*K50,L50,0.5*M50))</f>
        <v>5.5</v>
      </c>
      <c r="O50" s="2">
        <f>IF(N50&lt;6,0,IF(AND(N50&gt;=6,N50&lt;12)=TRUE,1,IF(AND(N50&gt;=12,N50&lt;18)=TRUE,2,IF(N50=18,3,""))))</f>
        <v>0</v>
      </c>
      <c r="P50" s="7" t="s">
        <v>1</v>
      </c>
      <c r="Q50" s="7">
        <f>IF(OR(P50="DD",P50="LC")=TRUE,0,IF(P50="NT",1,IF(P50="VU",2,IF(OR(P50="EN",P50="CR")=TRUE,3,""))))</f>
        <v>0</v>
      </c>
      <c r="R50" s="2">
        <f>IF(COUNTIF($C$3:$C$289,C50)=1,3,IF(COUNTIF($D$3:$D$289,D50)=1,2,IF(AND(COUNTIF($D$3:$D$289,D50)&gt;=2,COUNTIF($D$3:$D$289,D50)&lt;=4)=TRUE,1,0)))</f>
        <v>1</v>
      </c>
      <c r="S50" s="7">
        <v>27</v>
      </c>
      <c r="T50" s="2">
        <f>IF(ISBLANK(S50)=TRUE,"",IF(S50&lt;=7,0,IF(AND(S50&gt;=8,S50&lt;=15)=TRUE,1,IF(AND(S50&gt;=16,S50&lt;=23)=TRUE,2,IF(AND(S50&gt;=24,S50&lt;=30)=TRUE,3,)))))</f>
        <v>3</v>
      </c>
      <c r="U50" s="7" t="s">
        <v>0</v>
      </c>
      <c r="V50" s="7">
        <f>IF(ISBLANK(U50)=TRUE,"",IF(U50="NE",0,IF(U50="CE ",1,IF(U50="E",2,3))))</f>
        <v>0</v>
      </c>
      <c r="W50" s="2">
        <f>IF(OR(ISNUMBER(O50)=FALSE,ISNUMBER(Q50)=FALSE,ISNUMBER(R50)=FALSE,ISNUMBER(T50)=FALSE,ISNUMBER(V50)=FALSE),"",SUM([1]tabla3!$B$2*O50,[1]tabla3!$B$3*Q50,[1]tabla3!$B$4*R50,[1]tabla3!$B$5*T50,[1]tabla3!$B$6*V50))</f>
        <v>10.7</v>
      </c>
      <c r="X50" s="6" t="str">
        <f>IF(ISNUMBER(W50)=FALSE,"",IF(W50&lt;9,"Bajo",IF(AND(W50&gt;=9,W50&lt;15)=TRUE,"Medio",IF(AND(W50&gt;=15,W50&lt;20)=TRUE,"Medio Alto",IF(AND(W50&gt;=20,W50&lt;30)=TRUE,"Alto","Muy Alto")))))</f>
        <v>Medio</v>
      </c>
    </row>
    <row r="51" spans="1:24" s="9" customFormat="1" ht="12.75" customHeight="1" x14ac:dyDescent="0.25">
      <c r="A51" s="8">
        <v>49</v>
      </c>
      <c r="B51" s="2" t="s">
        <v>27</v>
      </c>
      <c r="C51" s="2" t="s">
        <v>26</v>
      </c>
      <c r="D51" s="4" t="s">
        <v>843</v>
      </c>
      <c r="E51" s="4" t="s">
        <v>849</v>
      </c>
      <c r="F51" s="4" t="s">
        <v>848</v>
      </c>
      <c r="G51" s="2" t="s">
        <v>847</v>
      </c>
      <c r="H51" s="7">
        <v>2</v>
      </c>
      <c r="I51" s="7">
        <v>1</v>
      </c>
      <c r="J51" s="7">
        <v>12.5</v>
      </c>
      <c r="K51" s="2">
        <f>IF(ISBLANK(J51)=TRUE,"",IF(J51&lt;20,0,IF(AND(J51&gt;=20,J51&lt;35)=TRUE,1,IF(AND(J51&gt;35,J51&lt;=60)=TRUE,2,3))))</f>
        <v>0</v>
      </c>
      <c r="L51" s="7">
        <v>1</v>
      </c>
      <c r="M51" s="7">
        <v>1</v>
      </c>
      <c r="N51" s="2">
        <f>IF(AND(ISNUMBER(H51)=FALSE,ISNUMBER(I51)=FALSE,ISNUMBER(K51)=FALSE,ISNUMBER(L51)=FALSE,ISNUMBER(M51)=FALSE),"",SUM(1.5*H51,1.5*I51,1.5*K51,L51,0.5*M51))</f>
        <v>6</v>
      </c>
      <c r="O51" s="2">
        <f>IF(N51&lt;6,0,IF(AND(N51&gt;=6,N51&lt;12)=TRUE,1,IF(AND(N51&gt;=12,N51&lt;18)=TRUE,2,IF(N51=18,3,""))))</f>
        <v>1</v>
      </c>
      <c r="P51" s="7" t="s">
        <v>1</v>
      </c>
      <c r="Q51" s="7">
        <f>IF(OR(P51="DD",P51="LC")=TRUE,0,IF(P51="NT",1,IF(P51="VU",2,IF(OR(P51="EN",P51="CR")=TRUE,3,""))))</f>
        <v>0</v>
      </c>
      <c r="R51" s="2">
        <f>IF(COUNTIF($C$3:$C$289,C51)=1,3,IF(COUNTIF($D$3:$D$289,D51)=1,2,IF(AND(COUNTIF($D$3:$D$289,D51)&gt;=2,COUNTIF($D$3:$D$289,D51)&lt;=4)=TRUE,1,0)))</f>
        <v>1</v>
      </c>
      <c r="S51" s="7">
        <v>23</v>
      </c>
      <c r="T51" s="2">
        <f>IF(ISBLANK(S51)=TRUE,"",IF(S51&lt;=7,0,IF(AND(S51&gt;=8,S51&lt;=15)=TRUE,1,IF(AND(S51&gt;=16,S51&lt;=23)=TRUE,2,IF(AND(S51&gt;=24,S51&lt;=30)=TRUE,3,)))))</f>
        <v>2</v>
      </c>
      <c r="U51" s="7" t="s">
        <v>0</v>
      </c>
      <c r="V51" s="7">
        <f>IF(ISBLANK(U51)=TRUE,"",IF(U51="NE",0,IF(U51="CE ",1,IF(U51="E",2,3))))</f>
        <v>0</v>
      </c>
      <c r="W51" s="2">
        <f>IF(OR(ISNUMBER(O51)=FALSE,ISNUMBER(Q51)=FALSE,ISNUMBER(R51)=FALSE,ISNUMBER(T51)=FALSE,ISNUMBER(V51)=FALSE),"",SUM([1]tabla3!$B$2*O51,[1]tabla3!$B$3*Q51,[1]tabla3!$B$4*R51,[1]tabla3!$B$5*T51,[1]tabla3!$B$6*V51))</f>
        <v>8.9</v>
      </c>
      <c r="X51" s="6" t="str">
        <f>IF(ISNUMBER(W51)=FALSE,"",IF(W51&lt;9,"Bajo",IF(AND(W51&gt;=9,W51&lt;15)=TRUE,"Medio",IF(AND(W51&gt;=15,W51&lt;20)=TRUE,"Medio Alto",IF(AND(W51&gt;=20,W51&lt;30)=TRUE,"Alto","Muy Alto")))))</f>
        <v>Bajo</v>
      </c>
    </row>
    <row r="52" spans="1:24" s="9" customFormat="1" x14ac:dyDescent="0.25">
      <c r="A52" s="8">
        <v>50</v>
      </c>
      <c r="B52" s="2" t="s">
        <v>27</v>
      </c>
      <c r="C52" s="2" t="s">
        <v>26</v>
      </c>
      <c r="D52" s="4" t="s">
        <v>843</v>
      </c>
      <c r="E52" s="4" t="s">
        <v>846</v>
      </c>
      <c r="F52" s="4" t="s">
        <v>845</v>
      </c>
      <c r="G52" s="2" t="s">
        <v>844</v>
      </c>
      <c r="H52" s="7">
        <v>2</v>
      </c>
      <c r="I52" s="7">
        <v>1</v>
      </c>
      <c r="J52" s="7">
        <v>12</v>
      </c>
      <c r="K52" s="2">
        <f>IF(ISBLANK(J52)=TRUE,"",IF(J52&lt;20,0,IF(AND(J52&gt;=20,J52&lt;35)=TRUE,1,IF(AND(J52&gt;35,J52&lt;=60)=TRUE,2,3))))</f>
        <v>0</v>
      </c>
      <c r="L52" s="7">
        <v>1</v>
      </c>
      <c r="M52" s="7">
        <v>1</v>
      </c>
      <c r="N52" s="2">
        <f>IF(AND(ISNUMBER(H52)=FALSE,ISNUMBER(I52)=FALSE,ISNUMBER(K52)=FALSE,ISNUMBER(L52)=FALSE,ISNUMBER(M52)=FALSE),"",SUM(1.5*H52,1.5*I52,1.5*K52,L52,0.5*M52))</f>
        <v>6</v>
      </c>
      <c r="O52" s="2">
        <f>IF(N52&lt;6,0,IF(AND(N52&gt;=6,N52&lt;12)=TRUE,1,IF(AND(N52&gt;=12,N52&lt;18)=TRUE,2,IF(N52=18,3,""))))</f>
        <v>1</v>
      </c>
      <c r="P52" s="7" t="s">
        <v>1</v>
      </c>
      <c r="Q52" s="7">
        <f>IF(OR(P52="DD",P52="LC")=TRUE,0,IF(P52="NT",1,IF(P52="VU",2,IF(OR(P52="EN",P52="CR")=TRUE,3,""))))</f>
        <v>0</v>
      </c>
      <c r="R52" s="2">
        <f>IF(COUNTIF($C$3:$C$289,C52)=1,3,IF(COUNTIF($D$3:$D$289,D52)=1,2,IF(AND(COUNTIF($D$3:$D$289,D52)&gt;=2,COUNTIF($D$3:$D$289,D52)&lt;=4)=TRUE,1,0)))</f>
        <v>1</v>
      </c>
      <c r="S52" s="7">
        <v>23</v>
      </c>
      <c r="T52" s="2">
        <f>IF(ISBLANK(S52)=TRUE,"",IF(S52&lt;=7,0,IF(AND(S52&gt;=8,S52&lt;=15)=TRUE,1,IF(AND(S52&gt;=16,S52&lt;=23)=TRUE,2,IF(AND(S52&gt;=24,S52&lt;=30)=TRUE,3,)))))</f>
        <v>2</v>
      </c>
      <c r="U52" s="7" t="s">
        <v>0</v>
      </c>
      <c r="V52" s="7">
        <f>IF(ISBLANK(U52)=TRUE,"",IF(U52="NE",0,IF(U52="CE ",1,IF(U52="E",2,3))))</f>
        <v>0</v>
      </c>
      <c r="W52" s="2">
        <f>IF(OR(ISNUMBER(O52)=FALSE,ISNUMBER(Q52)=FALSE,ISNUMBER(R52)=FALSE,ISNUMBER(T52)=FALSE,ISNUMBER(V52)=FALSE),"",SUM([1]tabla3!$B$2*O52,[1]tabla3!$B$3*Q52,[1]tabla3!$B$4*R52,[1]tabla3!$B$5*T52,[1]tabla3!$B$6*V52))</f>
        <v>8.9</v>
      </c>
      <c r="X52" s="6" t="str">
        <f>IF(ISNUMBER(W52)=FALSE,"",IF(W52&lt;9,"Bajo",IF(AND(W52&gt;=9,W52&lt;15)=TRUE,"Medio",IF(AND(W52&gt;=15,W52&lt;20)=TRUE,"Medio Alto",IF(AND(W52&gt;=20,W52&lt;30)=TRUE,"Alto","Muy Alto")))))</f>
        <v>Bajo</v>
      </c>
    </row>
    <row r="53" spans="1:24" s="9" customFormat="1" x14ac:dyDescent="0.25">
      <c r="A53" s="8">
        <v>51</v>
      </c>
      <c r="B53" s="2" t="s">
        <v>27</v>
      </c>
      <c r="C53" s="2" t="s">
        <v>26</v>
      </c>
      <c r="D53" s="4" t="s">
        <v>843</v>
      </c>
      <c r="E53" s="4" t="s">
        <v>842</v>
      </c>
      <c r="F53" s="4" t="s">
        <v>841</v>
      </c>
      <c r="G53" s="2" t="s">
        <v>840</v>
      </c>
      <c r="H53" s="7">
        <v>2</v>
      </c>
      <c r="I53" s="7">
        <v>1</v>
      </c>
      <c r="J53" s="7">
        <v>8.5</v>
      </c>
      <c r="K53" s="2">
        <f>IF(ISBLANK(J53)=TRUE,"",IF(J53&lt;20,0,IF(AND(J53&gt;=20,J53&lt;35)=TRUE,1,IF(AND(J53&gt;35,J53&lt;=60)=TRUE,2,3))))</f>
        <v>0</v>
      </c>
      <c r="L53" s="7">
        <v>1</v>
      </c>
      <c r="M53" s="7">
        <v>0</v>
      </c>
      <c r="N53" s="2">
        <f>IF(AND(ISNUMBER(H53)=FALSE,ISNUMBER(I53)=FALSE,ISNUMBER(K53)=FALSE,ISNUMBER(L53)=FALSE,ISNUMBER(M53)=FALSE),"",SUM(1.5*H53,1.5*I53,1.5*K53,L53,0.5*M53))</f>
        <v>5.5</v>
      </c>
      <c r="O53" s="2">
        <f>IF(N53&lt;6,0,IF(AND(N53&gt;=6,N53&lt;12)=TRUE,1,IF(AND(N53&gt;=12,N53&lt;18)=TRUE,2,IF(N53=18,3,""))))</f>
        <v>0</v>
      </c>
      <c r="P53" s="7" t="s">
        <v>1</v>
      </c>
      <c r="Q53" s="7">
        <f>IF(OR(P53="DD",P53="LC")=TRUE,0,IF(P53="NT",1,IF(P53="VU",2,IF(OR(P53="EN",P53="CR")=TRUE,3,""))))</f>
        <v>0</v>
      </c>
      <c r="R53" s="2">
        <f>IF(COUNTIF($C$3:$C$289,C53)=1,3,IF(COUNTIF($D$3:$D$289,D53)=1,2,IF(AND(COUNTIF($D$3:$D$289,D53)&gt;=2,COUNTIF($D$3:$D$289,D53)&lt;=4)=TRUE,1,0)))</f>
        <v>1</v>
      </c>
      <c r="S53" s="7">
        <v>24</v>
      </c>
      <c r="T53" s="2">
        <f>IF(ISBLANK(S53)=TRUE,"",IF(S53&lt;=7,0,IF(AND(S53&gt;=8,S53&lt;=15)=TRUE,1,IF(AND(S53&gt;=16,S53&lt;=23)=TRUE,2,IF(AND(S53&gt;=24,S53&lt;=30)=TRUE,3,)))))</f>
        <v>3</v>
      </c>
      <c r="U53" s="7" t="s">
        <v>0</v>
      </c>
      <c r="V53" s="7">
        <f>IF(ISBLANK(U53)=TRUE,"",IF(U53="NE",0,IF(U53="CE ",1,IF(U53="E",2,3))))</f>
        <v>0</v>
      </c>
      <c r="W53" s="2">
        <f>IF(OR(ISNUMBER(O53)=FALSE,ISNUMBER(Q53)=FALSE,ISNUMBER(R53)=FALSE,ISNUMBER(T53)=FALSE,ISNUMBER(V53)=FALSE),"",SUM([1]tabla3!$B$2*O53,[1]tabla3!$B$3*Q53,[1]tabla3!$B$4*R53,[1]tabla3!$B$5*T53,[1]tabla3!$B$6*V53))</f>
        <v>10.7</v>
      </c>
      <c r="X53" s="6" t="str">
        <f>IF(ISNUMBER(W53)=FALSE,"",IF(W53&lt;9,"Bajo",IF(AND(W53&gt;=9,W53&lt;15)=TRUE,"Medio",IF(AND(W53&gt;=15,W53&lt;20)=TRUE,"Medio Alto",IF(AND(W53&gt;=20,W53&lt;30)=TRUE,"Alto","Muy Alto")))))</f>
        <v>Medio</v>
      </c>
    </row>
    <row r="54" spans="1:24" s="9" customFormat="1" x14ac:dyDescent="0.25">
      <c r="A54" s="8">
        <v>52</v>
      </c>
      <c r="B54" s="2" t="s">
        <v>27</v>
      </c>
      <c r="C54" s="2" t="s">
        <v>26</v>
      </c>
      <c r="D54" s="4" t="s">
        <v>839</v>
      </c>
      <c r="E54" s="4" t="s">
        <v>838</v>
      </c>
      <c r="F54" s="4" t="s">
        <v>837</v>
      </c>
      <c r="G54" s="2" t="s">
        <v>836</v>
      </c>
      <c r="H54" s="7">
        <v>1</v>
      </c>
      <c r="I54" s="7">
        <v>3</v>
      </c>
      <c r="J54" s="7">
        <v>9.5</v>
      </c>
      <c r="K54" s="2">
        <f>IF(ISBLANK(J54)=TRUE,"",IF(J54&lt;20,0,IF(AND(J54&gt;=20,J54&lt;35)=TRUE,1,IF(AND(J54&gt;35,J54&lt;=60)=TRUE,2,3))))</f>
        <v>0</v>
      </c>
      <c r="L54" s="7">
        <v>1</v>
      </c>
      <c r="M54" s="7">
        <v>1</v>
      </c>
      <c r="N54" s="2">
        <f>IF(AND(ISNUMBER(H54)=FALSE,ISNUMBER(I54)=FALSE,ISNUMBER(K54)=FALSE,ISNUMBER(L54)=FALSE,ISNUMBER(M54)=FALSE),"",SUM(1.5*H54,1.5*I54,1.5*K54,L54,0.5*M54))</f>
        <v>7.5</v>
      </c>
      <c r="O54" s="2">
        <f>IF(N54&lt;6,0,IF(AND(N54&gt;=6,N54&lt;12)=TRUE,1,IF(AND(N54&gt;=12,N54&lt;18)=TRUE,2,IF(N54=18,3,""))))</f>
        <v>1</v>
      </c>
      <c r="P54" s="7" t="s">
        <v>1</v>
      </c>
      <c r="Q54" s="7">
        <f>IF(OR(P54="DD",P54="LC")=TRUE,0,IF(P54="NT",1,IF(P54="VU",2,IF(OR(P54="EN",P54="CR")=TRUE,3,""))))</f>
        <v>0</v>
      </c>
      <c r="R54" s="2">
        <f>IF(COUNTIF($C$3:$C$289,C54)=1,3,IF(COUNTIF($D$3:$D$289,D54)=1,2,IF(AND(COUNTIF($D$3:$D$289,D54)&gt;=2,COUNTIF($D$3:$D$289,D54)&lt;=4)=TRUE,1,0)))</f>
        <v>2</v>
      </c>
      <c r="S54" s="7">
        <v>27</v>
      </c>
      <c r="T54" s="2">
        <f>IF(ISBLANK(S54)=TRUE,"",IF(S54&lt;=7,0,IF(AND(S54&gt;=8,S54&lt;=15)=TRUE,1,IF(AND(S54&gt;=16,S54&lt;=23)=TRUE,2,IF(AND(S54&gt;=24,S54&lt;=30)=TRUE,3,)))))</f>
        <v>3</v>
      </c>
      <c r="U54" s="7" t="s">
        <v>0</v>
      </c>
      <c r="V54" s="7">
        <f>IF(ISBLANK(U54)=TRUE,"",IF(U54="NE",0,IF(U54="CE ",1,IF(U54="E",2,3))))</f>
        <v>0</v>
      </c>
      <c r="W54" s="2">
        <f>IF(OR(ISNUMBER(O54)=FALSE,ISNUMBER(Q54)=FALSE,ISNUMBER(R54)=FALSE,ISNUMBER(T54)=FALSE,ISNUMBER(V54)=FALSE),"",SUM([1]tabla3!$B$2*O54,[1]tabla3!$B$3*Q54,[1]tabla3!$B$4*R54,[1]tabla3!$B$5*T54,[1]tabla3!$B$6*V54))</f>
        <v>13.6</v>
      </c>
      <c r="X54" s="6" t="str">
        <f>IF(ISNUMBER(W54)=FALSE,"",IF(W54&lt;9,"Bajo",IF(AND(W54&gt;=9,W54&lt;15)=TRUE,"Medio",IF(AND(W54&gt;=15,W54&lt;20)=TRUE,"Medio Alto",IF(AND(W54&gt;=20,W54&lt;30)=TRUE,"Alto","Muy Alto")))))</f>
        <v>Medio</v>
      </c>
    </row>
    <row r="55" spans="1:24" s="9" customFormat="1" x14ac:dyDescent="0.25">
      <c r="A55" s="8">
        <v>53</v>
      </c>
      <c r="B55" s="2" t="s">
        <v>27</v>
      </c>
      <c r="C55" s="2" t="s">
        <v>26</v>
      </c>
      <c r="D55" s="4" t="s">
        <v>835</v>
      </c>
      <c r="E55" s="4" t="s">
        <v>834</v>
      </c>
      <c r="F55" s="4" t="s">
        <v>833</v>
      </c>
      <c r="G55" s="2" t="s">
        <v>832</v>
      </c>
      <c r="H55" s="7">
        <v>2</v>
      </c>
      <c r="I55" s="7">
        <v>1</v>
      </c>
      <c r="J55" s="7">
        <v>10</v>
      </c>
      <c r="K55" s="2">
        <f>IF(ISBLANK(J55)=TRUE,"",IF(J55&lt;20,0,IF(AND(J55&gt;=20,J55&lt;35)=TRUE,1,IF(AND(J55&gt;35,J55&lt;=60)=TRUE,2,3))))</f>
        <v>0</v>
      </c>
      <c r="L55" s="7">
        <v>1</v>
      </c>
      <c r="M55" s="7">
        <v>0</v>
      </c>
      <c r="N55" s="2">
        <f>IF(AND(ISNUMBER(H55)=FALSE,ISNUMBER(I55)=FALSE,ISNUMBER(K55)=FALSE,ISNUMBER(L55)=FALSE,ISNUMBER(M55)=FALSE),"",SUM(1.5*H55,1.5*I55,1.5*K55,L55,0.5*M55))</f>
        <v>5.5</v>
      </c>
      <c r="O55" s="2">
        <f>IF(N55&lt;6,0,IF(AND(N55&gt;=6,N55&lt;12)=TRUE,1,IF(AND(N55&gt;=12,N55&lt;18)=TRUE,2,IF(N55=18,3,""))))</f>
        <v>0</v>
      </c>
      <c r="P55" s="7" t="s">
        <v>1</v>
      </c>
      <c r="Q55" s="7">
        <f>IF(OR(P55="DD",P55="LC")=TRUE,0,IF(P55="NT",1,IF(P55="VU",2,IF(OR(P55="EN",P55="CR")=TRUE,3,""))))</f>
        <v>0</v>
      </c>
      <c r="R55" s="2">
        <f>IF(COUNTIF($C$3:$C$289,C55)=1,3,IF(COUNTIF($D$3:$D$289,D55)=1,2,IF(AND(COUNTIF($D$3:$D$289,D55)&gt;=2,COUNTIF($D$3:$D$289,D55)&lt;=4)=TRUE,1,0)))</f>
        <v>2</v>
      </c>
      <c r="S55" s="7">
        <v>22</v>
      </c>
      <c r="T55" s="2">
        <f>IF(ISBLANK(S55)=TRUE,"",IF(S55&lt;=7,0,IF(AND(S55&gt;=8,S55&lt;=15)=TRUE,1,IF(AND(S55&gt;=16,S55&lt;=23)=TRUE,2,IF(AND(S55&gt;=24,S55&lt;=30)=TRUE,3,)))))</f>
        <v>2</v>
      </c>
      <c r="U55" s="7" t="s">
        <v>0</v>
      </c>
      <c r="V55" s="7">
        <f>IF(ISBLANK(U55)=TRUE,"",IF(U55="NE",0,IF(U55="CE ",1,IF(U55="E",2,3))))</f>
        <v>0</v>
      </c>
      <c r="W55" s="2">
        <f>IF(OR(ISNUMBER(O55)=FALSE,ISNUMBER(Q55)=FALSE,ISNUMBER(R55)=FALSE,ISNUMBER(T55)=FALSE,ISNUMBER(V55)=FALSE),"",SUM([1]tabla3!$B$2*O55,[1]tabla3!$B$3*Q55,[1]tabla3!$B$4*R55,[1]tabla3!$B$5*T55,[1]tabla3!$B$6*V55))</f>
        <v>9.4</v>
      </c>
      <c r="X55" s="6" t="str">
        <f>IF(ISNUMBER(W55)=FALSE,"",IF(W55&lt;9,"Bajo",IF(AND(W55&gt;=9,W55&lt;15)=TRUE,"Medio",IF(AND(W55&gt;=15,W55&lt;20)=TRUE,"Medio Alto",IF(AND(W55&gt;=20,W55&lt;30)=TRUE,"Alto","Muy Alto")))))</f>
        <v>Medio</v>
      </c>
    </row>
    <row r="56" spans="1:24" s="9" customFormat="1" x14ac:dyDescent="0.25">
      <c r="A56" s="8">
        <v>54</v>
      </c>
      <c r="B56" s="2" t="s">
        <v>831</v>
      </c>
      <c r="C56" s="2" t="s">
        <v>830</v>
      </c>
      <c r="D56" s="4" t="s">
        <v>829</v>
      </c>
      <c r="E56" s="4" t="s">
        <v>828</v>
      </c>
      <c r="F56" s="4" t="s">
        <v>827</v>
      </c>
      <c r="G56" s="2" t="s">
        <v>826</v>
      </c>
      <c r="H56" s="7">
        <v>2</v>
      </c>
      <c r="I56" s="7">
        <v>3</v>
      </c>
      <c r="J56" s="7">
        <v>27</v>
      </c>
      <c r="K56" s="2">
        <f>IF(ISBLANK(J56)=TRUE,"",IF(J56&lt;20,0,IF(AND(J56&gt;=20,J56&lt;35)=TRUE,1,IF(AND(J56&gt;35,J56&lt;=60)=TRUE,2,3))))</f>
        <v>1</v>
      </c>
      <c r="L56" s="7">
        <v>1</v>
      </c>
      <c r="M56" s="7">
        <v>1</v>
      </c>
      <c r="N56" s="2">
        <f>IF(AND(ISNUMBER(H56)=FALSE,ISNUMBER(I56)=FALSE,ISNUMBER(K56)=FALSE,ISNUMBER(L56)=FALSE,ISNUMBER(M56)=FALSE),"",SUM(1.5*H56,1.5*I56,1.5*K56,L56,0.5*M56))</f>
        <v>10.5</v>
      </c>
      <c r="O56" s="2">
        <f>IF(N56&lt;6,0,IF(AND(N56&gt;=6,N56&lt;12)=TRUE,1,IF(AND(N56&gt;=12,N56&lt;18)=TRUE,2,IF(N56=18,3,""))))</f>
        <v>1</v>
      </c>
      <c r="P56" s="7" t="s">
        <v>1</v>
      </c>
      <c r="Q56" s="7">
        <f>IF(OR(P56="DD",P56="LC")=TRUE,0,IF(P56="NT",1,IF(P56="VU",2,IF(OR(P56="EN",P56="CR")=TRUE,3,""))))</f>
        <v>0</v>
      </c>
      <c r="R56" s="2">
        <f>IF(COUNTIF($C$3:$C$289,C56)=1,3,IF(COUNTIF($D$3:$D$289,D56)=1,2,IF(AND(COUNTIF($D$3:$D$289,D56)&gt;=2,COUNTIF($D$3:$D$289,D56)&lt;=4)=TRUE,1,0)))</f>
        <v>3</v>
      </c>
      <c r="S56" s="7">
        <v>28</v>
      </c>
      <c r="T56" s="2">
        <f>IF(ISBLANK(S56)=TRUE,"",IF(S56&lt;=7,0,IF(AND(S56&gt;=8,S56&lt;=15)=TRUE,1,IF(AND(S56&gt;=16,S56&lt;=23)=TRUE,2,IF(AND(S56&gt;=24,S56&lt;=30)=TRUE,3,)))))</f>
        <v>3</v>
      </c>
      <c r="U56" s="7" t="s">
        <v>0</v>
      </c>
      <c r="V56" s="7">
        <f>IF(ISBLANK(U56)=TRUE,"",IF(U56="NE",0,IF(U56="CE ",1,IF(U56="E",2,3))))</f>
        <v>0</v>
      </c>
      <c r="W56" s="2">
        <f>IF(OR(ISNUMBER(O56)=FALSE,ISNUMBER(Q56)=FALSE,ISNUMBER(R56)=FALSE,ISNUMBER(T56)=FALSE,ISNUMBER(V56)=FALSE),"",SUM([1]tabla3!$B$2*O56,[1]tabla3!$B$3*Q56,[1]tabla3!$B$4*R56,[1]tabla3!$B$5*T56,[1]tabla3!$B$6*V56))</f>
        <v>15.3</v>
      </c>
      <c r="X56" s="6" t="str">
        <f>IF(ISNUMBER(W56)=FALSE,"",IF(W56&lt;9,"Bajo",IF(AND(W56&gt;=9,W56&lt;15)=TRUE,"Medio",IF(AND(W56&gt;=15,W56&lt;20)=TRUE,"Medio Alto",IF(AND(W56&gt;=20,W56&lt;30)=TRUE,"Alto","Muy Alto")))))</f>
        <v>Medio Alto</v>
      </c>
    </row>
    <row r="57" spans="1:24" s="9" customFormat="1" x14ac:dyDescent="0.25">
      <c r="A57" s="8">
        <v>55</v>
      </c>
      <c r="B57" s="2" t="s">
        <v>818</v>
      </c>
      <c r="C57" s="2" t="s">
        <v>817</v>
      </c>
      <c r="D57" s="4" t="s">
        <v>825</v>
      </c>
      <c r="E57" s="4" t="s">
        <v>824</v>
      </c>
      <c r="F57" s="4" t="s">
        <v>823</v>
      </c>
      <c r="G57" s="2" t="s">
        <v>822</v>
      </c>
      <c r="H57" s="7">
        <v>2</v>
      </c>
      <c r="I57" s="7">
        <v>3</v>
      </c>
      <c r="J57" s="7">
        <v>34</v>
      </c>
      <c r="K57" s="2">
        <f>IF(ISBLANK(J57)=TRUE,"",IF(J57&lt;20,0,IF(AND(J57&gt;=20,J57&lt;35)=TRUE,1,IF(AND(J57&gt;35,J57&lt;=60)=TRUE,2,3))))</f>
        <v>1</v>
      </c>
      <c r="L57" s="7">
        <v>3</v>
      </c>
      <c r="M57" s="7">
        <v>1</v>
      </c>
      <c r="N57" s="2">
        <f>IF(AND(ISNUMBER(H57)=FALSE,ISNUMBER(I57)=FALSE,ISNUMBER(K57)=FALSE,ISNUMBER(L57)=FALSE,ISNUMBER(M57)=FALSE),"",SUM(1.5*H57,1.5*I57,1.5*K57,L57,0.5*M57))</f>
        <v>12.5</v>
      </c>
      <c r="O57" s="2">
        <f>IF(N57&lt;6,0,IF(AND(N57&gt;=6,N57&lt;12)=TRUE,1,IF(AND(N57&gt;=12,N57&lt;18)=TRUE,2,IF(N57=18,3,""))))</f>
        <v>2</v>
      </c>
      <c r="P57" s="7" t="s">
        <v>1</v>
      </c>
      <c r="Q57" s="7">
        <f>IF(OR(P57="DD",P57="LC")=TRUE,0,IF(P57="NT",1,IF(P57="VU",2,IF(OR(P57="EN",P57="CR")=TRUE,3,""))))</f>
        <v>0</v>
      </c>
      <c r="R57" s="2">
        <f>IF(COUNTIF($C$3:$C$289,C57)=1,3,IF(COUNTIF($D$3:$D$289,D57)=1,2,IF(AND(COUNTIF($D$3:$D$289,D57)&gt;=2,COUNTIF($D$3:$D$289,D57)&lt;=4)=TRUE,1,0)))</f>
        <v>2</v>
      </c>
      <c r="S57" s="7">
        <v>24</v>
      </c>
      <c r="T57" s="2">
        <f>IF(ISBLANK(S57)=TRUE,"",IF(S57&lt;=7,0,IF(AND(S57&gt;=8,S57&lt;=15)=TRUE,1,IF(AND(S57&gt;=16,S57&lt;=23)=TRUE,2,IF(AND(S57&gt;=24,S57&lt;=30)=TRUE,3,)))))</f>
        <v>3</v>
      </c>
      <c r="U57" s="7" t="s">
        <v>0</v>
      </c>
      <c r="V57" s="7">
        <f>IF(ISBLANK(U57)=TRUE,"",IF(U57="NE",0,IF(U57="CE ",1,IF(U57="E",2,3))))</f>
        <v>0</v>
      </c>
      <c r="W57" s="2">
        <f>IF(OR(ISNUMBER(O57)=FALSE,ISNUMBER(Q57)=FALSE,ISNUMBER(R57)=FALSE,ISNUMBER(T57)=FALSE,ISNUMBER(V57)=FALSE),"",SUM([1]tabla3!$B$2*O57,[1]tabla3!$B$3*Q57,[1]tabla3!$B$4*R57,[1]tabla3!$B$5*T57,[1]tabla3!$B$6*V57))</f>
        <v>14.8</v>
      </c>
      <c r="X57" s="6" t="str">
        <f>IF(ISNUMBER(W57)=FALSE,"",IF(W57&lt;9,"Bajo",IF(AND(W57&gt;=9,W57&lt;15)=TRUE,"Medio",IF(AND(W57&gt;=15,W57&lt;20)=TRUE,"Medio Alto",IF(AND(W57&gt;=20,W57&lt;30)=TRUE,"Alto","Muy Alto")))))</f>
        <v>Medio</v>
      </c>
    </row>
    <row r="58" spans="1:24" s="9" customFormat="1" x14ac:dyDescent="0.25">
      <c r="A58" s="8">
        <v>56</v>
      </c>
      <c r="B58" s="2" t="s">
        <v>818</v>
      </c>
      <c r="C58" s="2" t="s">
        <v>817</v>
      </c>
      <c r="D58" s="4" t="s">
        <v>816</v>
      </c>
      <c r="E58" s="4" t="s">
        <v>821</v>
      </c>
      <c r="F58" s="4" t="s">
        <v>820</v>
      </c>
      <c r="G58" s="2" t="s">
        <v>819</v>
      </c>
      <c r="H58" s="7">
        <v>3</v>
      </c>
      <c r="I58" s="7">
        <v>2</v>
      </c>
      <c r="J58" s="7">
        <v>48</v>
      </c>
      <c r="K58" s="2">
        <f>IF(ISBLANK(J58)=TRUE,"",IF(J58&lt;20,0,IF(AND(J58&gt;=20,J58&lt;35)=TRUE,1,IF(AND(J58&gt;35,J58&lt;=60)=TRUE,2,3))))</f>
        <v>2</v>
      </c>
      <c r="L58" s="7">
        <v>3</v>
      </c>
      <c r="M58" s="7">
        <v>2</v>
      </c>
      <c r="N58" s="2">
        <f>IF(AND(ISNUMBER(H58)=FALSE,ISNUMBER(I58)=FALSE,ISNUMBER(K58)=FALSE,ISNUMBER(L58)=FALSE,ISNUMBER(M58)=FALSE),"",SUM(1.5*H58,1.5*I58,1.5*K58,L58,0.5*M58))</f>
        <v>14.5</v>
      </c>
      <c r="O58" s="2">
        <f>IF(N58&lt;6,0,IF(AND(N58&gt;=6,N58&lt;12)=TRUE,1,IF(AND(N58&gt;=12,N58&lt;18)=TRUE,2,IF(N58=18,3,""))))</f>
        <v>2</v>
      </c>
      <c r="P58" s="7" t="s">
        <v>1</v>
      </c>
      <c r="Q58" s="7">
        <f>IF(OR(P58="DD",P58="LC")=TRUE,0,IF(P58="NT",1,IF(P58="VU",2,IF(OR(P58="EN",P58="CR")=TRUE,3,""))))</f>
        <v>0</v>
      </c>
      <c r="R58" s="2">
        <f>IF(COUNTIF($C$3:$C$289,C58)=1,3,IF(COUNTIF($D$3:$D$289,D58)=1,2,IF(AND(COUNTIF($D$3:$D$289,D58)&gt;=2,COUNTIF($D$3:$D$289,D58)&lt;=4)=TRUE,1,0)))</f>
        <v>1</v>
      </c>
      <c r="S58" s="7">
        <v>23</v>
      </c>
      <c r="T58" s="2">
        <f>IF(ISBLANK(S58)=TRUE,"",IF(S58&lt;=7,0,IF(AND(S58&gt;=8,S58&lt;=15)=TRUE,1,IF(AND(S58&gt;=16,S58&lt;=23)=TRUE,2,IF(AND(S58&gt;=24,S58&lt;=30)=TRUE,3,)))))</f>
        <v>2</v>
      </c>
      <c r="U58" s="7" t="s">
        <v>0</v>
      </c>
      <c r="V58" s="7">
        <f>IF(ISBLANK(U58)=TRUE,"",IF(U58="NE",0,IF(U58="CE ",1,IF(U58="E",2,3))))</f>
        <v>0</v>
      </c>
      <c r="W58" s="2">
        <f>IF(OR(ISNUMBER(O58)=FALSE,ISNUMBER(Q58)=FALSE,ISNUMBER(R58)=FALSE,ISNUMBER(T58)=FALSE,ISNUMBER(V58)=FALSE),"",SUM([1]tabla3!$B$2*O58,[1]tabla3!$B$3*Q58,[1]tabla3!$B$4*R58,[1]tabla3!$B$5*T58,[1]tabla3!$B$6*V58))</f>
        <v>10.1</v>
      </c>
      <c r="X58" s="6" t="str">
        <f>IF(ISNUMBER(W58)=FALSE,"",IF(W58&lt;9,"Bajo",IF(AND(W58&gt;=9,W58&lt;15)=TRUE,"Medio",IF(AND(W58&gt;=15,W58&lt;20)=TRUE,"Medio Alto",IF(AND(W58&gt;=20,W58&lt;30)=TRUE,"Alto","Muy Alto")))))</f>
        <v>Medio</v>
      </c>
    </row>
    <row r="59" spans="1:24" s="9" customFormat="1" x14ac:dyDescent="0.25">
      <c r="A59" s="8">
        <v>57</v>
      </c>
      <c r="B59" s="2" t="s">
        <v>818</v>
      </c>
      <c r="C59" s="2" t="s">
        <v>817</v>
      </c>
      <c r="D59" s="4" t="s">
        <v>816</v>
      </c>
      <c r="E59" s="4" t="s">
        <v>815</v>
      </c>
      <c r="F59" s="4" t="s">
        <v>814</v>
      </c>
      <c r="G59" s="2" t="s">
        <v>813</v>
      </c>
      <c r="H59" s="7">
        <v>3</v>
      </c>
      <c r="I59" s="7">
        <v>2</v>
      </c>
      <c r="J59" s="7">
        <v>39</v>
      </c>
      <c r="K59" s="2">
        <f>IF(ISBLANK(J59)=TRUE,"",IF(J59&lt;20,0,IF(AND(J59&gt;=20,J59&lt;35)=TRUE,1,IF(AND(J59&gt;35,J59&lt;=60)=TRUE,2,3))))</f>
        <v>2</v>
      </c>
      <c r="L59" s="7">
        <v>3</v>
      </c>
      <c r="M59" s="7">
        <v>1</v>
      </c>
      <c r="N59" s="2">
        <f>IF(AND(ISNUMBER(H59)=FALSE,ISNUMBER(I59)=FALSE,ISNUMBER(K59)=FALSE,ISNUMBER(L59)=FALSE,ISNUMBER(M59)=FALSE),"",SUM(1.5*H59,1.5*I59,1.5*K59,L59,0.5*M59))</f>
        <v>14</v>
      </c>
      <c r="O59" s="2">
        <f>IF(N59&lt;6,0,IF(AND(N59&gt;=6,N59&lt;12)=TRUE,1,IF(AND(N59&gt;=12,N59&lt;18)=TRUE,2,IF(N59=18,3,""))))</f>
        <v>2</v>
      </c>
      <c r="P59" s="7" t="s">
        <v>1</v>
      </c>
      <c r="Q59" s="7">
        <f>IF(OR(P59="DD",P59="LC")=TRUE,0,IF(P59="NT",1,IF(P59="VU",2,IF(OR(P59="EN",P59="CR")=TRUE,3,""))))</f>
        <v>0</v>
      </c>
      <c r="R59" s="2">
        <f>IF(COUNTIF($C$3:$C$289,C59)=1,3,IF(COUNTIF($D$3:$D$289,D59)=1,2,IF(AND(COUNTIF($D$3:$D$289,D59)&gt;=2,COUNTIF($D$3:$D$289,D59)&lt;=4)=TRUE,1,0)))</f>
        <v>1</v>
      </c>
      <c r="S59" s="7">
        <v>23</v>
      </c>
      <c r="T59" s="2">
        <f>IF(ISBLANK(S59)=TRUE,"",IF(S59&lt;=7,0,IF(AND(S59&gt;=8,S59&lt;=15)=TRUE,1,IF(AND(S59&gt;=16,S59&lt;=23)=TRUE,2,IF(AND(S59&gt;=24,S59&lt;=30)=TRUE,3,)))))</f>
        <v>2</v>
      </c>
      <c r="U59" s="7" t="s">
        <v>0</v>
      </c>
      <c r="V59" s="7">
        <f>IF(ISBLANK(U59)=TRUE,"",IF(U59="NE",0,IF(U59="CE ",1,IF(U59="E",2,3))))</f>
        <v>0</v>
      </c>
      <c r="W59" s="2">
        <f>IF(OR(ISNUMBER(O59)=FALSE,ISNUMBER(Q59)=FALSE,ISNUMBER(R59)=FALSE,ISNUMBER(T59)=FALSE,ISNUMBER(V59)=FALSE),"",SUM([1]tabla3!$B$2*O59,[1]tabla3!$B$3*Q59,[1]tabla3!$B$4*R59,[1]tabla3!$B$5*T59,[1]tabla3!$B$6*V59))</f>
        <v>10.1</v>
      </c>
      <c r="X59" s="6" t="str">
        <f>IF(ISNUMBER(W59)=FALSE,"",IF(W59&lt;9,"Bajo",IF(AND(W59&gt;=9,W59&lt;15)=TRUE,"Medio",IF(AND(W59&gt;=15,W59&lt;20)=TRUE,"Medio Alto",IF(AND(W59&gt;=20,W59&lt;30)=TRUE,"Alto","Muy Alto")))))</f>
        <v>Medio</v>
      </c>
    </row>
    <row r="60" spans="1:24" s="9" customFormat="1" x14ac:dyDescent="0.25">
      <c r="A60" s="8">
        <v>58</v>
      </c>
      <c r="B60" s="2" t="s">
        <v>803</v>
      </c>
      <c r="C60" s="2" t="s">
        <v>812</v>
      </c>
      <c r="D60" s="4" t="s">
        <v>811</v>
      </c>
      <c r="E60" s="4" t="s">
        <v>810</v>
      </c>
      <c r="F60" s="4" t="s">
        <v>809</v>
      </c>
      <c r="G60" s="2" t="s">
        <v>808</v>
      </c>
      <c r="H60" s="7">
        <v>3</v>
      </c>
      <c r="I60" s="7">
        <v>3</v>
      </c>
      <c r="J60" s="7">
        <v>25</v>
      </c>
      <c r="K60" s="2">
        <f>IF(ISBLANK(J60)=TRUE,"",IF(J60&lt;20,0,IF(AND(J60&gt;=20,J60&lt;35)=TRUE,1,IF(AND(J60&gt;35,J60&lt;=60)=TRUE,2,3))))</f>
        <v>1</v>
      </c>
      <c r="L60" s="7">
        <v>3</v>
      </c>
      <c r="M60" s="7">
        <v>2</v>
      </c>
      <c r="N60" s="2">
        <f>IF(AND(ISNUMBER(H60)=FALSE,ISNUMBER(I60)=FALSE,ISNUMBER(K60)=FALSE,ISNUMBER(L60)=FALSE,ISNUMBER(M60)=FALSE),"",SUM(1.5*H60,1.5*I60,1.5*K60,L60,0.5*M60))</f>
        <v>14.5</v>
      </c>
      <c r="O60" s="2">
        <f>IF(N60&lt;6,0,IF(AND(N60&gt;=6,N60&lt;12)=TRUE,1,IF(AND(N60&gt;=12,N60&lt;18)=TRUE,2,IF(N60=18,3,""))))</f>
        <v>2</v>
      </c>
      <c r="P60" s="7" t="s">
        <v>1</v>
      </c>
      <c r="Q60" s="7">
        <f>IF(OR(P60="DD",P60="LC")=TRUE,0,IF(P60="NT",1,IF(P60="VU",2,IF(OR(P60="EN",P60="CR")=TRUE,3,""))))</f>
        <v>0</v>
      </c>
      <c r="R60" s="2">
        <f>IF(COUNTIF($C$3:$C$289,C60)=1,3,IF(COUNTIF($D$3:$D$289,D60)=1,2,IF(AND(COUNTIF($D$3:$D$289,D60)&gt;=2,COUNTIF($D$3:$D$289,D60)&lt;=4)=TRUE,1,0)))</f>
        <v>3</v>
      </c>
      <c r="S60" s="7">
        <v>24</v>
      </c>
      <c r="T60" s="2">
        <f>IF(ISBLANK(S60)=TRUE,"",IF(S60&lt;=7,0,IF(AND(S60&gt;=8,S60&lt;=15)=TRUE,1,IF(AND(S60&gt;=16,S60&lt;=23)=TRUE,2,IF(AND(S60&gt;=24,S60&lt;=30)=TRUE,3,)))))</f>
        <v>3</v>
      </c>
      <c r="U60" s="7" t="s">
        <v>0</v>
      </c>
      <c r="V60" s="7">
        <f>IF(ISBLANK(U60)=TRUE,"",IF(U60="NE",0,IF(U60="CE ",1,IF(U60="E",2,3))))</f>
        <v>0</v>
      </c>
      <c r="W60" s="2">
        <f>IF(OR(ISNUMBER(O60)=FALSE,ISNUMBER(Q60)=FALSE,ISNUMBER(R60)=FALSE,ISNUMBER(T60)=FALSE,ISNUMBER(V60)=FALSE),"",SUM([1]tabla3!$B$2*O60,[1]tabla3!$B$3*Q60,[1]tabla3!$B$4*R60,[1]tabla3!$B$5*T60,[1]tabla3!$B$6*V60))</f>
        <v>16.5</v>
      </c>
      <c r="X60" s="6" t="str">
        <f>IF(ISNUMBER(W60)=FALSE,"",IF(W60&lt;9,"Bajo",IF(AND(W60&gt;=9,W60&lt;15)=TRUE,"Medio",IF(AND(W60&gt;=15,W60&lt;20)=TRUE,"Medio Alto",IF(AND(W60&gt;=20,W60&lt;30)=TRUE,"Alto","Muy Alto")))))</f>
        <v>Medio Alto</v>
      </c>
    </row>
    <row r="61" spans="1:24" s="9" customFormat="1" x14ac:dyDescent="0.25">
      <c r="A61" s="8">
        <v>59</v>
      </c>
      <c r="B61" s="2" t="s">
        <v>803</v>
      </c>
      <c r="C61" s="2" t="s">
        <v>146</v>
      </c>
      <c r="D61" s="4" t="s">
        <v>807</v>
      </c>
      <c r="E61" s="4" t="s">
        <v>806</v>
      </c>
      <c r="F61" s="4" t="s">
        <v>805</v>
      </c>
      <c r="G61" s="2" t="s">
        <v>804</v>
      </c>
      <c r="H61" s="7">
        <v>2</v>
      </c>
      <c r="I61" s="7">
        <v>1</v>
      </c>
      <c r="J61" s="7">
        <v>21.5</v>
      </c>
      <c r="K61" s="2">
        <f>IF(ISBLANK(J61)=TRUE,"",IF(J61&lt;20,0,IF(AND(J61&gt;=20,J61&lt;35)=TRUE,1,IF(AND(J61&gt;35,J61&lt;=60)=TRUE,2,3))))</f>
        <v>1</v>
      </c>
      <c r="L61" s="7">
        <v>1</v>
      </c>
      <c r="M61" s="7">
        <v>2</v>
      </c>
      <c r="N61" s="2">
        <f>IF(AND(ISNUMBER(H61)=FALSE,ISNUMBER(I61)=FALSE,ISNUMBER(K61)=FALSE,ISNUMBER(L61)=FALSE,ISNUMBER(M61)=FALSE),"",SUM(1.5*H61,1.5*I61,1.5*K61,L61,0.5*M61))</f>
        <v>8</v>
      </c>
      <c r="O61" s="2">
        <f>IF(N61&lt;6,0,IF(AND(N61&gt;=6,N61&lt;12)=TRUE,1,IF(AND(N61&gt;=12,N61&lt;18)=TRUE,2,IF(N61=18,3,""))))</f>
        <v>1</v>
      </c>
      <c r="P61" s="7" t="s">
        <v>1</v>
      </c>
      <c r="Q61" s="7">
        <f>IF(OR(P61="DD",P61="LC")=TRUE,0,IF(P61="NT",1,IF(P61="VU",2,IF(OR(P61="EN",P61="CR")=TRUE,3,""))))</f>
        <v>0</v>
      </c>
      <c r="R61" s="2">
        <f>IF(COUNTIF($C$3:$C$289,C61)=1,3,IF(COUNTIF($D$3:$D$289,D61)=1,2,IF(AND(COUNTIF($D$3:$D$289,D61)&gt;=2,COUNTIF($D$3:$D$289,D61)&lt;=4)=TRUE,1,0)))</f>
        <v>2</v>
      </c>
      <c r="S61" s="7">
        <v>17</v>
      </c>
      <c r="T61" s="2">
        <f>IF(ISBLANK(S61)=TRUE,"",IF(S61&lt;=7,0,IF(AND(S61&gt;=8,S61&lt;=15)=TRUE,1,IF(AND(S61&gt;=16,S61&lt;=23)=TRUE,2,IF(AND(S61&gt;=24,S61&lt;=30)=TRUE,3,)))))</f>
        <v>2</v>
      </c>
      <c r="U61" s="7" t="s">
        <v>8</v>
      </c>
      <c r="V61" s="7">
        <f>IF(ISBLANK(U61)=TRUE,"",IF(U61="NE",0,IF(U61="CE ",1,IF(U61="E",2,3))))</f>
        <v>3</v>
      </c>
      <c r="W61" s="2">
        <f>IF(OR(ISNUMBER(O61)=FALSE,ISNUMBER(Q61)=FALSE,ISNUMBER(R61)=FALSE,ISNUMBER(T61)=FALSE,ISNUMBER(V61)=FALSE),"",SUM([1]tabla3!$B$2*O61,[1]tabla3!$B$3*Q61,[1]tabla3!$B$4*R61,[1]tabla3!$B$5*T61,[1]tabla3!$B$6*V61))</f>
        <v>19.600000000000001</v>
      </c>
      <c r="X61" s="6" t="str">
        <f>IF(ISNUMBER(W61)=FALSE,"",IF(W61&lt;9,"Bajo",IF(AND(W61&gt;=9,W61&lt;15)=TRUE,"Medio",IF(AND(W61&gt;=15,W61&lt;20)=TRUE,"Medio Alto",IF(AND(W61&gt;=20,W61&lt;30)=TRUE,"Alto","Muy Alto")))))</f>
        <v>Medio Alto</v>
      </c>
    </row>
    <row r="62" spans="1:24" s="9" customFormat="1" x14ac:dyDescent="0.25">
      <c r="A62" s="8">
        <v>60</v>
      </c>
      <c r="B62" s="2" t="s">
        <v>803</v>
      </c>
      <c r="C62" s="2" t="s">
        <v>146</v>
      </c>
      <c r="D62" s="4" t="s">
        <v>802</v>
      </c>
      <c r="E62" s="4" t="s">
        <v>801</v>
      </c>
      <c r="F62" s="4" t="s">
        <v>800</v>
      </c>
      <c r="G62" s="2" t="s">
        <v>799</v>
      </c>
      <c r="H62" s="7">
        <v>2</v>
      </c>
      <c r="I62" s="7">
        <v>1</v>
      </c>
      <c r="J62" s="7">
        <v>22</v>
      </c>
      <c r="K62" s="2">
        <f>IF(ISBLANK(J62)=TRUE,"",IF(J62&lt;20,0,IF(AND(J62&gt;=20,J62&lt;35)=TRUE,1,IF(AND(J62&gt;35,J62&lt;=60)=TRUE,2,3))))</f>
        <v>1</v>
      </c>
      <c r="L62" s="7">
        <v>1</v>
      </c>
      <c r="M62" s="7">
        <v>2</v>
      </c>
      <c r="N62" s="2">
        <f>IF(AND(ISNUMBER(H62)=FALSE,ISNUMBER(I62)=FALSE,ISNUMBER(K62)=FALSE,ISNUMBER(L62)=FALSE,ISNUMBER(M62)=FALSE),"",SUM(1.5*H62,1.5*I62,1.5*K62,L62,0.5*M62))</f>
        <v>8</v>
      </c>
      <c r="O62" s="2">
        <f>IF(N62&lt;6,0,IF(AND(N62&gt;=6,N62&lt;12)=TRUE,1,IF(AND(N62&gt;=12,N62&lt;18)=TRUE,2,IF(N62=18,3,""))))</f>
        <v>1</v>
      </c>
      <c r="P62" s="7" t="s">
        <v>1</v>
      </c>
      <c r="Q62" s="7">
        <f>IF(OR(P62="DD",P62="LC")=TRUE,0,IF(P62="NT",1,IF(P62="VU",2,IF(OR(P62="EN",P62="CR")=TRUE,3,""))))</f>
        <v>0</v>
      </c>
      <c r="R62" s="2">
        <f>IF(COUNTIF($C$3:$C$289,C62)=1,3,IF(COUNTIF($D$3:$D$289,D62)=1,2,IF(AND(COUNTIF($D$3:$D$289,D62)&gt;=2,COUNTIF($D$3:$D$289,D62)&lt;=4)=TRUE,1,0)))</f>
        <v>2</v>
      </c>
      <c r="S62" s="7">
        <v>16</v>
      </c>
      <c r="T62" s="2">
        <f>IF(ISBLANK(S62)=TRUE,"",IF(S62&lt;=7,0,IF(AND(S62&gt;=8,S62&lt;=15)=TRUE,1,IF(AND(S62&gt;=16,S62&lt;=23)=TRUE,2,IF(AND(S62&gt;=24,S62&lt;=30)=TRUE,3,)))))</f>
        <v>2</v>
      </c>
      <c r="U62" s="7" t="s">
        <v>8</v>
      </c>
      <c r="V62" s="7">
        <f>IF(ISBLANK(U62)=TRUE,"",IF(U62="NE",0,IF(U62="CE ",1,IF(U62="E",2,3))))</f>
        <v>3</v>
      </c>
      <c r="W62" s="2">
        <f>IF(OR(ISNUMBER(O62)=FALSE,ISNUMBER(Q62)=FALSE,ISNUMBER(R62)=FALSE,ISNUMBER(T62)=FALSE,ISNUMBER(V62)=FALSE),"",SUM([1]tabla3!$B$2*O62,[1]tabla3!$B$3*Q62,[1]tabla3!$B$4*R62,[1]tabla3!$B$5*T62,[1]tabla3!$B$6*V62))</f>
        <v>19.600000000000001</v>
      </c>
      <c r="X62" s="6" t="str">
        <f>IF(ISNUMBER(W62)=FALSE,"",IF(W62&lt;9,"Bajo",IF(AND(W62&gt;=9,W62&lt;15)=TRUE,"Medio",IF(AND(W62&gt;=15,W62&lt;20)=TRUE,"Medio Alto",IF(AND(W62&gt;=20,W62&lt;30)=TRUE,"Alto","Muy Alto")))))</f>
        <v>Medio Alto</v>
      </c>
    </row>
    <row r="63" spans="1:24" s="9" customFormat="1" x14ac:dyDescent="0.25">
      <c r="A63" s="8">
        <v>61</v>
      </c>
      <c r="B63" s="2" t="s">
        <v>7</v>
      </c>
      <c r="C63" s="2" t="s">
        <v>798</v>
      </c>
      <c r="D63" s="4" t="s">
        <v>797</v>
      </c>
      <c r="E63" s="4" t="s">
        <v>796</v>
      </c>
      <c r="F63" s="4" t="s">
        <v>795</v>
      </c>
      <c r="G63" s="2" t="s">
        <v>794</v>
      </c>
      <c r="H63" s="7">
        <v>3</v>
      </c>
      <c r="I63" s="7">
        <v>2</v>
      </c>
      <c r="J63" s="7">
        <v>19</v>
      </c>
      <c r="K63" s="2">
        <f>IF(ISBLANK(J63)=TRUE,"",IF(J63&lt;20,0,IF(AND(J63&gt;=20,J63&lt;35)=TRUE,1,IF(AND(J63&gt;35,J63&lt;=60)=TRUE,2,3))))</f>
        <v>0</v>
      </c>
      <c r="L63" s="7">
        <v>1</v>
      </c>
      <c r="M63" s="7">
        <v>1</v>
      </c>
      <c r="N63" s="2">
        <f>IF(AND(ISNUMBER(H63)=FALSE,ISNUMBER(I63)=FALSE,ISNUMBER(K63)=FALSE,ISNUMBER(L63)=FALSE,ISNUMBER(M63)=FALSE),"",SUM(1.5*H63,1.5*I63,1.5*K63,L63,0.5*M63))</f>
        <v>9</v>
      </c>
      <c r="O63" s="2">
        <f>IF(N63&lt;6,0,IF(AND(N63&gt;=6,N63&lt;12)=TRUE,1,IF(AND(N63&gt;=12,N63&lt;18)=TRUE,2,IF(N63=18,3,""))))</f>
        <v>1</v>
      </c>
      <c r="P63" s="7" t="s">
        <v>452</v>
      </c>
      <c r="Q63" s="7">
        <f>IF(OR(P63="DD",P63="LC")=TRUE,0,IF(P63="NT",1,IF(P63="VU",2,IF(OR(P63="EN",P63="CR")=TRUE,3,""))))</f>
        <v>2</v>
      </c>
      <c r="R63" s="2">
        <f>IF(COUNTIF($C$3:$C$289,C63)=1,3,IF(COUNTIF($D$3:$D$289,D63)=1,2,IF(AND(COUNTIF($D$3:$D$289,D63)&gt;=2,COUNTIF($D$3:$D$289,D63)&lt;=4)=TRUE,1,0)))</f>
        <v>3</v>
      </c>
      <c r="S63" s="7">
        <v>16</v>
      </c>
      <c r="T63" s="2">
        <f>IF(ISBLANK(S63)=TRUE,"",IF(S63&lt;=7,0,IF(AND(S63&gt;=8,S63&lt;=15)=TRUE,1,IF(AND(S63&gt;=16,S63&lt;=23)=TRUE,2,IF(AND(S63&gt;=24,S63&lt;=30)=TRUE,3,)))))</f>
        <v>2</v>
      </c>
      <c r="U63" s="7" t="s">
        <v>21</v>
      </c>
      <c r="V63" s="7">
        <f>IF(ISBLANK(U63)=TRUE,"",IF(U63="NE",0,IF(U63="CE ",1,IF(U63="E",2,3))))</f>
        <v>2</v>
      </c>
      <c r="W63" s="2">
        <f>IF(OR(ISNUMBER(O63)=FALSE,ISNUMBER(Q63)=FALSE,ISNUMBER(R63)=FALSE,ISNUMBER(T63)=FALSE,ISNUMBER(V63)=FALSE),"",SUM([1]tabla3!$B$2*O63,[1]tabla3!$B$3*Q63,[1]tabla3!$B$4*R63,[1]tabla3!$B$5*T63,[1]tabla3!$B$6*V63))</f>
        <v>24.3</v>
      </c>
      <c r="X63" s="6" t="str">
        <f>IF(ISNUMBER(W63)=FALSE,"",IF(W63&lt;9,"Bajo",IF(AND(W63&gt;=9,W63&lt;15)=TRUE,"Medio",IF(AND(W63&gt;=15,W63&lt;20)=TRUE,"Medio Alto",IF(AND(W63&gt;=20,W63&lt;30)=TRUE,"Alto","Muy Alto")))))</f>
        <v>Alto</v>
      </c>
    </row>
    <row r="64" spans="1:24" s="9" customFormat="1" x14ac:dyDescent="0.25">
      <c r="A64" s="8">
        <v>62</v>
      </c>
      <c r="B64" s="2" t="s">
        <v>7</v>
      </c>
      <c r="C64" s="2" t="s">
        <v>789</v>
      </c>
      <c r="D64" s="4" t="s">
        <v>793</v>
      </c>
      <c r="E64" s="4" t="s">
        <v>792</v>
      </c>
      <c r="F64" s="4" t="s">
        <v>791</v>
      </c>
      <c r="G64" s="2" t="s">
        <v>790</v>
      </c>
      <c r="H64" s="7">
        <v>2</v>
      </c>
      <c r="I64" s="7">
        <v>1</v>
      </c>
      <c r="J64" s="7">
        <v>42.5</v>
      </c>
      <c r="K64" s="2">
        <f>IF(ISBLANK(J64)=TRUE,"",IF(J64&lt;20,0,IF(AND(J64&gt;=20,J64&lt;35)=TRUE,1,IF(AND(J64&gt;35,J64&lt;=60)=TRUE,2,3))))</f>
        <v>2</v>
      </c>
      <c r="L64" s="7">
        <v>3</v>
      </c>
      <c r="M64" s="7">
        <v>1</v>
      </c>
      <c r="N64" s="2">
        <f>IF(AND(ISNUMBER(H64)=FALSE,ISNUMBER(I64)=FALSE,ISNUMBER(K64)=FALSE,ISNUMBER(L64)=FALSE,ISNUMBER(M64)=FALSE),"",SUM(1.5*H64,1.5*I64,1.5*K64,L64,0.5*M64))</f>
        <v>11</v>
      </c>
      <c r="O64" s="2">
        <f>IF(N64&lt;6,0,IF(AND(N64&gt;=6,N64&lt;12)=TRUE,1,IF(AND(N64&gt;=12,N64&lt;18)=TRUE,2,IF(N64=18,3,""))))</f>
        <v>1</v>
      </c>
      <c r="P64" s="7" t="s">
        <v>1</v>
      </c>
      <c r="Q64" s="7">
        <f>IF(OR(P64="DD",P64="LC")=TRUE,0,IF(P64="NT",1,IF(P64="VU",2,IF(OR(P64="EN",P64="CR")=TRUE,3,""))))</f>
        <v>0</v>
      </c>
      <c r="R64" s="2">
        <f>IF(COUNTIF($C$3:$C$289,C64)=1,3,IF(COUNTIF($D$3:$D$289,D64)=1,2,IF(AND(COUNTIF($D$3:$D$289,D64)&gt;=2,COUNTIF($D$3:$D$289,D64)&lt;=4)=TRUE,1,0)))</f>
        <v>2</v>
      </c>
      <c r="S64" s="7">
        <v>24</v>
      </c>
      <c r="T64" s="2">
        <f>IF(ISBLANK(S64)=TRUE,"",IF(S64&lt;=7,0,IF(AND(S64&gt;=8,S64&lt;=15)=TRUE,1,IF(AND(S64&gt;=16,S64&lt;=23)=TRUE,2,IF(AND(S64&gt;=24,S64&lt;=30)=TRUE,3,)))))</f>
        <v>3</v>
      </c>
      <c r="U64" s="7" t="s">
        <v>8</v>
      </c>
      <c r="V64" s="7">
        <f>IF(ISBLANK(U64)=TRUE,"",IF(U64="NE",0,IF(U64="CE ",1,IF(U64="E",2,3))))</f>
        <v>3</v>
      </c>
      <c r="W64" s="2">
        <f>IF(OR(ISNUMBER(O64)=FALSE,ISNUMBER(Q64)=FALSE,ISNUMBER(R64)=FALSE,ISNUMBER(T64)=FALSE,ISNUMBER(V64)=FALSE),"",SUM([1]tabla3!$B$2*O64,[1]tabla3!$B$3*Q64,[1]tabla3!$B$4*R64,[1]tabla3!$B$5*T64,[1]tabla3!$B$6*V64))</f>
        <v>22.6</v>
      </c>
      <c r="X64" s="6" t="str">
        <f>IF(ISNUMBER(W64)=FALSE,"",IF(W64&lt;9,"Bajo",IF(AND(W64&gt;=9,W64&lt;15)=TRUE,"Medio",IF(AND(W64&gt;=15,W64&lt;20)=TRUE,"Medio Alto",IF(AND(W64&gt;=20,W64&lt;30)=TRUE,"Alto","Muy Alto")))))</f>
        <v>Alto</v>
      </c>
    </row>
    <row r="65" spans="1:24" s="9" customFormat="1" x14ac:dyDescent="0.25">
      <c r="A65" s="8">
        <v>63</v>
      </c>
      <c r="B65" s="2" t="s">
        <v>7</v>
      </c>
      <c r="C65" s="2" t="s">
        <v>789</v>
      </c>
      <c r="D65" s="4" t="s">
        <v>788</v>
      </c>
      <c r="E65" s="4" t="s">
        <v>787</v>
      </c>
      <c r="F65" s="4" t="s">
        <v>786</v>
      </c>
      <c r="G65" s="2" t="s">
        <v>785</v>
      </c>
      <c r="H65" s="7">
        <v>2</v>
      </c>
      <c r="I65" s="7">
        <v>3</v>
      </c>
      <c r="J65" s="7">
        <v>41</v>
      </c>
      <c r="K65" s="2">
        <f>IF(ISBLANK(J65)=TRUE,"",IF(J65&lt;20,0,IF(AND(J65&gt;=20,J65&lt;35)=TRUE,1,IF(AND(J65&gt;35,J65&lt;=60)=TRUE,2,3))))</f>
        <v>2</v>
      </c>
      <c r="L65" s="7">
        <v>3</v>
      </c>
      <c r="M65" s="7">
        <v>2</v>
      </c>
      <c r="N65" s="2">
        <f>IF(AND(ISNUMBER(H65)=FALSE,ISNUMBER(I65)=FALSE,ISNUMBER(K65)=FALSE,ISNUMBER(L65)=FALSE,ISNUMBER(M65)=FALSE),"",SUM(1.5*H65,1.5*I65,1.5*K65,L65,0.5*M65))</f>
        <v>14.5</v>
      </c>
      <c r="O65" s="2">
        <f>IF(N65&lt;6,0,IF(AND(N65&gt;=6,N65&lt;12)=TRUE,1,IF(AND(N65&gt;=12,N65&lt;18)=TRUE,2,IF(N65=18,3,""))))</f>
        <v>2</v>
      </c>
      <c r="P65" s="7" t="s">
        <v>1</v>
      </c>
      <c r="Q65" s="7">
        <f>IF(OR(P65="DD",P65="LC")=TRUE,0,IF(P65="NT",1,IF(P65="VU",2,IF(OR(P65="EN",P65="CR")=TRUE,3,""))))</f>
        <v>0</v>
      </c>
      <c r="R65" s="2">
        <f>IF(COUNTIF($C$3:$C$289,C65)=1,3,IF(COUNTIF($D$3:$D$289,D65)=1,2,IF(AND(COUNTIF($D$3:$D$289,D65)&gt;=2,COUNTIF($D$3:$D$289,D65)&lt;=4)=TRUE,1,0)))</f>
        <v>2</v>
      </c>
      <c r="S65" s="7">
        <v>27</v>
      </c>
      <c r="T65" s="2">
        <f>IF(ISBLANK(S65)=TRUE,"",IF(S65&lt;=7,0,IF(AND(S65&gt;=8,S65&lt;=15)=TRUE,1,IF(AND(S65&gt;=16,S65&lt;=23)=TRUE,2,IF(AND(S65&gt;=24,S65&lt;=30)=TRUE,3,)))))</f>
        <v>3</v>
      </c>
      <c r="U65" s="7" t="s">
        <v>0</v>
      </c>
      <c r="V65" s="7">
        <f>IF(ISBLANK(U65)=TRUE,"",IF(U65="NE",0,IF(U65="CE ",1,IF(U65="E",2,3))))</f>
        <v>0</v>
      </c>
      <c r="W65" s="2">
        <f>IF(OR(ISNUMBER(O65)=FALSE,ISNUMBER(Q65)=FALSE,ISNUMBER(R65)=FALSE,ISNUMBER(T65)=FALSE,ISNUMBER(V65)=FALSE),"",SUM([1]tabla3!$B$2*O65,[1]tabla3!$B$3*Q65,[1]tabla3!$B$4*R65,[1]tabla3!$B$5*T65,[1]tabla3!$B$6*V65))</f>
        <v>14.8</v>
      </c>
      <c r="X65" s="6" t="str">
        <f>IF(ISNUMBER(W65)=FALSE,"",IF(W65&lt;9,"Bajo",IF(AND(W65&gt;=9,W65&lt;15)=TRUE,"Medio",IF(AND(W65&gt;=15,W65&lt;20)=TRUE,"Medio Alto",IF(AND(W65&gt;=20,W65&lt;30)=TRUE,"Alto","Muy Alto")))))</f>
        <v>Medio</v>
      </c>
    </row>
    <row r="66" spans="1:24" s="9" customFormat="1" x14ac:dyDescent="0.25">
      <c r="A66" s="8">
        <v>64</v>
      </c>
      <c r="B66" s="2" t="s">
        <v>7</v>
      </c>
      <c r="C66" s="2" t="s">
        <v>6</v>
      </c>
      <c r="D66" s="4" t="s">
        <v>784</v>
      </c>
      <c r="E66" s="4" t="s">
        <v>783</v>
      </c>
      <c r="F66" s="4" t="s">
        <v>782</v>
      </c>
      <c r="G66" s="2" t="s">
        <v>781</v>
      </c>
      <c r="H66" s="7">
        <v>3</v>
      </c>
      <c r="I66" s="7">
        <v>1</v>
      </c>
      <c r="J66" s="7">
        <v>20.5</v>
      </c>
      <c r="K66" s="2">
        <f>IF(ISBLANK(J66)=TRUE,"",IF(J66&lt;20,0,IF(AND(J66&gt;=20,J66&lt;35)=TRUE,1,IF(AND(J66&gt;35,J66&lt;=60)=TRUE,2,3))))</f>
        <v>1</v>
      </c>
      <c r="L66" s="7">
        <v>1</v>
      </c>
      <c r="M66" s="7">
        <v>1</v>
      </c>
      <c r="N66" s="2">
        <f>IF(AND(ISNUMBER(H66)=FALSE,ISNUMBER(I66)=FALSE,ISNUMBER(K66)=FALSE,ISNUMBER(L66)=FALSE,ISNUMBER(M66)=FALSE),"",SUM(1.5*H66,1.5*I66,1.5*K66,L66,0.5*M66))</f>
        <v>9</v>
      </c>
      <c r="O66" s="2">
        <f>IF(N66&lt;6,0,IF(AND(N66&gt;=6,N66&lt;12)=TRUE,1,IF(AND(N66&gt;=12,N66&lt;18)=TRUE,2,IF(N66=18,3,""))))</f>
        <v>1</v>
      </c>
      <c r="P66" s="7" t="s">
        <v>1</v>
      </c>
      <c r="Q66" s="7">
        <f>IF(OR(P66="DD",P66="LC")=TRUE,0,IF(P66="NT",1,IF(P66="VU",2,IF(OR(P66="EN",P66="CR")=TRUE,3,""))))</f>
        <v>0</v>
      </c>
      <c r="R66" s="2">
        <f>IF(COUNTIF($C$3:$C$289,C66)=1,3,IF(COUNTIF($D$3:$D$289,D66)=1,2,IF(AND(COUNTIF($D$3:$D$289,D66)&gt;=2,COUNTIF($D$3:$D$289,D66)&lt;=4)=TRUE,1,0)))</f>
        <v>2</v>
      </c>
      <c r="S66" s="7">
        <v>24</v>
      </c>
      <c r="T66" s="2">
        <f>IF(ISBLANK(S66)=TRUE,"",IF(S66&lt;=7,0,IF(AND(S66&gt;=8,S66&lt;=15)=TRUE,1,IF(AND(S66&gt;=16,S66&lt;=23)=TRUE,2,IF(AND(S66&gt;=24,S66&lt;=30)=TRUE,3,)))))</f>
        <v>3</v>
      </c>
      <c r="U66" s="7" t="s">
        <v>0</v>
      </c>
      <c r="V66" s="7">
        <f>IF(ISBLANK(U66)=TRUE,"",IF(U66="NE",0,IF(U66="CE ",1,IF(U66="E",2,3))))</f>
        <v>0</v>
      </c>
      <c r="W66" s="2">
        <f>IF(OR(ISNUMBER(O66)=FALSE,ISNUMBER(Q66)=FALSE,ISNUMBER(R66)=FALSE,ISNUMBER(T66)=FALSE,ISNUMBER(V66)=FALSE),"",SUM([1]tabla3!$B$2*O66,[1]tabla3!$B$3*Q66,[1]tabla3!$B$4*R66,[1]tabla3!$B$5*T66,[1]tabla3!$B$6*V66))</f>
        <v>13.6</v>
      </c>
      <c r="X66" s="6" t="str">
        <f>IF(ISNUMBER(W66)=FALSE,"",IF(W66&lt;9,"Bajo",IF(AND(W66&gt;=9,W66&lt;15)=TRUE,"Medio",IF(AND(W66&gt;=15,W66&lt;20)=TRUE,"Medio Alto",IF(AND(W66&gt;=20,W66&lt;30)=TRUE,"Alto","Muy Alto")))))</f>
        <v>Medio</v>
      </c>
    </row>
    <row r="67" spans="1:24" s="9" customFormat="1" x14ac:dyDescent="0.25">
      <c r="A67" s="8">
        <v>65</v>
      </c>
      <c r="B67" s="2" t="s">
        <v>7</v>
      </c>
      <c r="C67" s="2" t="s">
        <v>6</v>
      </c>
      <c r="D67" s="4" t="s">
        <v>213</v>
      </c>
      <c r="E67" s="4" t="s">
        <v>245</v>
      </c>
      <c r="F67" s="4" t="s">
        <v>780</v>
      </c>
      <c r="G67" s="2" t="s">
        <v>779</v>
      </c>
      <c r="H67" s="7">
        <v>3</v>
      </c>
      <c r="I67" s="7">
        <v>1</v>
      </c>
      <c r="J67" s="7">
        <v>23</v>
      </c>
      <c r="K67" s="2">
        <f>IF(ISBLANK(J67)=TRUE,"",IF(J67&lt;20,0,IF(AND(J67&gt;=20,J67&lt;35)=TRUE,1,IF(AND(J67&gt;35,J67&lt;=60)=TRUE,2,3))))</f>
        <v>1</v>
      </c>
      <c r="L67" s="7">
        <v>3</v>
      </c>
      <c r="M67" s="7">
        <v>1</v>
      </c>
      <c r="N67" s="2">
        <f>IF(AND(ISNUMBER(H67)=FALSE,ISNUMBER(I67)=FALSE,ISNUMBER(K67)=FALSE,ISNUMBER(L67)=FALSE,ISNUMBER(M67)=FALSE),"",SUM(1.5*H67,1.5*I67,1.5*K67,L67,0.5*M67))</f>
        <v>11</v>
      </c>
      <c r="O67" s="2">
        <f>IF(N67&lt;6,0,IF(AND(N67&gt;=6,N67&lt;12)=TRUE,1,IF(AND(N67&gt;=12,N67&lt;18)=TRUE,2,IF(N67=18,3,""))))</f>
        <v>1</v>
      </c>
      <c r="P67" s="7" t="s">
        <v>1</v>
      </c>
      <c r="Q67" s="7">
        <f>IF(OR(P67="DD",P67="LC")=TRUE,0,IF(P67="NT",1,IF(P67="VU",2,IF(OR(P67="EN",P67="CR")=TRUE,3,""))))</f>
        <v>0</v>
      </c>
      <c r="R67" s="2">
        <f>IF(COUNTIF($C$3:$C$289,C67)=1,3,IF(COUNTIF($D$3:$D$289,D67)=1,2,IF(AND(COUNTIF($D$3:$D$289,D67)&gt;=2,COUNTIF($D$3:$D$289,D67)&lt;=4)=TRUE,1,0)))</f>
        <v>1</v>
      </c>
      <c r="S67" s="7">
        <v>23</v>
      </c>
      <c r="T67" s="2">
        <f>IF(ISBLANK(S67)=TRUE,"",IF(S67&lt;=7,0,IF(AND(S67&gt;=8,S67&lt;=15)=TRUE,1,IF(AND(S67&gt;=16,S67&lt;=23)=TRUE,2,IF(AND(S67&gt;=24,S67&lt;=30)=TRUE,3,)))))</f>
        <v>2</v>
      </c>
      <c r="U67" s="7" t="s">
        <v>0</v>
      </c>
      <c r="V67" s="7">
        <f>IF(ISBLANK(U67)=TRUE,"",IF(U67="NE",0,IF(U67="CE ",1,IF(U67="E",2,3))))</f>
        <v>0</v>
      </c>
      <c r="W67" s="2">
        <f>IF(OR(ISNUMBER(O67)=FALSE,ISNUMBER(Q67)=FALSE,ISNUMBER(R67)=FALSE,ISNUMBER(T67)=FALSE,ISNUMBER(V67)=FALSE),"",SUM([1]tabla3!$B$2*O67,[1]tabla3!$B$3*Q67,[1]tabla3!$B$4*R67,[1]tabla3!$B$5*T67,[1]tabla3!$B$6*V67))</f>
        <v>8.9</v>
      </c>
      <c r="X67" s="6" t="str">
        <f>IF(ISNUMBER(W67)=FALSE,"",IF(W67&lt;9,"Bajo",IF(AND(W67&gt;=9,W67&lt;15)=TRUE,"Medio",IF(AND(W67&gt;=15,W67&lt;20)=TRUE,"Medio Alto",IF(AND(W67&gt;=20,W67&lt;30)=TRUE,"Alto","Muy Alto")))))</f>
        <v>Bajo</v>
      </c>
    </row>
    <row r="68" spans="1:24" s="9" customFormat="1" x14ac:dyDescent="0.25">
      <c r="A68" s="8">
        <v>66</v>
      </c>
      <c r="B68" s="2" t="s">
        <v>7</v>
      </c>
      <c r="C68" s="2" t="s">
        <v>6</v>
      </c>
      <c r="D68" s="4" t="s">
        <v>778</v>
      </c>
      <c r="E68" s="4" t="s">
        <v>777</v>
      </c>
      <c r="F68" s="4" t="s">
        <v>776</v>
      </c>
      <c r="G68" s="2" t="s">
        <v>775</v>
      </c>
      <c r="H68" s="7">
        <v>3</v>
      </c>
      <c r="I68" s="7">
        <v>2</v>
      </c>
      <c r="J68" s="7">
        <v>33</v>
      </c>
      <c r="K68" s="2">
        <f>IF(ISBLANK(J68)=TRUE,"",IF(J68&lt;20,0,IF(AND(J68&gt;=20,J68&lt;35)=TRUE,1,IF(AND(J68&gt;35,J68&lt;=60)=TRUE,2,3))))</f>
        <v>1</v>
      </c>
      <c r="L68" s="7">
        <v>3</v>
      </c>
      <c r="M68" s="7">
        <v>2</v>
      </c>
      <c r="N68" s="2">
        <f>IF(AND(ISNUMBER(H68)=FALSE,ISNUMBER(I68)=FALSE,ISNUMBER(K68)=FALSE,ISNUMBER(L68)=FALSE,ISNUMBER(M68)=FALSE),"",SUM(1.5*H68,1.5*I68,1.5*K68,L68,0.5*M68))</f>
        <v>13</v>
      </c>
      <c r="O68" s="2">
        <f>IF(N68&lt;6,0,IF(AND(N68&gt;=6,N68&lt;12)=TRUE,1,IF(AND(N68&gt;=12,N68&lt;18)=TRUE,2,IF(N68=18,3,""))))</f>
        <v>2</v>
      </c>
      <c r="P68" s="7" t="s">
        <v>1</v>
      </c>
      <c r="Q68" s="7">
        <f>IF(OR(P68="DD",P68="LC")=TRUE,0,IF(P68="NT",1,IF(P68="VU",2,IF(OR(P68="EN",P68="CR")=TRUE,3,""))))</f>
        <v>0</v>
      </c>
      <c r="R68" s="2">
        <f>IF(COUNTIF($C$3:$C$289,C68)=1,3,IF(COUNTIF($D$3:$D$289,D68)=1,2,IF(AND(COUNTIF($D$3:$D$289,D68)&gt;=2,COUNTIF($D$3:$D$289,D68)&lt;=4)=TRUE,1,0)))</f>
        <v>2</v>
      </c>
      <c r="S68" s="7">
        <v>27</v>
      </c>
      <c r="T68" s="2">
        <f>IF(ISBLANK(S68)=TRUE,"",IF(S68&lt;=7,0,IF(AND(S68&gt;=8,S68&lt;=15)=TRUE,1,IF(AND(S68&gt;=16,S68&lt;=23)=TRUE,2,IF(AND(S68&gt;=24,S68&lt;=30)=TRUE,3,)))))</f>
        <v>3</v>
      </c>
      <c r="U68" s="7" t="s">
        <v>0</v>
      </c>
      <c r="V68" s="7">
        <f>IF(ISBLANK(U68)=TRUE,"",IF(U68="NE",0,IF(U68="CE ",1,IF(U68="E",2,3))))</f>
        <v>0</v>
      </c>
      <c r="W68" s="2">
        <f>IF(OR(ISNUMBER(O68)=FALSE,ISNUMBER(Q68)=FALSE,ISNUMBER(R68)=FALSE,ISNUMBER(T68)=FALSE,ISNUMBER(V68)=FALSE),"",SUM([1]tabla3!$B$2*O68,[1]tabla3!$B$3*Q68,[1]tabla3!$B$4*R68,[1]tabla3!$B$5*T68,[1]tabla3!$B$6*V68))</f>
        <v>14.8</v>
      </c>
      <c r="X68" s="6" t="str">
        <f>IF(ISNUMBER(W68)=FALSE,"",IF(W68&lt;9,"Bajo",IF(AND(W68&gt;=9,W68&lt;15)=TRUE,"Medio",IF(AND(W68&gt;=15,W68&lt;20)=TRUE,"Medio Alto",IF(AND(W68&gt;=20,W68&lt;30)=TRUE,"Alto","Muy Alto")))))</f>
        <v>Medio</v>
      </c>
    </row>
    <row r="69" spans="1:24" s="9" customFormat="1" x14ac:dyDescent="0.25">
      <c r="A69" s="8">
        <v>67</v>
      </c>
      <c r="B69" s="2" t="s">
        <v>7</v>
      </c>
      <c r="C69" s="2" t="s">
        <v>6</v>
      </c>
      <c r="D69" s="4" t="s">
        <v>771</v>
      </c>
      <c r="E69" s="4" t="s">
        <v>774</v>
      </c>
      <c r="F69" s="4" t="s">
        <v>773</v>
      </c>
      <c r="G69" s="2" t="s">
        <v>772</v>
      </c>
      <c r="H69" s="7">
        <v>3</v>
      </c>
      <c r="I69" s="7">
        <v>3</v>
      </c>
      <c r="J69" s="7">
        <v>19</v>
      </c>
      <c r="K69" s="2">
        <f>IF(ISBLANK(J69)=TRUE,"",IF(J69&lt;20,0,IF(AND(J69&gt;=20,J69&lt;35)=TRUE,1,IF(AND(J69&gt;35,J69&lt;=60)=TRUE,2,3))))</f>
        <v>0</v>
      </c>
      <c r="L69" s="7">
        <v>3</v>
      </c>
      <c r="M69" s="7">
        <v>2</v>
      </c>
      <c r="N69" s="2">
        <f>IF(AND(ISNUMBER(H69)=FALSE,ISNUMBER(I69)=FALSE,ISNUMBER(K69)=FALSE,ISNUMBER(L69)=FALSE,ISNUMBER(M69)=FALSE),"",SUM(1.5*H69,1.5*I69,1.5*K69,L69,0.5*M69))</f>
        <v>13</v>
      </c>
      <c r="O69" s="2">
        <f>IF(N69&lt;6,0,IF(AND(N69&gt;=6,N69&lt;12)=TRUE,1,IF(AND(N69&gt;=12,N69&lt;18)=TRUE,2,IF(N69=18,3,""))))</f>
        <v>2</v>
      </c>
      <c r="P69" s="7" t="s">
        <v>1</v>
      </c>
      <c r="Q69" s="7">
        <f>IF(OR(P69="DD",P69="LC")=TRUE,0,IF(P69="NT",1,IF(P69="VU",2,IF(OR(P69="EN",P69="CR")=TRUE,3,""))))</f>
        <v>0</v>
      </c>
      <c r="R69" s="2">
        <f>IF(COUNTIF($C$3:$C$289,C69)=1,3,IF(COUNTIF($D$3:$D$289,D69)=1,2,IF(AND(COUNTIF($D$3:$D$289,D69)&gt;=2,COUNTIF($D$3:$D$289,D69)&lt;=4)=TRUE,1,0)))</f>
        <v>1</v>
      </c>
      <c r="S69" s="7">
        <v>23</v>
      </c>
      <c r="T69" s="2">
        <f>IF(ISBLANK(S69)=TRUE,"",IF(S69&lt;=7,0,IF(AND(S69&gt;=8,S69&lt;=15)=TRUE,1,IF(AND(S69&gt;=16,S69&lt;=23)=TRUE,2,IF(AND(S69&gt;=24,S69&lt;=30)=TRUE,3,)))))</f>
        <v>2</v>
      </c>
      <c r="U69" s="7" t="s">
        <v>21</v>
      </c>
      <c r="V69" s="7">
        <f>IF(ISBLANK(U69)=TRUE,"",IF(U69="NE",0,IF(U69="CE ",1,IF(U69="E",2,3))))</f>
        <v>2</v>
      </c>
      <c r="W69" s="2">
        <f>IF(OR(ISNUMBER(O69)=FALSE,ISNUMBER(Q69)=FALSE,ISNUMBER(R69)=FALSE,ISNUMBER(T69)=FALSE,ISNUMBER(V69)=FALSE),"",SUM([1]tabla3!$B$2*O69,[1]tabla3!$B$3*Q69,[1]tabla3!$B$4*R69,[1]tabla3!$B$5*T69,[1]tabla3!$B$6*V69))</f>
        <v>16.100000000000001</v>
      </c>
      <c r="X69" s="6" t="str">
        <f>IF(ISNUMBER(W69)=FALSE,"",IF(W69&lt;9,"Bajo",IF(AND(W69&gt;=9,W69&lt;15)=TRUE,"Medio",IF(AND(W69&gt;=15,W69&lt;20)=TRUE,"Medio Alto",IF(AND(W69&gt;=20,W69&lt;30)=TRUE,"Alto","Muy Alto")))))</f>
        <v>Medio Alto</v>
      </c>
    </row>
    <row r="70" spans="1:24" s="9" customFormat="1" x14ac:dyDescent="0.25">
      <c r="A70" s="8">
        <v>68</v>
      </c>
      <c r="B70" s="2" t="s">
        <v>7</v>
      </c>
      <c r="C70" s="2" t="s">
        <v>6</v>
      </c>
      <c r="D70" s="4" t="s">
        <v>771</v>
      </c>
      <c r="E70" s="4" t="s">
        <v>770</v>
      </c>
      <c r="F70" s="4" t="s">
        <v>769</v>
      </c>
      <c r="G70" s="2" t="s">
        <v>768</v>
      </c>
      <c r="H70" s="7">
        <v>3</v>
      </c>
      <c r="I70" s="7">
        <v>2</v>
      </c>
      <c r="J70" s="7">
        <v>18</v>
      </c>
      <c r="K70" s="2">
        <f>IF(ISBLANK(J70)=TRUE,"",IF(J70&lt;20,0,IF(AND(J70&gt;=20,J70&lt;35)=TRUE,1,IF(AND(J70&gt;35,J70&lt;=60)=TRUE,2,3))))</f>
        <v>0</v>
      </c>
      <c r="L70" s="7">
        <v>3</v>
      </c>
      <c r="M70" s="7">
        <v>2</v>
      </c>
      <c r="N70" s="2">
        <f>IF(AND(ISNUMBER(H70)=FALSE,ISNUMBER(I70)=FALSE,ISNUMBER(K70)=FALSE,ISNUMBER(L70)=FALSE,ISNUMBER(M70)=FALSE),"",SUM(1.5*H70,1.5*I70,1.5*K70,L70,0.5*M70))</f>
        <v>11.5</v>
      </c>
      <c r="O70" s="2">
        <f>IF(N70&lt;6,0,IF(AND(N70&gt;=6,N70&lt;12)=TRUE,1,IF(AND(N70&gt;=12,N70&lt;18)=TRUE,2,IF(N70=18,3,""))))</f>
        <v>1</v>
      </c>
      <c r="P70" s="7" t="s">
        <v>1</v>
      </c>
      <c r="Q70" s="7">
        <f>IF(OR(P70="DD",P70="LC")=TRUE,0,IF(P70="NT",1,IF(P70="VU",2,IF(OR(P70="EN",P70="CR")=TRUE,3,""))))</f>
        <v>0</v>
      </c>
      <c r="R70" s="2">
        <f>IF(COUNTIF($C$3:$C$289,C70)=1,3,IF(COUNTIF($D$3:$D$289,D70)=1,2,IF(AND(COUNTIF($D$3:$D$289,D70)&gt;=2,COUNTIF($D$3:$D$289,D70)&lt;=4)=TRUE,1,0)))</f>
        <v>1</v>
      </c>
      <c r="S70" s="7">
        <v>20</v>
      </c>
      <c r="T70" s="2">
        <f>IF(ISBLANK(S70)=TRUE,"",IF(S70&lt;=7,0,IF(AND(S70&gt;=8,S70&lt;=15)=TRUE,1,IF(AND(S70&gt;=16,S70&lt;=23)=TRUE,2,IF(AND(S70&gt;=24,S70&lt;=30)=TRUE,3,)))))</f>
        <v>2</v>
      </c>
      <c r="U70" s="7" t="s">
        <v>0</v>
      </c>
      <c r="V70" s="7">
        <f>IF(ISBLANK(U70)=TRUE,"",IF(U70="NE",0,IF(U70="CE ",1,IF(U70="E",2,3))))</f>
        <v>0</v>
      </c>
      <c r="W70" s="2">
        <f>IF(OR(ISNUMBER(O70)=FALSE,ISNUMBER(Q70)=FALSE,ISNUMBER(R70)=FALSE,ISNUMBER(T70)=FALSE,ISNUMBER(V70)=FALSE),"",SUM([1]tabla3!$B$2*O70,[1]tabla3!$B$3*Q70,[1]tabla3!$B$4*R70,[1]tabla3!$B$5*T70,[1]tabla3!$B$6*V70))</f>
        <v>8.9</v>
      </c>
      <c r="X70" s="6" t="str">
        <f>IF(ISNUMBER(W70)=FALSE,"",IF(W70&lt;9,"Bajo",IF(AND(W70&gt;=9,W70&lt;15)=TRUE,"Medio",IF(AND(W70&gt;=15,W70&lt;20)=TRUE,"Medio Alto",IF(AND(W70&gt;=20,W70&lt;30)=TRUE,"Alto","Muy Alto")))))</f>
        <v>Bajo</v>
      </c>
    </row>
    <row r="71" spans="1:24" s="9" customFormat="1" x14ac:dyDescent="0.25">
      <c r="A71" s="8">
        <v>69</v>
      </c>
      <c r="B71" s="2" t="s">
        <v>7</v>
      </c>
      <c r="C71" s="2" t="s">
        <v>6</v>
      </c>
      <c r="D71" s="4" t="s">
        <v>767</v>
      </c>
      <c r="E71" s="4" t="s">
        <v>64</v>
      </c>
      <c r="F71" s="4" t="s">
        <v>766</v>
      </c>
      <c r="G71" s="2" t="s">
        <v>765</v>
      </c>
      <c r="H71" s="7">
        <v>3</v>
      </c>
      <c r="I71" s="7">
        <v>1</v>
      </c>
      <c r="J71" s="7">
        <v>10</v>
      </c>
      <c r="K71" s="2">
        <f>IF(ISBLANK(J71)=TRUE,"",IF(J71&lt;20,0,IF(AND(J71&gt;=20,J71&lt;35)=TRUE,1,IF(AND(J71&gt;35,J71&lt;=60)=TRUE,2,3))))</f>
        <v>0</v>
      </c>
      <c r="L71" s="7">
        <v>1</v>
      </c>
      <c r="M71" s="7">
        <v>1</v>
      </c>
      <c r="N71" s="2">
        <f>IF(AND(ISNUMBER(H71)=FALSE,ISNUMBER(I71)=FALSE,ISNUMBER(K71)=FALSE,ISNUMBER(L71)=FALSE,ISNUMBER(M71)=FALSE),"",SUM(1.5*H71,1.5*I71,1.5*K71,L71,0.5*M71))</f>
        <v>7.5</v>
      </c>
      <c r="O71" s="2">
        <f>IF(N71&lt;6,0,IF(AND(N71&gt;=6,N71&lt;12)=TRUE,1,IF(AND(N71&gt;=12,N71&lt;18)=TRUE,2,IF(N71=18,3,""))))</f>
        <v>1</v>
      </c>
      <c r="P71" s="7" t="s">
        <v>1</v>
      </c>
      <c r="Q71" s="7">
        <f>IF(OR(P71="DD",P71="LC")=TRUE,0,IF(P71="NT",1,IF(P71="VU",2,IF(OR(P71="EN",P71="CR")=TRUE,3,""))))</f>
        <v>0</v>
      </c>
      <c r="R71" s="2">
        <f>IF(COUNTIF($C$3:$C$289,C71)=1,3,IF(COUNTIF($D$3:$D$289,D71)=1,2,IF(AND(COUNTIF($D$3:$D$289,D71)&gt;=2,COUNTIF($D$3:$D$289,D71)&lt;=4)=TRUE,1,0)))</f>
        <v>2</v>
      </c>
      <c r="S71" s="7">
        <v>23</v>
      </c>
      <c r="T71" s="2">
        <f>IF(ISBLANK(S71)=TRUE,"",IF(S71&lt;=7,0,IF(AND(S71&gt;=8,S71&lt;=15)=TRUE,1,IF(AND(S71&gt;=16,S71&lt;=23)=TRUE,2,IF(AND(S71&gt;=24,S71&lt;=30)=TRUE,3,)))))</f>
        <v>2</v>
      </c>
      <c r="U71" s="7" t="s">
        <v>0</v>
      </c>
      <c r="V71" s="7">
        <f>IF(ISBLANK(U71)=TRUE,"",IF(U71="NE",0,IF(U71="CE ",1,IF(U71="E",2,3))))</f>
        <v>0</v>
      </c>
      <c r="W71" s="2">
        <f>IF(OR(ISNUMBER(O71)=FALSE,ISNUMBER(Q71)=FALSE,ISNUMBER(R71)=FALSE,ISNUMBER(T71)=FALSE,ISNUMBER(V71)=FALSE),"",SUM([1]tabla3!$B$2*O71,[1]tabla3!$B$3*Q71,[1]tabla3!$B$4*R71,[1]tabla3!$B$5*T71,[1]tabla3!$B$6*V71))</f>
        <v>10.6</v>
      </c>
      <c r="X71" s="6" t="str">
        <f>IF(ISNUMBER(W71)=FALSE,"",IF(W71&lt;9,"Bajo",IF(AND(W71&gt;=9,W71&lt;15)=TRUE,"Medio",IF(AND(W71&gt;=15,W71&lt;20)=TRUE,"Medio Alto",IF(AND(W71&gt;=20,W71&lt;30)=TRUE,"Alto","Muy Alto")))))</f>
        <v>Medio</v>
      </c>
    </row>
    <row r="72" spans="1:24" s="9" customFormat="1" x14ac:dyDescent="0.25">
      <c r="A72" s="8">
        <v>70</v>
      </c>
      <c r="B72" s="2" t="s">
        <v>7</v>
      </c>
      <c r="C72" s="2" t="s">
        <v>6</v>
      </c>
      <c r="D72" s="4" t="s">
        <v>764</v>
      </c>
      <c r="E72" s="4" t="s">
        <v>4</v>
      </c>
      <c r="F72" s="4" t="s">
        <v>763</v>
      </c>
      <c r="G72" s="2" t="s">
        <v>762</v>
      </c>
      <c r="H72" s="7">
        <v>3</v>
      </c>
      <c r="I72" s="7">
        <v>3</v>
      </c>
      <c r="J72" s="7">
        <v>16</v>
      </c>
      <c r="K72" s="2">
        <f>IF(ISBLANK(J72)=TRUE,"",IF(J72&lt;20,0,IF(AND(J72&gt;=20,J72&lt;35)=TRUE,1,IF(AND(J72&gt;35,J72&lt;=60)=TRUE,2,3))))</f>
        <v>0</v>
      </c>
      <c r="L72" s="7">
        <v>1</v>
      </c>
      <c r="M72" s="7">
        <v>2</v>
      </c>
      <c r="N72" s="2">
        <f>IF(AND(ISNUMBER(H72)=FALSE,ISNUMBER(I72)=FALSE,ISNUMBER(K72)=FALSE,ISNUMBER(L72)=FALSE,ISNUMBER(M72)=FALSE),"",SUM(1.5*H72,1.5*I72,1.5*K72,L72,0.5*M72))</f>
        <v>11</v>
      </c>
      <c r="O72" s="2">
        <f>IF(N72&lt;6,0,IF(AND(N72&gt;=6,N72&lt;12)=TRUE,1,IF(AND(N72&gt;=12,N72&lt;18)=TRUE,2,IF(N72=18,3,""))))</f>
        <v>1</v>
      </c>
      <c r="P72" s="7" t="s">
        <v>1</v>
      </c>
      <c r="Q72" s="7">
        <f>IF(OR(P72="DD",P72="LC")=TRUE,0,IF(P72="NT",1,IF(P72="VU",2,IF(OR(P72="EN",P72="CR")=TRUE,3,""))))</f>
        <v>0</v>
      </c>
      <c r="R72" s="2">
        <f>IF(COUNTIF($C$3:$C$289,C72)=1,3,IF(COUNTIF($D$3:$D$289,D72)=1,2,IF(AND(COUNTIF($D$3:$D$289,D72)&gt;=2,COUNTIF($D$3:$D$289,D72)&lt;=4)=TRUE,1,0)))</f>
        <v>2</v>
      </c>
      <c r="S72" s="7">
        <v>24</v>
      </c>
      <c r="T72" s="2">
        <f>IF(ISBLANK(S72)=TRUE,"",IF(S72&lt;=7,0,IF(AND(S72&gt;=8,S72&lt;=15)=TRUE,1,IF(AND(S72&gt;=16,S72&lt;=23)=TRUE,2,IF(AND(S72&gt;=24,S72&lt;=30)=TRUE,3,)))))</f>
        <v>3</v>
      </c>
      <c r="U72" s="7" t="s">
        <v>0</v>
      </c>
      <c r="V72" s="7">
        <f>IF(ISBLANK(U72)=TRUE,"",IF(U72="NE",0,IF(U72="CE ",1,IF(U72="E",2,3))))</f>
        <v>0</v>
      </c>
      <c r="W72" s="2">
        <f>IF(OR(ISNUMBER(O72)=FALSE,ISNUMBER(Q72)=FALSE,ISNUMBER(R72)=FALSE,ISNUMBER(T72)=FALSE,ISNUMBER(V72)=FALSE),"",SUM([1]tabla3!$B$2*O72,[1]tabla3!$B$3*Q72,[1]tabla3!$B$4*R72,[1]tabla3!$B$5*T72,[1]tabla3!$B$6*V72))</f>
        <v>13.6</v>
      </c>
      <c r="X72" s="6" t="str">
        <f>IF(ISNUMBER(W72)=FALSE,"",IF(W72&lt;9,"Bajo",IF(AND(W72&gt;=9,W72&lt;15)=TRUE,"Medio",IF(AND(W72&gt;=15,W72&lt;20)=TRUE,"Medio Alto",IF(AND(W72&gt;=20,W72&lt;30)=TRUE,"Alto","Muy Alto")))))</f>
        <v>Medio</v>
      </c>
    </row>
    <row r="73" spans="1:24" s="9" customFormat="1" x14ac:dyDescent="0.25">
      <c r="A73" s="8">
        <v>71</v>
      </c>
      <c r="B73" s="2" t="s">
        <v>14</v>
      </c>
      <c r="C73" s="2" t="s">
        <v>52</v>
      </c>
      <c r="D73" s="4" t="s">
        <v>761</v>
      </c>
      <c r="E73" s="4" t="s">
        <v>584</v>
      </c>
      <c r="F73" s="4" t="s">
        <v>760</v>
      </c>
      <c r="G73" s="2" t="s">
        <v>759</v>
      </c>
      <c r="H73" s="7">
        <v>3</v>
      </c>
      <c r="I73" s="7">
        <v>1</v>
      </c>
      <c r="J73" s="7">
        <v>16.5</v>
      </c>
      <c r="K73" s="2">
        <f>IF(ISBLANK(J73)=TRUE,"",IF(J73&lt;20,0,IF(AND(J73&gt;=20,J73&lt;35)=TRUE,1,IF(AND(J73&gt;35,J73&lt;=60)=TRUE,2,3))))</f>
        <v>0</v>
      </c>
      <c r="L73" s="7">
        <v>3</v>
      </c>
      <c r="M73" s="7">
        <v>2</v>
      </c>
      <c r="N73" s="2">
        <f>IF(AND(ISNUMBER(H73)=FALSE,ISNUMBER(I73)=FALSE,ISNUMBER(K73)=FALSE,ISNUMBER(L73)=FALSE,ISNUMBER(M73)=FALSE),"",SUM(1.5*H73,1.5*I73,1.5*K73,L73,0.5*M73))</f>
        <v>10</v>
      </c>
      <c r="O73" s="2">
        <f>IF(N73&lt;6,0,IF(AND(N73&gt;=6,N73&lt;12)=TRUE,1,IF(AND(N73&gt;=12,N73&lt;18)=TRUE,2,IF(N73=18,3,""))))</f>
        <v>1</v>
      </c>
      <c r="P73" s="7" t="s">
        <v>1</v>
      </c>
      <c r="Q73" s="7">
        <f>IF(OR(P73="DD",P73="LC")=TRUE,0,IF(P73="NT",1,IF(P73="VU",2,IF(OR(P73="EN",P73="CR")=TRUE,3,""))))</f>
        <v>0</v>
      </c>
      <c r="R73" s="2">
        <f>IF(COUNTIF($C$3:$C$289,C73)=1,3,IF(COUNTIF($D$3:$D$289,D73)=1,2,IF(AND(COUNTIF($D$3:$D$289,D73)&gt;=2,COUNTIF($D$3:$D$289,D73)&lt;=4)=TRUE,1,0)))</f>
        <v>2</v>
      </c>
      <c r="S73" s="7">
        <v>20</v>
      </c>
      <c r="T73" s="2">
        <f>IF(ISBLANK(S73)=TRUE,"",IF(S73&lt;=7,0,IF(AND(S73&gt;=8,S73&lt;=15)=TRUE,1,IF(AND(S73&gt;=16,S73&lt;=23)=TRUE,2,IF(AND(S73&gt;=24,S73&lt;=30)=TRUE,3,)))))</f>
        <v>2</v>
      </c>
      <c r="U73" s="7" t="s">
        <v>0</v>
      </c>
      <c r="V73" s="7">
        <f>IF(ISBLANK(U73)=TRUE,"",IF(U73="NE",0,IF(U73="CE ",1,IF(U73="E",2,3))))</f>
        <v>0</v>
      </c>
      <c r="W73" s="2">
        <f>IF(OR(ISNUMBER(O73)=FALSE,ISNUMBER(Q73)=FALSE,ISNUMBER(R73)=FALSE,ISNUMBER(T73)=FALSE,ISNUMBER(V73)=FALSE),"",SUM([1]tabla3!$B$2*O73,[1]tabla3!$B$3*Q73,[1]tabla3!$B$4*R73,[1]tabla3!$B$5*T73,[1]tabla3!$B$6*V73))</f>
        <v>10.6</v>
      </c>
      <c r="X73" s="6" t="str">
        <f>IF(ISNUMBER(W73)=FALSE,"",IF(W73&lt;9,"Bajo",IF(AND(W73&gt;=9,W73&lt;15)=TRUE,"Medio",IF(AND(W73&gt;=15,W73&lt;20)=TRUE,"Medio Alto",IF(AND(W73&gt;=20,W73&lt;30)=TRUE,"Alto","Muy Alto")))))</f>
        <v>Medio</v>
      </c>
    </row>
    <row r="74" spans="1:24" s="9" customFormat="1" x14ac:dyDescent="0.25">
      <c r="A74" s="8">
        <v>72</v>
      </c>
      <c r="B74" s="2" t="s">
        <v>14</v>
      </c>
      <c r="C74" s="2" t="s">
        <v>52</v>
      </c>
      <c r="D74" s="4" t="s">
        <v>758</v>
      </c>
      <c r="E74" s="4" t="s">
        <v>757</v>
      </c>
      <c r="F74" s="4" t="s">
        <v>756</v>
      </c>
      <c r="G74" s="2" t="s">
        <v>755</v>
      </c>
      <c r="H74" s="7">
        <v>3</v>
      </c>
      <c r="I74" s="7">
        <v>1</v>
      </c>
      <c r="J74" s="7">
        <v>19</v>
      </c>
      <c r="K74" s="2">
        <f>IF(ISBLANK(J74)=TRUE,"",IF(J74&lt;20,0,IF(AND(J74&gt;=20,J74&lt;35)=TRUE,1,IF(AND(J74&gt;35,J74&lt;=60)=TRUE,2,3))))</f>
        <v>0</v>
      </c>
      <c r="L74" s="7">
        <v>3</v>
      </c>
      <c r="M74" s="7">
        <v>1</v>
      </c>
      <c r="N74" s="2">
        <f>IF(AND(ISNUMBER(H74)=FALSE,ISNUMBER(I74)=FALSE,ISNUMBER(K74)=FALSE,ISNUMBER(L74)=FALSE,ISNUMBER(M74)=FALSE),"",SUM(1.5*H74,1.5*I74,1.5*K74,L74,0.5*M74))</f>
        <v>9.5</v>
      </c>
      <c r="O74" s="2">
        <f>IF(N74&lt;6,0,IF(AND(N74&gt;=6,N74&lt;12)=TRUE,1,IF(AND(N74&gt;=12,N74&lt;18)=TRUE,2,IF(N74=18,3,""))))</f>
        <v>1</v>
      </c>
      <c r="P74" s="7" t="s">
        <v>1</v>
      </c>
      <c r="Q74" s="7">
        <f>IF(OR(P74="DD",P74="LC")=TRUE,0,IF(P74="NT",1,IF(P74="VU",2,IF(OR(P74="EN",P74="CR")=TRUE,3,""))))</f>
        <v>0</v>
      </c>
      <c r="R74" s="2">
        <f>IF(COUNTIF($C$3:$C$289,C74)=1,3,IF(COUNTIF($D$3:$D$289,D74)=1,2,IF(AND(COUNTIF($D$3:$D$289,D74)&gt;=2,COUNTIF($D$3:$D$289,D74)&lt;=4)=TRUE,1,0)))</f>
        <v>2</v>
      </c>
      <c r="S74" s="7">
        <v>20</v>
      </c>
      <c r="T74" s="2">
        <f>IF(ISBLANK(S74)=TRUE,"",IF(S74&lt;=7,0,IF(AND(S74&gt;=8,S74&lt;=15)=TRUE,1,IF(AND(S74&gt;=16,S74&lt;=23)=TRUE,2,IF(AND(S74&gt;=24,S74&lt;=30)=TRUE,3,)))))</f>
        <v>2</v>
      </c>
      <c r="U74" s="7" t="s">
        <v>0</v>
      </c>
      <c r="V74" s="7">
        <f>IF(ISBLANK(U74)=TRUE,"",IF(U74="NE",0,IF(U74="CE ",1,IF(U74="E",2,3))))</f>
        <v>0</v>
      </c>
      <c r="W74" s="2">
        <f>IF(OR(ISNUMBER(O74)=FALSE,ISNUMBER(Q74)=FALSE,ISNUMBER(R74)=FALSE,ISNUMBER(T74)=FALSE,ISNUMBER(V74)=FALSE),"",SUM([1]tabla3!$B$2*O74,[1]tabla3!$B$3*Q74,[1]tabla3!$B$4*R74,[1]tabla3!$B$5*T74,[1]tabla3!$B$6*V74))</f>
        <v>10.6</v>
      </c>
      <c r="X74" s="6" t="str">
        <f>IF(ISNUMBER(W74)=FALSE,"",IF(W74&lt;9,"Bajo",IF(AND(W74&gt;=9,W74&lt;15)=TRUE,"Medio",IF(AND(W74&gt;=15,W74&lt;20)=TRUE,"Medio Alto",IF(AND(W74&gt;=20,W74&lt;30)=TRUE,"Alto","Muy Alto")))))</f>
        <v>Medio</v>
      </c>
    </row>
    <row r="75" spans="1:24" s="9" customFormat="1" x14ac:dyDescent="0.25">
      <c r="A75" s="8">
        <v>73</v>
      </c>
      <c r="B75" s="2" t="s">
        <v>14</v>
      </c>
      <c r="C75" s="2" t="s">
        <v>52</v>
      </c>
      <c r="D75" s="4" t="s">
        <v>754</v>
      </c>
      <c r="E75" s="4" t="s">
        <v>753</v>
      </c>
      <c r="F75" s="4" t="s">
        <v>752</v>
      </c>
      <c r="G75" s="2" t="s">
        <v>751</v>
      </c>
      <c r="H75" s="7">
        <v>3</v>
      </c>
      <c r="I75" s="7">
        <v>1</v>
      </c>
      <c r="J75" s="7">
        <v>23</v>
      </c>
      <c r="K75" s="2">
        <f>IF(ISBLANK(J75)=TRUE,"",IF(J75&lt;20,0,IF(AND(J75&gt;=20,J75&lt;35)=TRUE,1,IF(AND(J75&gt;35,J75&lt;=60)=TRUE,2,3))))</f>
        <v>1</v>
      </c>
      <c r="L75" s="7">
        <v>3</v>
      </c>
      <c r="M75" s="7">
        <v>1</v>
      </c>
      <c r="N75" s="2">
        <f>IF(AND(ISNUMBER(H75)=FALSE,ISNUMBER(I75)=FALSE,ISNUMBER(K75)=FALSE,ISNUMBER(L75)=FALSE,ISNUMBER(M75)=FALSE),"",SUM(1.5*H75,1.5*I75,1.5*K75,L75,0.5*M75))</f>
        <v>11</v>
      </c>
      <c r="O75" s="2">
        <f>IF(N75&lt;6,0,IF(AND(N75&gt;=6,N75&lt;12)=TRUE,1,IF(AND(N75&gt;=12,N75&lt;18)=TRUE,2,IF(N75=18,3,""))))</f>
        <v>1</v>
      </c>
      <c r="P75" s="7" t="s">
        <v>1</v>
      </c>
      <c r="Q75" s="7">
        <f>IF(OR(P75="DD",P75="LC")=TRUE,0,IF(P75="NT",1,IF(P75="VU",2,IF(OR(P75="EN",P75="CR")=TRUE,3,""))))</f>
        <v>0</v>
      </c>
      <c r="R75" s="2">
        <f>IF(COUNTIF($C$3:$C$289,C75)=1,3,IF(COUNTIF($D$3:$D$289,D75)=1,2,IF(AND(COUNTIF($D$3:$D$289,D75)&gt;=2,COUNTIF($D$3:$D$289,D75)&lt;=4)=TRUE,1,0)))</f>
        <v>2</v>
      </c>
      <c r="S75" s="7">
        <v>22</v>
      </c>
      <c r="T75" s="2">
        <f>IF(ISBLANK(S75)=TRUE,"",IF(S75&lt;=7,0,IF(AND(S75&gt;=8,S75&lt;=15)=TRUE,1,IF(AND(S75&gt;=16,S75&lt;=23)=TRUE,2,IF(AND(S75&gt;=24,S75&lt;=30)=TRUE,3,)))))</f>
        <v>2</v>
      </c>
      <c r="U75" s="7" t="s">
        <v>0</v>
      </c>
      <c r="V75" s="7">
        <f>IF(ISBLANK(U75)=TRUE,"",IF(U75="NE",0,IF(U75="CE ",1,IF(U75="E",2,3))))</f>
        <v>0</v>
      </c>
      <c r="W75" s="2">
        <f>IF(OR(ISNUMBER(O75)=FALSE,ISNUMBER(Q75)=FALSE,ISNUMBER(R75)=FALSE,ISNUMBER(T75)=FALSE,ISNUMBER(V75)=FALSE),"",SUM([1]tabla3!$B$2*O75,[1]tabla3!$B$3*Q75,[1]tabla3!$B$4*R75,[1]tabla3!$B$5*T75,[1]tabla3!$B$6*V75))</f>
        <v>10.6</v>
      </c>
      <c r="X75" s="6" t="str">
        <f>IF(ISNUMBER(W75)=FALSE,"",IF(W75&lt;9,"Bajo",IF(AND(W75&gt;=9,W75&lt;15)=TRUE,"Medio",IF(AND(W75&gt;=15,W75&lt;20)=TRUE,"Medio Alto",IF(AND(W75&gt;=20,W75&lt;30)=TRUE,"Alto","Muy Alto")))))</f>
        <v>Medio</v>
      </c>
    </row>
    <row r="76" spans="1:24" s="9" customFormat="1" x14ac:dyDescent="0.25">
      <c r="A76" s="8">
        <v>74</v>
      </c>
      <c r="B76" s="2" t="s">
        <v>14</v>
      </c>
      <c r="C76" s="2" t="s">
        <v>52</v>
      </c>
      <c r="D76" s="4" t="s">
        <v>750</v>
      </c>
      <c r="E76" s="4" t="s">
        <v>749</v>
      </c>
      <c r="F76" s="4" t="s">
        <v>748</v>
      </c>
      <c r="G76" s="2" t="s">
        <v>747</v>
      </c>
      <c r="H76" s="7">
        <v>3</v>
      </c>
      <c r="I76" s="7">
        <v>1</v>
      </c>
      <c r="J76" s="7">
        <v>21</v>
      </c>
      <c r="K76" s="2">
        <f>IF(ISBLANK(J76)=TRUE,"",IF(J76&lt;20,0,IF(AND(J76&gt;=20,J76&lt;35)=TRUE,1,IF(AND(J76&gt;35,J76&lt;=60)=TRUE,2,3))))</f>
        <v>1</v>
      </c>
      <c r="L76" s="7">
        <v>3</v>
      </c>
      <c r="M76" s="7">
        <v>2</v>
      </c>
      <c r="N76" s="2">
        <f>IF(AND(ISNUMBER(H76)=FALSE,ISNUMBER(I76)=FALSE,ISNUMBER(K76)=FALSE,ISNUMBER(L76)=FALSE,ISNUMBER(M76)=FALSE),"",SUM(1.5*H76,1.5*I76,1.5*K76,L76,0.5*M76))</f>
        <v>11.5</v>
      </c>
      <c r="O76" s="2">
        <f>IF(N76&lt;6,0,IF(AND(N76&gt;=6,N76&lt;12)=TRUE,1,IF(AND(N76&gt;=12,N76&lt;18)=TRUE,2,IF(N76=18,3,""))))</f>
        <v>1</v>
      </c>
      <c r="P76" s="7" t="s">
        <v>1</v>
      </c>
      <c r="Q76" s="7">
        <f>IF(OR(P76="DD",P76="LC")=TRUE,0,IF(P76="NT",1,IF(P76="VU",2,IF(OR(P76="EN",P76="CR")=TRUE,3,""))))</f>
        <v>0</v>
      </c>
      <c r="R76" s="2">
        <f>IF(COUNTIF($C$3:$C$289,C76)=1,3,IF(COUNTIF($D$3:$D$289,D76)=1,2,IF(AND(COUNTIF($D$3:$D$289,D76)&gt;=2,COUNTIF($D$3:$D$289,D76)&lt;=4)=TRUE,1,0)))</f>
        <v>2</v>
      </c>
      <c r="S76" s="7">
        <v>23</v>
      </c>
      <c r="T76" s="2">
        <f>IF(ISBLANK(S76)=TRUE,"",IF(S76&lt;=7,0,IF(AND(S76&gt;=8,S76&lt;=15)=TRUE,1,IF(AND(S76&gt;=16,S76&lt;=23)=TRUE,2,IF(AND(S76&gt;=24,S76&lt;=30)=TRUE,3,)))))</f>
        <v>2</v>
      </c>
      <c r="U76" s="7" t="s">
        <v>0</v>
      </c>
      <c r="V76" s="7">
        <f>IF(ISBLANK(U76)=TRUE,"",IF(U76="NE",0,IF(U76="CE ",1,IF(U76="E",2,3))))</f>
        <v>0</v>
      </c>
      <c r="W76" s="2">
        <f>IF(OR(ISNUMBER(O76)=FALSE,ISNUMBER(Q76)=FALSE,ISNUMBER(R76)=FALSE,ISNUMBER(T76)=FALSE,ISNUMBER(V76)=FALSE),"",SUM([1]tabla3!$B$2*O76,[1]tabla3!$B$3*Q76,[1]tabla3!$B$4*R76,[1]tabla3!$B$5*T76,[1]tabla3!$B$6*V76))</f>
        <v>10.6</v>
      </c>
      <c r="X76" s="6" t="str">
        <f>IF(ISNUMBER(W76)=FALSE,"",IF(W76&lt;9,"Bajo",IF(AND(W76&gt;=9,W76&lt;15)=TRUE,"Medio",IF(AND(W76&gt;=15,W76&lt;20)=TRUE,"Medio Alto",IF(AND(W76&gt;=20,W76&lt;30)=TRUE,"Alto","Muy Alto")))))</f>
        <v>Medio</v>
      </c>
    </row>
    <row r="77" spans="1:24" s="9" customFormat="1" x14ac:dyDescent="0.25">
      <c r="A77" s="8">
        <v>75</v>
      </c>
      <c r="B77" s="2" t="s">
        <v>14</v>
      </c>
      <c r="C77" s="2" t="s">
        <v>52</v>
      </c>
      <c r="D77" s="4" t="s">
        <v>746</v>
      </c>
      <c r="E77" s="4" t="s">
        <v>745</v>
      </c>
      <c r="F77" s="4" t="s">
        <v>744</v>
      </c>
      <c r="G77" s="2" t="s">
        <v>743</v>
      </c>
      <c r="H77" s="7">
        <v>3</v>
      </c>
      <c r="I77" s="7">
        <v>1</v>
      </c>
      <c r="J77" s="7">
        <v>14.5</v>
      </c>
      <c r="K77" s="2">
        <f>IF(ISBLANK(J77)=TRUE,"",IF(J77&lt;20,0,IF(AND(J77&gt;=20,J77&lt;35)=TRUE,1,IF(AND(J77&gt;35,J77&lt;=60)=TRUE,2,3))))</f>
        <v>0</v>
      </c>
      <c r="L77" s="7">
        <v>1</v>
      </c>
      <c r="M77" s="7">
        <v>1</v>
      </c>
      <c r="N77" s="2">
        <f>IF(AND(ISNUMBER(H77)=FALSE,ISNUMBER(I77)=FALSE,ISNUMBER(K77)=FALSE,ISNUMBER(L77)=FALSE,ISNUMBER(M77)=FALSE),"",SUM(1.5*H77,1.5*I77,1.5*K77,L77,0.5*M77))</f>
        <v>7.5</v>
      </c>
      <c r="O77" s="2">
        <f>IF(N77&lt;6,0,IF(AND(N77&gt;=6,N77&lt;12)=TRUE,1,IF(AND(N77&gt;=12,N77&lt;18)=TRUE,2,IF(N77=18,3,""))))</f>
        <v>1</v>
      </c>
      <c r="P77" s="7" t="s">
        <v>1</v>
      </c>
      <c r="Q77" s="7">
        <f>IF(OR(P77="DD",P77="LC")=TRUE,0,IF(P77="NT",1,IF(P77="VU",2,IF(OR(P77="EN",P77="CR")=TRUE,3,""))))</f>
        <v>0</v>
      </c>
      <c r="R77" s="2">
        <f>IF(COUNTIF($C$3:$C$289,C77)=1,3,IF(COUNTIF($D$3:$D$289,D77)=1,2,IF(AND(COUNTIF($D$3:$D$289,D77)&gt;=2,COUNTIF($D$3:$D$289,D77)&lt;=4)=TRUE,1,0)))</f>
        <v>2</v>
      </c>
      <c r="S77" s="7">
        <v>16</v>
      </c>
      <c r="T77" s="2">
        <f>IF(ISBLANK(S77)=TRUE,"",IF(S77&lt;=7,0,IF(AND(S77&gt;=8,S77&lt;=15)=TRUE,1,IF(AND(S77&gt;=16,S77&lt;=23)=TRUE,2,IF(AND(S77&gt;=24,S77&lt;=30)=TRUE,3,)))))</f>
        <v>2</v>
      </c>
      <c r="U77" s="7" t="s">
        <v>0</v>
      </c>
      <c r="V77" s="7">
        <f>IF(ISBLANK(U77)=TRUE,"",IF(U77="NE",0,IF(U77="CE ",1,IF(U77="E",2,3))))</f>
        <v>0</v>
      </c>
      <c r="W77" s="2">
        <f>IF(OR(ISNUMBER(O77)=FALSE,ISNUMBER(Q77)=FALSE,ISNUMBER(R77)=FALSE,ISNUMBER(T77)=FALSE,ISNUMBER(V77)=FALSE),"",SUM([1]tabla3!$B$2*O77,[1]tabla3!$B$3*Q77,[1]tabla3!$B$4*R77,[1]tabla3!$B$5*T77,[1]tabla3!$B$6*V77))</f>
        <v>10.6</v>
      </c>
      <c r="X77" s="6" t="str">
        <f>IF(ISNUMBER(W77)=FALSE,"",IF(W77&lt;9,"Bajo",IF(AND(W77&gt;=9,W77&lt;15)=TRUE,"Medio",IF(AND(W77&gt;=15,W77&lt;20)=TRUE,"Medio Alto",IF(AND(W77&gt;=20,W77&lt;30)=TRUE,"Alto","Muy Alto")))))</f>
        <v>Medio</v>
      </c>
    </row>
    <row r="78" spans="1:24" s="9" customFormat="1" x14ac:dyDescent="0.25">
      <c r="A78" s="8">
        <v>76</v>
      </c>
      <c r="B78" s="2" t="s">
        <v>14</v>
      </c>
      <c r="C78" s="2" t="s">
        <v>52</v>
      </c>
      <c r="D78" s="4" t="s">
        <v>742</v>
      </c>
      <c r="E78" s="4" t="s">
        <v>741</v>
      </c>
      <c r="F78" s="4" t="s">
        <v>740</v>
      </c>
      <c r="G78" s="2" t="s">
        <v>739</v>
      </c>
      <c r="H78" s="7">
        <v>3</v>
      </c>
      <c r="I78" s="7">
        <v>1</v>
      </c>
      <c r="J78" s="7">
        <v>19</v>
      </c>
      <c r="K78" s="2">
        <f>IF(ISBLANK(J78)=TRUE,"",IF(J78&lt;20,0,IF(AND(J78&gt;=20,J78&lt;35)=TRUE,1,IF(AND(J78&gt;35,J78&lt;=60)=TRUE,2,3))))</f>
        <v>0</v>
      </c>
      <c r="L78" s="7">
        <v>3</v>
      </c>
      <c r="M78" s="7">
        <v>1</v>
      </c>
      <c r="N78" s="2">
        <f>IF(AND(ISNUMBER(H78)=FALSE,ISNUMBER(I78)=FALSE,ISNUMBER(K78)=FALSE,ISNUMBER(L78)=FALSE,ISNUMBER(M78)=FALSE),"",SUM(1.5*H78,1.5*I78,1.5*K78,L78,0.5*M78))</f>
        <v>9.5</v>
      </c>
      <c r="O78" s="2">
        <f>IF(N78&lt;6,0,IF(AND(N78&gt;=6,N78&lt;12)=TRUE,1,IF(AND(N78&gt;=12,N78&lt;18)=TRUE,2,IF(N78=18,3,""))))</f>
        <v>1</v>
      </c>
      <c r="P78" s="7" t="s">
        <v>1</v>
      </c>
      <c r="Q78" s="7">
        <f>IF(OR(P78="DD",P78="LC")=TRUE,0,IF(P78="NT",1,IF(P78="VU",2,IF(OR(P78="EN",P78="CR")=TRUE,3,""))))</f>
        <v>0</v>
      </c>
      <c r="R78" s="2">
        <f>IF(COUNTIF($C$3:$C$289,C78)=1,3,IF(COUNTIF($D$3:$D$289,D78)=1,2,IF(AND(COUNTIF($D$3:$D$289,D78)&gt;=2,COUNTIF($D$3:$D$289,D78)&lt;=4)=TRUE,1,0)))</f>
        <v>2</v>
      </c>
      <c r="S78" s="7">
        <v>23</v>
      </c>
      <c r="T78" s="2">
        <f>IF(ISBLANK(S78)=TRUE,"",IF(S78&lt;=7,0,IF(AND(S78&gt;=8,S78&lt;=15)=TRUE,1,IF(AND(S78&gt;=16,S78&lt;=23)=TRUE,2,IF(AND(S78&gt;=24,S78&lt;=30)=TRUE,3,)))))</f>
        <v>2</v>
      </c>
      <c r="U78" s="7" t="s">
        <v>0</v>
      </c>
      <c r="V78" s="7">
        <f>IF(ISBLANK(U78)=TRUE,"",IF(U78="NE",0,IF(U78="CE ",1,IF(U78="E",2,3))))</f>
        <v>0</v>
      </c>
      <c r="W78" s="2">
        <f>IF(OR(ISNUMBER(O78)=FALSE,ISNUMBER(Q78)=FALSE,ISNUMBER(R78)=FALSE,ISNUMBER(T78)=FALSE,ISNUMBER(V78)=FALSE),"",SUM([1]tabla3!$B$2*O78,[1]tabla3!$B$3*Q78,[1]tabla3!$B$4*R78,[1]tabla3!$B$5*T78,[1]tabla3!$B$6*V78))</f>
        <v>10.6</v>
      </c>
      <c r="X78" s="6" t="str">
        <f>IF(ISNUMBER(W78)=FALSE,"",IF(W78&lt;9,"Bajo",IF(AND(W78&gt;=9,W78&lt;15)=TRUE,"Medio",IF(AND(W78&gt;=15,W78&lt;20)=TRUE,"Medio Alto",IF(AND(W78&gt;=20,W78&lt;30)=TRUE,"Alto","Muy Alto")))))</f>
        <v>Medio</v>
      </c>
    </row>
    <row r="79" spans="1:24" s="9" customFormat="1" x14ac:dyDescent="0.25">
      <c r="A79" s="8">
        <v>77</v>
      </c>
      <c r="B79" s="2" t="s">
        <v>14</v>
      </c>
      <c r="C79" s="2" t="s">
        <v>52</v>
      </c>
      <c r="D79" s="4" t="s">
        <v>738</v>
      </c>
      <c r="E79" s="4" t="s">
        <v>737</v>
      </c>
      <c r="F79" s="4" t="s">
        <v>736</v>
      </c>
      <c r="G79" s="2" t="s">
        <v>735</v>
      </c>
      <c r="H79" s="7">
        <v>3</v>
      </c>
      <c r="I79" s="7">
        <v>1</v>
      </c>
      <c r="J79" s="7">
        <v>17</v>
      </c>
      <c r="K79" s="2">
        <f>IF(ISBLANK(J79)=TRUE,"",IF(J79&lt;20,0,IF(AND(J79&gt;=20,J79&lt;35)=TRUE,1,IF(AND(J79&gt;35,J79&lt;=60)=TRUE,2,3))))</f>
        <v>0</v>
      </c>
      <c r="L79" s="7">
        <v>3</v>
      </c>
      <c r="M79" s="7">
        <v>1</v>
      </c>
      <c r="N79" s="2">
        <f>IF(AND(ISNUMBER(H79)=FALSE,ISNUMBER(I79)=FALSE,ISNUMBER(K79)=FALSE,ISNUMBER(L79)=FALSE,ISNUMBER(M79)=FALSE),"",SUM(1.5*H79,1.5*I79,1.5*K79,L79,0.5*M79))</f>
        <v>9.5</v>
      </c>
      <c r="O79" s="2">
        <f>IF(N79&lt;6,0,IF(AND(N79&gt;=6,N79&lt;12)=TRUE,1,IF(AND(N79&gt;=12,N79&lt;18)=TRUE,2,IF(N79=18,3,""))))</f>
        <v>1</v>
      </c>
      <c r="P79" s="7" t="s">
        <v>1</v>
      </c>
      <c r="Q79" s="7">
        <f>IF(OR(P79="DD",P79="LC")=TRUE,0,IF(P79="NT",1,IF(P79="VU",2,IF(OR(P79="EN",P79="CR")=TRUE,3,""))))</f>
        <v>0</v>
      </c>
      <c r="R79" s="2">
        <f>IF(COUNTIF($C$3:$C$289,C79)=1,3,IF(COUNTIF($D$3:$D$289,D79)=1,2,IF(AND(COUNTIF($D$3:$D$289,D79)&gt;=2,COUNTIF($D$3:$D$289,D79)&lt;=4)=TRUE,1,0)))</f>
        <v>2</v>
      </c>
      <c r="S79" s="7">
        <v>16</v>
      </c>
      <c r="T79" s="2">
        <f>IF(ISBLANK(S79)=TRUE,"",IF(S79&lt;=7,0,IF(AND(S79&gt;=8,S79&lt;=15)=TRUE,1,IF(AND(S79&gt;=16,S79&lt;=23)=TRUE,2,IF(AND(S79&gt;=24,S79&lt;=30)=TRUE,3,)))))</f>
        <v>2</v>
      </c>
      <c r="U79" s="7" t="s">
        <v>0</v>
      </c>
      <c r="V79" s="7">
        <f>IF(ISBLANK(U79)=TRUE,"",IF(U79="NE",0,IF(U79="CE ",1,IF(U79="E",2,3))))</f>
        <v>0</v>
      </c>
      <c r="W79" s="2">
        <f>IF(OR(ISNUMBER(O79)=FALSE,ISNUMBER(Q79)=FALSE,ISNUMBER(R79)=FALSE,ISNUMBER(T79)=FALSE,ISNUMBER(V79)=FALSE),"",SUM([1]tabla3!$B$2*O79,[1]tabla3!$B$3*Q79,[1]tabla3!$B$4*R79,[1]tabla3!$B$5*T79,[1]tabla3!$B$6*V79))</f>
        <v>10.6</v>
      </c>
      <c r="X79" s="6" t="str">
        <f>IF(ISNUMBER(W79)=FALSE,"",IF(W79&lt;9,"Bajo",IF(AND(W79&gt;=9,W79&lt;15)=TRUE,"Medio",IF(AND(W79&gt;=15,W79&lt;20)=TRUE,"Medio Alto",IF(AND(W79&gt;=20,W79&lt;30)=TRUE,"Alto","Muy Alto")))))</f>
        <v>Medio</v>
      </c>
    </row>
    <row r="80" spans="1:24" s="9" customFormat="1" x14ac:dyDescent="0.25">
      <c r="A80" s="8">
        <v>78</v>
      </c>
      <c r="B80" s="2" t="s">
        <v>14</v>
      </c>
      <c r="C80" s="2" t="s">
        <v>52</v>
      </c>
      <c r="D80" s="4" t="s">
        <v>734</v>
      </c>
      <c r="E80" s="4" t="s">
        <v>733</v>
      </c>
      <c r="F80" s="4" t="s">
        <v>732</v>
      </c>
      <c r="G80" s="2" t="s">
        <v>731</v>
      </c>
      <c r="H80" s="7">
        <v>3</v>
      </c>
      <c r="I80" s="7">
        <v>1</v>
      </c>
      <c r="J80" s="7">
        <v>14</v>
      </c>
      <c r="K80" s="2">
        <f>IF(ISBLANK(J80)=TRUE,"",IF(J80&lt;20,0,IF(AND(J80&gt;=20,J80&lt;35)=TRUE,1,IF(AND(J80&gt;35,J80&lt;=60)=TRUE,2,3))))</f>
        <v>0</v>
      </c>
      <c r="L80" s="7">
        <v>3</v>
      </c>
      <c r="M80" s="7">
        <v>1</v>
      </c>
      <c r="N80" s="2">
        <f>IF(AND(ISNUMBER(H80)=FALSE,ISNUMBER(I80)=FALSE,ISNUMBER(K80)=FALSE,ISNUMBER(L80)=FALSE,ISNUMBER(M80)=FALSE),"",SUM(1.5*H80,1.5*I80,1.5*K80,L80,0.5*M80))</f>
        <v>9.5</v>
      </c>
      <c r="O80" s="2">
        <f>IF(N80&lt;6,0,IF(AND(N80&gt;=6,N80&lt;12)=TRUE,1,IF(AND(N80&gt;=12,N80&lt;18)=TRUE,2,IF(N80=18,3,""))))</f>
        <v>1</v>
      </c>
      <c r="P80" s="7" t="s">
        <v>1</v>
      </c>
      <c r="Q80" s="7">
        <f>IF(OR(P80="DD",P80="LC")=TRUE,0,IF(P80="NT",1,IF(P80="VU",2,IF(OR(P80="EN",P80="CR")=TRUE,3,""))))</f>
        <v>0</v>
      </c>
      <c r="R80" s="2">
        <f>IF(COUNTIF($C$3:$C$289,C80)=1,3,IF(COUNTIF($D$3:$D$289,D80)=1,2,IF(AND(COUNTIF($D$3:$D$289,D80)&gt;=2,COUNTIF($D$3:$D$289,D80)&lt;=4)=TRUE,1,0)))</f>
        <v>2</v>
      </c>
      <c r="S80" s="7">
        <v>22</v>
      </c>
      <c r="T80" s="2">
        <f>IF(ISBLANK(S80)=TRUE,"",IF(S80&lt;=7,0,IF(AND(S80&gt;=8,S80&lt;=15)=TRUE,1,IF(AND(S80&gt;=16,S80&lt;=23)=TRUE,2,IF(AND(S80&gt;=24,S80&lt;=30)=TRUE,3,)))))</f>
        <v>2</v>
      </c>
      <c r="U80" s="7" t="s">
        <v>0</v>
      </c>
      <c r="V80" s="7">
        <f>IF(ISBLANK(U80)=TRUE,"",IF(U80="NE",0,IF(U80="CE ",1,IF(U80="E",2,3))))</f>
        <v>0</v>
      </c>
      <c r="W80" s="2">
        <f>IF(OR(ISNUMBER(O80)=FALSE,ISNUMBER(Q80)=FALSE,ISNUMBER(R80)=FALSE,ISNUMBER(T80)=FALSE,ISNUMBER(V80)=FALSE),"",SUM([1]tabla3!$B$2*O80,[1]tabla3!$B$3*Q80,[1]tabla3!$B$4*R80,[1]tabla3!$B$5*T80,[1]tabla3!$B$6*V80))</f>
        <v>10.6</v>
      </c>
      <c r="X80" s="6" t="str">
        <f>IF(ISNUMBER(W80)=FALSE,"",IF(W80&lt;9,"Bajo",IF(AND(W80&gt;=9,W80&lt;15)=TRUE,"Medio",IF(AND(W80&gt;=15,W80&lt;20)=TRUE,"Medio Alto",IF(AND(W80&gt;=20,W80&lt;30)=TRUE,"Alto","Muy Alto")))))</f>
        <v>Medio</v>
      </c>
    </row>
    <row r="81" spans="1:24" s="9" customFormat="1" x14ac:dyDescent="0.25">
      <c r="A81" s="8">
        <v>79</v>
      </c>
      <c r="B81" s="2" t="s">
        <v>14</v>
      </c>
      <c r="C81" s="2" t="s">
        <v>52</v>
      </c>
      <c r="D81" s="4" t="s">
        <v>730</v>
      </c>
      <c r="E81" s="4" t="s">
        <v>729</v>
      </c>
      <c r="F81" s="4" t="s">
        <v>728</v>
      </c>
      <c r="G81" s="2" t="s">
        <v>727</v>
      </c>
      <c r="H81" s="7">
        <v>3</v>
      </c>
      <c r="I81" s="7">
        <v>1</v>
      </c>
      <c r="J81" s="7">
        <v>15</v>
      </c>
      <c r="K81" s="2">
        <f>IF(ISBLANK(J81)=TRUE,"",IF(J81&lt;20,0,IF(AND(J81&gt;=20,J81&lt;35)=TRUE,1,IF(AND(J81&gt;35,J81&lt;=60)=TRUE,2,3))))</f>
        <v>0</v>
      </c>
      <c r="L81" s="7">
        <v>2</v>
      </c>
      <c r="M81" s="7">
        <v>0</v>
      </c>
      <c r="N81" s="2">
        <f>IF(AND(ISNUMBER(H81)=FALSE,ISNUMBER(I81)=FALSE,ISNUMBER(K81)=FALSE,ISNUMBER(L81)=FALSE,ISNUMBER(M81)=FALSE),"",SUM(1.5*H81,1.5*I81,1.5*K81,L81,0.5*M81))</f>
        <v>8</v>
      </c>
      <c r="O81" s="2">
        <f>IF(N81&lt;6,0,IF(AND(N81&gt;=6,N81&lt;12)=TRUE,1,IF(AND(N81&gt;=12,N81&lt;18)=TRUE,2,IF(N81=18,3,""))))</f>
        <v>1</v>
      </c>
      <c r="P81" s="7" t="s">
        <v>1</v>
      </c>
      <c r="Q81" s="7">
        <f>IF(OR(P81="DD",P81="LC")=TRUE,0,IF(P81="NT",1,IF(P81="VU",2,IF(OR(P81="EN",P81="CR")=TRUE,3,""))))</f>
        <v>0</v>
      </c>
      <c r="R81" s="2">
        <f>IF(COUNTIF($C$3:$C$289,C81)=1,3,IF(COUNTIF($D$3:$D$289,D81)=1,2,IF(AND(COUNTIF($D$3:$D$289,D81)&gt;=2,COUNTIF($D$3:$D$289,D81)&lt;=4)=TRUE,1,0)))</f>
        <v>2</v>
      </c>
      <c r="S81" s="7">
        <v>22</v>
      </c>
      <c r="T81" s="2">
        <f>IF(ISBLANK(S81)=TRUE,"",IF(S81&lt;=7,0,IF(AND(S81&gt;=8,S81&lt;=15)=TRUE,1,IF(AND(S81&gt;=16,S81&lt;=23)=TRUE,2,IF(AND(S81&gt;=24,S81&lt;=30)=TRUE,3,)))))</f>
        <v>2</v>
      </c>
      <c r="U81" s="7" t="s">
        <v>0</v>
      </c>
      <c r="V81" s="7">
        <f>IF(ISBLANK(U81)=TRUE,"",IF(U81="NE",0,IF(U81="CE ",1,IF(U81="E",2,3))))</f>
        <v>0</v>
      </c>
      <c r="W81" s="2">
        <f>IF(OR(ISNUMBER(O81)=FALSE,ISNUMBER(Q81)=FALSE,ISNUMBER(R81)=FALSE,ISNUMBER(T81)=FALSE,ISNUMBER(V81)=FALSE),"",SUM([1]tabla3!$B$2*O81,[1]tabla3!$B$3*Q81,[1]tabla3!$B$4*R81,[1]tabla3!$B$5*T81,[1]tabla3!$B$6*V81))</f>
        <v>10.6</v>
      </c>
      <c r="X81" s="6" t="str">
        <f>IF(ISNUMBER(W81)=FALSE,"",IF(W81&lt;9,"Bajo",IF(AND(W81&gt;=9,W81&lt;15)=TRUE,"Medio",IF(AND(W81&gt;=15,W81&lt;20)=TRUE,"Medio Alto",IF(AND(W81&gt;=20,W81&lt;30)=TRUE,"Alto","Muy Alto")))))</f>
        <v>Medio</v>
      </c>
    </row>
    <row r="82" spans="1:24" s="9" customFormat="1" x14ac:dyDescent="0.25">
      <c r="A82" s="8">
        <v>80</v>
      </c>
      <c r="B82" s="2" t="s">
        <v>14</v>
      </c>
      <c r="C82" s="2" t="s">
        <v>52</v>
      </c>
      <c r="D82" s="4" t="s">
        <v>723</v>
      </c>
      <c r="E82" s="4" t="s">
        <v>726</v>
      </c>
      <c r="F82" s="4" t="s">
        <v>725</v>
      </c>
      <c r="G82" s="2" t="s">
        <v>724</v>
      </c>
      <c r="H82" s="7">
        <v>3</v>
      </c>
      <c r="I82" s="7">
        <v>1</v>
      </c>
      <c r="J82" s="7">
        <v>14.5</v>
      </c>
      <c r="K82" s="2">
        <f>IF(ISBLANK(J82)=TRUE,"",IF(J82&lt;20,0,IF(AND(J82&gt;=20,J82&lt;35)=TRUE,1,IF(AND(J82&gt;35,J82&lt;=60)=TRUE,2,3))))</f>
        <v>0</v>
      </c>
      <c r="L82" s="7">
        <v>3</v>
      </c>
      <c r="M82" s="7">
        <v>0</v>
      </c>
      <c r="N82" s="2">
        <f>IF(AND(ISNUMBER(H82)=FALSE,ISNUMBER(I82)=FALSE,ISNUMBER(K82)=FALSE,ISNUMBER(L82)=FALSE,ISNUMBER(M82)=FALSE),"",SUM(1.5*H82,1.5*I82,1.5*K82,L82,0.5*M82))</f>
        <v>9</v>
      </c>
      <c r="O82" s="2">
        <f>IF(N82&lt;6,0,IF(AND(N82&gt;=6,N82&lt;12)=TRUE,1,IF(AND(N82&gt;=12,N82&lt;18)=TRUE,2,IF(N82=18,3,""))))</f>
        <v>1</v>
      </c>
      <c r="P82" s="7" t="s">
        <v>1</v>
      </c>
      <c r="Q82" s="7">
        <f>IF(OR(P82="DD",P82="LC")=TRUE,0,IF(P82="NT",1,IF(P82="VU",2,IF(OR(P82="EN",P82="CR")=TRUE,3,""))))</f>
        <v>0</v>
      </c>
      <c r="R82" s="2">
        <f>IF(COUNTIF($C$3:$C$289,C82)=1,3,IF(COUNTIF($D$3:$D$289,D82)=1,2,IF(AND(COUNTIF($D$3:$D$289,D82)&gt;=2,COUNTIF($D$3:$D$289,D82)&lt;=4)=TRUE,1,0)))</f>
        <v>1</v>
      </c>
      <c r="S82" s="7">
        <v>23</v>
      </c>
      <c r="T82" s="2">
        <f>IF(ISBLANK(S82)=TRUE,"",IF(S82&lt;=7,0,IF(AND(S82&gt;=8,S82&lt;=15)=TRUE,1,IF(AND(S82&gt;=16,S82&lt;=23)=TRUE,2,IF(AND(S82&gt;=24,S82&lt;=30)=TRUE,3,)))))</f>
        <v>2</v>
      </c>
      <c r="U82" s="7" t="s">
        <v>0</v>
      </c>
      <c r="V82" s="7">
        <f>IF(ISBLANK(U82)=TRUE,"",IF(U82="NE",0,IF(U82="CE ",1,IF(U82="E",2,3))))</f>
        <v>0</v>
      </c>
      <c r="W82" s="2">
        <f>IF(OR(ISNUMBER(O82)=FALSE,ISNUMBER(Q82)=FALSE,ISNUMBER(R82)=FALSE,ISNUMBER(T82)=FALSE,ISNUMBER(V82)=FALSE),"",SUM([1]tabla3!$B$2*O82,[1]tabla3!$B$3*Q82,[1]tabla3!$B$4*R82,[1]tabla3!$B$5*T82,[1]tabla3!$B$6*V82))</f>
        <v>8.9</v>
      </c>
      <c r="X82" s="6" t="str">
        <f>IF(ISNUMBER(W82)=FALSE,"",IF(W82&lt;9,"Bajo",IF(AND(W82&gt;=9,W82&lt;15)=TRUE,"Medio",IF(AND(W82&gt;=15,W82&lt;20)=TRUE,"Medio Alto",IF(AND(W82&gt;=20,W82&lt;30)=TRUE,"Alto","Muy Alto")))))</f>
        <v>Bajo</v>
      </c>
    </row>
    <row r="83" spans="1:24" s="9" customFormat="1" x14ac:dyDescent="0.25">
      <c r="A83" s="8">
        <v>81</v>
      </c>
      <c r="B83" s="2" t="s">
        <v>14</v>
      </c>
      <c r="C83" s="2" t="s">
        <v>52</v>
      </c>
      <c r="D83" s="4" t="s">
        <v>723</v>
      </c>
      <c r="E83" s="4" t="s">
        <v>722</v>
      </c>
      <c r="F83" s="4" t="s">
        <v>721</v>
      </c>
      <c r="G83" s="2" t="s">
        <v>720</v>
      </c>
      <c r="H83" s="7">
        <v>3</v>
      </c>
      <c r="I83" s="7">
        <v>1</v>
      </c>
      <c r="J83" s="7">
        <v>17</v>
      </c>
      <c r="K83" s="2">
        <f>IF(ISBLANK(J83)=TRUE,"",IF(J83&lt;20,0,IF(AND(J83&gt;=20,J83&lt;35)=TRUE,1,IF(AND(J83&gt;35,J83&lt;=60)=TRUE,2,3))))</f>
        <v>0</v>
      </c>
      <c r="L83" s="7">
        <v>3</v>
      </c>
      <c r="M83" s="7">
        <v>1</v>
      </c>
      <c r="N83" s="2">
        <f>IF(AND(ISNUMBER(H83)=FALSE,ISNUMBER(I83)=FALSE,ISNUMBER(K83)=FALSE,ISNUMBER(L83)=FALSE,ISNUMBER(M83)=FALSE),"",SUM(1.5*H83,1.5*I83,1.5*K83,L83,0.5*M83))</f>
        <v>9.5</v>
      </c>
      <c r="O83" s="2">
        <f>IF(N83&lt;6,0,IF(AND(N83&gt;=6,N83&lt;12)=TRUE,1,IF(AND(N83&gt;=12,N83&lt;18)=TRUE,2,IF(N83=18,3,""))))</f>
        <v>1</v>
      </c>
      <c r="P83" s="7" t="s">
        <v>1</v>
      </c>
      <c r="Q83" s="7">
        <f>IF(OR(P83="DD",P83="LC")=TRUE,0,IF(P83="NT",1,IF(P83="VU",2,IF(OR(P83="EN",P83="CR")=TRUE,3,""))))</f>
        <v>0</v>
      </c>
      <c r="R83" s="2">
        <f>IF(COUNTIF($C$3:$C$289,C83)=1,3,IF(COUNTIF($D$3:$D$289,D83)=1,2,IF(AND(COUNTIF($D$3:$D$289,D83)&gt;=2,COUNTIF($D$3:$D$289,D83)&lt;=4)=TRUE,1,0)))</f>
        <v>1</v>
      </c>
      <c r="S83" s="7">
        <v>23</v>
      </c>
      <c r="T83" s="2">
        <f>IF(ISBLANK(S83)=TRUE,"",IF(S83&lt;=7,0,IF(AND(S83&gt;=8,S83&lt;=15)=TRUE,1,IF(AND(S83&gt;=16,S83&lt;=23)=TRUE,2,IF(AND(S83&gt;=24,S83&lt;=30)=TRUE,3,)))))</f>
        <v>2</v>
      </c>
      <c r="U83" s="7" t="s">
        <v>0</v>
      </c>
      <c r="V83" s="7">
        <f>IF(ISBLANK(U83)=TRUE,"",IF(U83="NE",0,IF(U83="CE ",1,IF(U83="E",2,3))))</f>
        <v>0</v>
      </c>
      <c r="W83" s="2">
        <f>IF(OR(ISNUMBER(O83)=FALSE,ISNUMBER(Q83)=FALSE,ISNUMBER(R83)=FALSE,ISNUMBER(T83)=FALSE,ISNUMBER(V83)=FALSE),"",SUM([1]tabla3!$B$2*O83,[1]tabla3!$B$3*Q83,[1]tabla3!$B$4*R83,[1]tabla3!$B$5*T83,[1]tabla3!$B$6*V83))</f>
        <v>8.9</v>
      </c>
      <c r="X83" s="6" t="str">
        <f>IF(ISNUMBER(W83)=FALSE,"",IF(W83&lt;9,"Bajo",IF(AND(W83&gt;=9,W83&lt;15)=TRUE,"Medio",IF(AND(W83&gt;=15,W83&lt;20)=TRUE,"Medio Alto",IF(AND(W83&gt;=20,W83&lt;30)=TRUE,"Alto","Muy Alto")))))</f>
        <v>Bajo</v>
      </c>
    </row>
    <row r="84" spans="1:24" s="9" customFormat="1" ht="11.25" customHeight="1" x14ac:dyDescent="0.25">
      <c r="A84" s="8">
        <v>82</v>
      </c>
      <c r="B84" s="2" t="s">
        <v>14</v>
      </c>
      <c r="C84" s="2" t="s">
        <v>52</v>
      </c>
      <c r="D84" s="4" t="s">
        <v>716</v>
      </c>
      <c r="E84" s="4" t="s">
        <v>719</v>
      </c>
      <c r="F84" s="4" t="s">
        <v>718</v>
      </c>
      <c r="G84" s="2" t="s">
        <v>717</v>
      </c>
      <c r="H84" s="7">
        <v>3</v>
      </c>
      <c r="I84" s="7">
        <v>1</v>
      </c>
      <c r="J84" s="7">
        <v>12.5</v>
      </c>
      <c r="K84" s="2">
        <f>IF(ISBLANK(J84)=TRUE,"",IF(J84&lt;20,0,IF(AND(J84&gt;=20,J84&lt;35)=TRUE,1,IF(AND(J84&gt;35,J84&lt;=60)=TRUE,2,3))))</f>
        <v>0</v>
      </c>
      <c r="L84" s="7">
        <v>3</v>
      </c>
      <c r="M84" s="7">
        <v>1</v>
      </c>
      <c r="N84" s="2">
        <f>IF(AND(ISNUMBER(H84)=FALSE,ISNUMBER(I84)=FALSE,ISNUMBER(K84)=FALSE,ISNUMBER(L84)=FALSE,ISNUMBER(M84)=FALSE),"",SUM(1.5*H84,1.5*I84,1.5*K84,L84,0.5*M84))</f>
        <v>9.5</v>
      </c>
      <c r="O84" s="2">
        <f>IF(N84&lt;6,0,IF(AND(N84&gt;=6,N84&lt;12)=TRUE,1,IF(AND(N84&gt;=12,N84&lt;18)=TRUE,2,IF(N84=18,3,""))))</f>
        <v>1</v>
      </c>
      <c r="P84" s="7" t="s">
        <v>1</v>
      </c>
      <c r="Q84" s="7">
        <f>IF(OR(P84="DD",P84="LC")=TRUE,0,IF(P84="NT",1,IF(P84="VU",2,IF(OR(P84="EN",P84="CR")=TRUE,3,""))))</f>
        <v>0</v>
      </c>
      <c r="R84" s="2">
        <f>IF(COUNTIF($C$3:$C$289,C84)=1,3,IF(COUNTIF($D$3:$D$289,D84)=1,2,IF(AND(COUNTIF($D$3:$D$289,D84)&gt;=2,COUNTIF($D$3:$D$289,D84)&lt;=4)=TRUE,1,0)))</f>
        <v>1</v>
      </c>
      <c r="S84" s="7">
        <v>22</v>
      </c>
      <c r="T84" s="2">
        <f>IF(ISBLANK(S84)=TRUE,"",IF(S84&lt;=7,0,IF(AND(S84&gt;=8,S84&lt;=15)=TRUE,1,IF(AND(S84&gt;=16,S84&lt;=23)=TRUE,2,IF(AND(S84&gt;=24,S84&lt;=30)=TRUE,3,)))))</f>
        <v>2</v>
      </c>
      <c r="U84" s="7" t="s">
        <v>0</v>
      </c>
      <c r="V84" s="7">
        <f>IF(ISBLANK(U84)=TRUE,"",IF(U84="NE",0,IF(U84="CE ",1,IF(U84="E",2,3))))</f>
        <v>0</v>
      </c>
      <c r="W84" s="2">
        <f>IF(OR(ISNUMBER(O84)=FALSE,ISNUMBER(Q84)=FALSE,ISNUMBER(R84)=FALSE,ISNUMBER(T84)=FALSE,ISNUMBER(V84)=FALSE),"",SUM([1]tabla3!$B$2*O84,[1]tabla3!$B$3*Q84,[1]tabla3!$B$4*R84,[1]tabla3!$B$5*T84,[1]tabla3!$B$6*V84))</f>
        <v>8.9</v>
      </c>
      <c r="X84" s="6" t="str">
        <f>IF(ISNUMBER(W84)=FALSE,"",IF(W84&lt;9,"Bajo",IF(AND(W84&gt;=9,W84&lt;15)=TRUE,"Medio",IF(AND(W84&gt;=15,W84&lt;20)=TRUE,"Medio Alto",IF(AND(W84&gt;=20,W84&lt;30)=TRUE,"Alto","Muy Alto")))))</f>
        <v>Bajo</v>
      </c>
    </row>
    <row r="85" spans="1:24" s="9" customFormat="1" ht="10.5" customHeight="1" x14ac:dyDescent="0.25">
      <c r="A85" s="8">
        <v>83</v>
      </c>
      <c r="B85" s="2" t="s">
        <v>14</v>
      </c>
      <c r="C85" s="2" t="s">
        <v>52</v>
      </c>
      <c r="D85" s="4" t="s">
        <v>716</v>
      </c>
      <c r="E85" s="4" t="s">
        <v>715</v>
      </c>
      <c r="F85" s="4" t="s">
        <v>714</v>
      </c>
      <c r="G85" s="2" t="s">
        <v>713</v>
      </c>
      <c r="H85" s="7">
        <v>3</v>
      </c>
      <c r="I85" s="7">
        <v>1</v>
      </c>
      <c r="J85" s="7">
        <v>12.2</v>
      </c>
      <c r="K85" s="2">
        <f>IF(ISBLANK(J85)=TRUE,"",IF(J85&lt;20,0,IF(AND(J85&gt;=20,J85&lt;35)=TRUE,1,IF(AND(J85&gt;35,J85&lt;=60)=TRUE,2,3))))</f>
        <v>0</v>
      </c>
      <c r="L85" s="7">
        <v>3</v>
      </c>
      <c r="M85" s="7">
        <v>1</v>
      </c>
      <c r="N85" s="2">
        <f>IF(AND(ISNUMBER(H85)=FALSE,ISNUMBER(I85)=FALSE,ISNUMBER(K85)=FALSE,ISNUMBER(L85)=FALSE,ISNUMBER(M85)=FALSE),"",SUM(1.5*H85,1.5*I85,1.5*K85,L85,0.5*M85))</f>
        <v>9.5</v>
      </c>
      <c r="O85" s="2">
        <f>IF(N85&lt;6,0,IF(AND(N85&gt;=6,N85&lt;12)=TRUE,1,IF(AND(N85&gt;=12,N85&lt;18)=TRUE,2,IF(N85=18,3,""))))</f>
        <v>1</v>
      </c>
      <c r="P85" s="7" t="s">
        <v>1</v>
      </c>
      <c r="Q85" s="7">
        <f>IF(OR(P85="DD",P85="LC")=TRUE,0,IF(P85="NT",1,IF(P85="VU",2,IF(OR(P85="EN",P85="CR")=TRUE,3,""))))</f>
        <v>0</v>
      </c>
      <c r="R85" s="2">
        <f>IF(COUNTIF($C$3:$C$289,C85)=1,3,IF(COUNTIF($D$3:$D$289,D85)=1,2,IF(AND(COUNTIF($D$3:$D$289,D85)&gt;=2,COUNTIF($D$3:$D$289,D85)&lt;=4)=TRUE,1,0)))</f>
        <v>1</v>
      </c>
      <c r="S85" s="7">
        <v>16</v>
      </c>
      <c r="T85" s="2">
        <f>IF(ISBLANK(S85)=TRUE,"",IF(S85&lt;=7,0,IF(AND(S85&gt;=8,S85&lt;=15)=TRUE,1,IF(AND(S85&gt;=16,S85&lt;=23)=TRUE,2,IF(AND(S85&gt;=24,S85&lt;=30)=TRUE,3,)))))</f>
        <v>2</v>
      </c>
      <c r="U85" s="7" t="s">
        <v>0</v>
      </c>
      <c r="V85" s="7">
        <f>IF(ISBLANK(U85)=TRUE,"",IF(U85="NE",0,IF(U85="CE ",1,IF(U85="E",2,3))))</f>
        <v>0</v>
      </c>
      <c r="W85" s="2">
        <f>IF(OR(ISNUMBER(O85)=FALSE,ISNUMBER(Q85)=FALSE,ISNUMBER(R85)=FALSE,ISNUMBER(T85)=FALSE,ISNUMBER(V85)=FALSE),"",SUM([1]tabla3!$B$2*O85,[1]tabla3!$B$3*Q85,[1]tabla3!$B$4*R85,[1]tabla3!$B$5*T85,[1]tabla3!$B$6*V85))</f>
        <v>8.9</v>
      </c>
      <c r="X85" s="6" t="str">
        <f>IF(ISNUMBER(W85)=FALSE,"",IF(W85&lt;9,"Bajo",IF(AND(W85&gt;=9,W85&lt;15)=TRUE,"Medio",IF(AND(W85&gt;=15,W85&lt;20)=TRUE,"Medio Alto",IF(AND(W85&gt;=20,W85&lt;30)=TRUE,"Alto","Muy Alto")))))</f>
        <v>Bajo</v>
      </c>
    </row>
    <row r="86" spans="1:24" s="9" customFormat="1" ht="14.25" customHeight="1" x14ac:dyDescent="0.25">
      <c r="A86" s="8">
        <v>84</v>
      </c>
      <c r="B86" s="2" t="s">
        <v>14</v>
      </c>
      <c r="C86" s="2" t="s">
        <v>43</v>
      </c>
      <c r="D86" s="4" t="s">
        <v>230</v>
      </c>
      <c r="E86" s="4" t="s">
        <v>712</v>
      </c>
      <c r="F86" s="4" t="s">
        <v>711</v>
      </c>
      <c r="G86" s="2" t="s">
        <v>710</v>
      </c>
      <c r="H86" s="7">
        <v>2</v>
      </c>
      <c r="I86" s="7">
        <v>1</v>
      </c>
      <c r="J86" s="7">
        <v>14.5</v>
      </c>
      <c r="K86" s="2">
        <f>IF(ISBLANK(J86)=TRUE,"",IF(J86&lt;20,0,IF(AND(J86&gt;=20,J86&lt;35)=TRUE,1,IF(AND(J86&gt;35,J86&lt;=60)=TRUE,2,3))))</f>
        <v>0</v>
      </c>
      <c r="L86" s="7">
        <v>3</v>
      </c>
      <c r="M86" s="7">
        <v>1</v>
      </c>
      <c r="N86" s="2">
        <f>IF(AND(ISNUMBER(H86)=FALSE,ISNUMBER(I86)=FALSE,ISNUMBER(K86)=FALSE,ISNUMBER(L86)=FALSE,ISNUMBER(M86)=FALSE),"",SUM(1.5*H86,1.5*I86,1.5*K86,L86,0.5*M86))</f>
        <v>8</v>
      </c>
      <c r="O86" s="2">
        <f>IF(N86&lt;6,0,IF(AND(N86&gt;=6,N86&lt;12)=TRUE,1,IF(AND(N86&gt;=12,N86&lt;18)=TRUE,2,IF(N86=18,3,""))))</f>
        <v>1</v>
      </c>
      <c r="P86" s="7" t="s">
        <v>1</v>
      </c>
      <c r="Q86" s="7">
        <f>IF(OR(P86="DD",P86="LC")=TRUE,0,IF(P86="NT",1,IF(P86="VU",2,IF(OR(P86="EN",P86="CR")=TRUE,3,""))))</f>
        <v>0</v>
      </c>
      <c r="R86" s="2">
        <f>IF(COUNTIF($C$3:$C$289,C86)=1,3,IF(COUNTIF($D$3:$D$289,D86)=1,2,IF(AND(COUNTIF($D$3:$D$289,D86)&gt;=2,COUNTIF($D$3:$D$289,D86)&lt;=4)=TRUE,1,0)))</f>
        <v>1</v>
      </c>
      <c r="S86" s="7">
        <v>22</v>
      </c>
      <c r="T86" s="2">
        <f>IF(ISBLANK(S86)=TRUE,"",IF(S86&lt;=7,0,IF(AND(S86&gt;=8,S86&lt;=15)=TRUE,1,IF(AND(S86&gt;=16,S86&lt;=23)=TRUE,2,IF(AND(S86&gt;=24,S86&lt;=30)=TRUE,3,)))))</f>
        <v>2</v>
      </c>
      <c r="U86" s="7" t="s">
        <v>0</v>
      </c>
      <c r="V86" s="7">
        <f>IF(ISBLANK(U86)=TRUE,"",IF(U86="NE",0,IF(U86="CE ",1,IF(U86="E",2,3))))</f>
        <v>0</v>
      </c>
      <c r="W86" s="2">
        <f>IF(OR(ISNUMBER(O86)=FALSE,ISNUMBER(Q86)=FALSE,ISNUMBER(R86)=FALSE,ISNUMBER(T86)=FALSE,ISNUMBER(V86)=FALSE),"",SUM([1]tabla3!$B$2*O86,[1]tabla3!$B$3*Q86,[1]tabla3!$B$4*R86,[1]tabla3!$B$5*T86,[1]tabla3!$B$6*V86))</f>
        <v>8.9</v>
      </c>
      <c r="X86" s="6" t="str">
        <f>IF(ISNUMBER(W86)=FALSE,"",IF(W86&lt;9,"Bajo",IF(AND(W86&gt;=9,W86&lt;15)=TRUE,"Medio",IF(AND(W86&gt;=15,W86&lt;20)=TRUE,"Medio Alto",IF(AND(W86&gt;=20,W86&lt;30)=TRUE,"Alto","Muy Alto")))))</f>
        <v>Bajo</v>
      </c>
    </row>
    <row r="87" spans="1:24" s="9" customFormat="1" x14ac:dyDescent="0.25">
      <c r="A87" s="8">
        <v>85</v>
      </c>
      <c r="B87" s="2" t="s">
        <v>14</v>
      </c>
      <c r="C87" s="2" t="s">
        <v>43</v>
      </c>
      <c r="D87" s="4" t="s">
        <v>709</v>
      </c>
      <c r="E87" s="4" t="s">
        <v>708</v>
      </c>
      <c r="F87" s="4" t="s">
        <v>707</v>
      </c>
      <c r="G87" s="2" t="s">
        <v>706</v>
      </c>
      <c r="H87" s="7">
        <v>2</v>
      </c>
      <c r="I87" s="7">
        <v>1</v>
      </c>
      <c r="J87" s="7">
        <v>15</v>
      </c>
      <c r="K87" s="2">
        <f>IF(ISBLANK(J87)=TRUE,"",IF(J87&lt;20,0,IF(AND(J87&gt;=20,J87&lt;35)=TRUE,1,IF(AND(J87&gt;35,J87&lt;=60)=TRUE,2,3))))</f>
        <v>0</v>
      </c>
      <c r="L87" s="7">
        <v>2</v>
      </c>
      <c r="M87" s="7">
        <v>1</v>
      </c>
      <c r="N87" s="2">
        <f>IF(AND(ISNUMBER(H87)=FALSE,ISNUMBER(I87)=FALSE,ISNUMBER(K87)=FALSE,ISNUMBER(L87)=FALSE,ISNUMBER(M87)=FALSE),"",SUM(1.5*H87,1.5*I87,1.5*K87,L87,0.5*M87))</f>
        <v>7</v>
      </c>
      <c r="O87" s="2">
        <f>IF(N87&lt;6,0,IF(AND(N87&gt;=6,N87&lt;12)=TRUE,1,IF(AND(N87&gt;=12,N87&lt;18)=TRUE,2,IF(N87=18,3,""))))</f>
        <v>1</v>
      </c>
      <c r="P87" s="7" t="s">
        <v>38</v>
      </c>
      <c r="Q87" s="7">
        <f>IF(OR(P87="DD",P87="LC")=TRUE,0,IF(P87="NT",1,IF(P87="VU",2,IF(OR(P87="EN",P87="CR")=TRUE,3,""))))</f>
        <v>1</v>
      </c>
      <c r="R87" s="2">
        <f>IF(COUNTIF($C$3:$C$289,C87)=1,3,IF(COUNTIF($D$3:$D$289,D87)=1,2,IF(AND(COUNTIF($D$3:$D$289,D87)&gt;=2,COUNTIF($D$3:$D$289,D87)&lt;=4)=TRUE,1,0)))</f>
        <v>2</v>
      </c>
      <c r="S87" s="7">
        <v>23</v>
      </c>
      <c r="T87" s="2">
        <f>IF(ISBLANK(S87)=TRUE,"",IF(S87&lt;=7,0,IF(AND(S87&gt;=8,S87&lt;=15)=TRUE,1,IF(AND(S87&gt;=16,S87&lt;=23)=TRUE,2,IF(AND(S87&gt;=24,S87&lt;=30)=TRUE,3,)))))</f>
        <v>2</v>
      </c>
      <c r="U87" s="7" t="s">
        <v>21</v>
      </c>
      <c r="V87" s="7">
        <f>IF(ISBLANK(U87)=TRUE,"",IF(U87="NE",0,IF(U87="CE ",1,IF(U87="E",2,3))))</f>
        <v>2</v>
      </c>
      <c r="W87" s="2">
        <f>IF(OR(ISNUMBER(O87)=FALSE,ISNUMBER(Q87)=FALSE,ISNUMBER(R87)=FALSE,ISNUMBER(T87)=FALSE,ISNUMBER(V87)=FALSE),"",SUM([1]tabla3!$B$2*O87,[1]tabla3!$B$3*Q87,[1]tabla3!$B$4*R87,[1]tabla3!$B$5*T87,[1]tabla3!$B$6*V87))</f>
        <v>19.600000000000001</v>
      </c>
      <c r="X87" s="6" t="str">
        <f>IF(ISNUMBER(W87)=FALSE,"",IF(W87&lt;9,"Bajo",IF(AND(W87&gt;=9,W87&lt;15)=TRUE,"Medio",IF(AND(W87&gt;=15,W87&lt;20)=TRUE,"Medio Alto",IF(AND(W87&gt;=20,W87&lt;30)=TRUE,"Alto","Muy Alto")))))</f>
        <v>Medio Alto</v>
      </c>
    </row>
    <row r="88" spans="1:24" s="9" customFormat="1" x14ac:dyDescent="0.25">
      <c r="A88" s="8">
        <v>86</v>
      </c>
      <c r="B88" s="2" t="s">
        <v>14</v>
      </c>
      <c r="C88" s="2" t="s">
        <v>43</v>
      </c>
      <c r="D88" s="4" t="s">
        <v>705</v>
      </c>
      <c r="E88" s="4" t="s">
        <v>704</v>
      </c>
      <c r="F88" s="4" t="s">
        <v>703</v>
      </c>
      <c r="G88" s="2" t="s">
        <v>702</v>
      </c>
      <c r="H88" s="7">
        <v>2</v>
      </c>
      <c r="I88" s="7">
        <v>1</v>
      </c>
      <c r="J88" s="7">
        <v>13</v>
      </c>
      <c r="K88" s="2">
        <f>IF(ISBLANK(J88)=TRUE,"",IF(J88&lt;20,0,IF(AND(J88&gt;=20,J88&lt;35)=TRUE,1,IF(AND(J88&gt;35,J88&lt;=60)=TRUE,2,3))))</f>
        <v>0</v>
      </c>
      <c r="L88" s="7">
        <v>3</v>
      </c>
      <c r="M88" s="7">
        <v>1</v>
      </c>
      <c r="N88" s="2">
        <f>IF(AND(ISNUMBER(H88)=FALSE,ISNUMBER(I88)=FALSE,ISNUMBER(K88)=FALSE,ISNUMBER(L88)=FALSE,ISNUMBER(M88)=FALSE),"",SUM(1.5*H88,1.5*I88,1.5*K88,L88,0.5*M88))</f>
        <v>8</v>
      </c>
      <c r="O88" s="2">
        <f>IF(N88&lt;6,0,IF(AND(N88&gt;=6,N88&lt;12)=TRUE,1,IF(AND(N88&gt;=12,N88&lt;18)=TRUE,2,IF(N88=18,3,""))))</f>
        <v>1</v>
      </c>
      <c r="P88" s="7" t="s">
        <v>1</v>
      </c>
      <c r="Q88" s="7">
        <f>IF(OR(P88="DD",P88="LC")=TRUE,0,IF(P88="NT",1,IF(P88="VU",2,IF(OR(P88="EN",P88="CR")=TRUE,3,""))))</f>
        <v>0</v>
      </c>
      <c r="R88" s="2">
        <f>IF(COUNTIF($C$3:$C$289,C88)=1,3,IF(COUNTIF($D$3:$D$289,D88)=1,2,IF(AND(COUNTIF($D$3:$D$289,D88)&gt;=2,COUNTIF($D$3:$D$289,D88)&lt;=4)=TRUE,1,0)))</f>
        <v>2</v>
      </c>
      <c r="S88" s="7">
        <v>23</v>
      </c>
      <c r="T88" s="2">
        <f>IF(ISBLANK(S88)=TRUE,"",IF(S88&lt;=7,0,IF(AND(S88&gt;=8,S88&lt;=15)=TRUE,1,IF(AND(S88&gt;=16,S88&lt;=23)=TRUE,2,IF(AND(S88&gt;=24,S88&lt;=30)=TRUE,3,)))))</f>
        <v>2</v>
      </c>
      <c r="U88" s="7" t="s">
        <v>0</v>
      </c>
      <c r="V88" s="7">
        <f>IF(ISBLANK(U88)=TRUE,"",IF(U88="NE",0,IF(U88="CE ",1,IF(U88="E",2,3))))</f>
        <v>0</v>
      </c>
      <c r="W88" s="2">
        <f>IF(OR(ISNUMBER(O88)=FALSE,ISNUMBER(Q88)=FALSE,ISNUMBER(R88)=FALSE,ISNUMBER(T88)=FALSE,ISNUMBER(V88)=FALSE),"",SUM([1]tabla3!$B$2*O88,[1]tabla3!$B$3*Q88,[1]tabla3!$B$4*R88,[1]tabla3!$B$5*T88,[1]tabla3!$B$6*V88))</f>
        <v>10.6</v>
      </c>
      <c r="X88" s="6" t="str">
        <f>IF(ISNUMBER(W88)=FALSE,"",IF(W88&lt;9,"Bajo",IF(AND(W88&gt;=9,W88&lt;15)=TRUE,"Medio",IF(AND(W88&gt;=15,W88&lt;20)=TRUE,"Medio Alto",IF(AND(W88&gt;=20,W88&lt;30)=TRUE,"Alto","Muy Alto")))))</f>
        <v>Medio</v>
      </c>
    </row>
    <row r="89" spans="1:24" s="9" customFormat="1" x14ac:dyDescent="0.25">
      <c r="A89" s="8">
        <v>87</v>
      </c>
      <c r="B89" s="2" t="s">
        <v>14</v>
      </c>
      <c r="C89" s="2" t="s">
        <v>43</v>
      </c>
      <c r="D89" s="4" t="s">
        <v>701</v>
      </c>
      <c r="E89" s="4" t="s">
        <v>700</v>
      </c>
      <c r="F89" s="4" t="s">
        <v>699</v>
      </c>
      <c r="G89" s="2" t="s">
        <v>698</v>
      </c>
      <c r="H89" s="7">
        <v>2</v>
      </c>
      <c r="I89" s="7">
        <v>1</v>
      </c>
      <c r="J89" s="7">
        <v>10</v>
      </c>
      <c r="K89" s="2">
        <f>IF(ISBLANK(J89)=TRUE,"",IF(J89&lt;20,0,IF(AND(J89&gt;=20,J89&lt;35)=TRUE,1,IF(AND(J89&gt;35,J89&lt;=60)=TRUE,2,3))))</f>
        <v>0</v>
      </c>
      <c r="L89" s="7">
        <v>3</v>
      </c>
      <c r="M89" s="7">
        <v>1</v>
      </c>
      <c r="N89" s="2">
        <f>IF(AND(ISNUMBER(H89)=FALSE,ISNUMBER(I89)=FALSE,ISNUMBER(K89)=FALSE,ISNUMBER(L89)=FALSE,ISNUMBER(M89)=FALSE),"",SUM(1.5*H89,1.5*I89,1.5*K89,L89,0.5*M89))</f>
        <v>8</v>
      </c>
      <c r="O89" s="2">
        <f>IF(N89&lt;6,0,IF(AND(N89&gt;=6,N89&lt;12)=TRUE,1,IF(AND(N89&gt;=12,N89&lt;18)=TRUE,2,IF(N89=18,3,""))))</f>
        <v>1</v>
      </c>
      <c r="P89" s="7" t="s">
        <v>1</v>
      </c>
      <c r="Q89" s="7">
        <f>IF(OR(P89="DD",P89="LC")=TRUE,0,IF(P89="NT",1,IF(P89="VU",2,IF(OR(P89="EN",P89="CR")=TRUE,3,""))))</f>
        <v>0</v>
      </c>
      <c r="R89" s="2">
        <f>IF(COUNTIF($C$3:$C$289,C89)=1,3,IF(COUNTIF($D$3:$D$289,D89)=1,2,IF(AND(COUNTIF($D$3:$D$289,D89)&gt;=2,COUNTIF($D$3:$D$289,D89)&lt;=4)=TRUE,1,0)))</f>
        <v>2</v>
      </c>
      <c r="S89" s="7">
        <v>16</v>
      </c>
      <c r="T89" s="2">
        <f>IF(ISBLANK(S89)=TRUE,"",IF(S89&lt;=7,0,IF(AND(S89&gt;=8,S89&lt;=15)=TRUE,1,IF(AND(S89&gt;=16,S89&lt;=23)=TRUE,2,IF(AND(S89&gt;=24,S89&lt;=30)=TRUE,3,)))))</f>
        <v>2</v>
      </c>
      <c r="U89" s="7" t="s">
        <v>0</v>
      </c>
      <c r="V89" s="7">
        <f>IF(ISBLANK(U89)=TRUE,"",IF(U89="NE",0,IF(U89="CE ",1,IF(U89="E",2,3))))</f>
        <v>0</v>
      </c>
      <c r="W89" s="2">
        <f>IF(OR(ISNUMBER(O89)=FALSE,ISNUMBER(Q89)=FALSE,ISNUMBER(R89)=FALSE,ISNUMBER(T89)=FALSE,ISNUMBER(V89)=FALSE),"",SUM([1]tabla3!$B$2*O89,[1]tabla3!$B$3*Q89,[1]tabla3!$B$4*R89,[1]tabla3!$B$5*T89,[1]tabla3!$B$6*V89))</f>
        <v>10.6</v>
      </c>
      <c r="X89" s="6" t="str">
        <f>IF(ISNUMBER(W89)=FALSE,"",IF(W89&lt;9,"Bajo",IF(AND(W89&gt;=9,W89&lt;15)=TRUE,"Medio",IF(AND(W89&gt;=15,W89&lt;20)=TRUE,"Medio Alto",IF(AND(W89&gt;=20,W89&lt;30)=TRUE,"Alto","Muy Alto")))))</f>
        <v>Medio</v>
      </c>
    </row>
    <row r="90" spans="1:24" s="9" customFormat="1" x14ac:dyDescent="0.25">
      <c r="A90" s="8">
        <v>88</v>
      </c>
      <c r="B90" s="2" t="s">
        <v>14</v>
      </c>
      <c r="C90" s="2" t="s">
        <v>43</v>
      </c>
      <c r="D90" s="4" t="s">
        <v>697</v>
      </c>
      <c r="E90" s="4" t="s">
        <v>696</v>
      </c>
      <c r="F90" s="4" t="s">
        <v>695</v>
      </c>
      <c r="G90" s="2" t="s">
        <v>694</v>
      </c>
      <c r="H90" s="7">
        <v>2</v>
      </c>
      <c r="I90" s="7">
        <v>2</v>
      </c>
      <c r="J90" s="7">
        <v>14.5</v>
      </c>
      <c r="K90" s="2">
        <f>IF(ISBLANK(J90)=TRUE,"",IF(J90&lt;20,0,IF(AND(J90&gt;=20,J90&lt;35)=TRUE,1,IF(AND(J90&gt;35,J90&lt;=60)=TRUE,2,3))))</f>
        <v>0</v>
      </c>
      <c r="L90" s="7">
        <v>3</v>
      </c>
      <c r="M90" s="7">
        <v>1</v>
      </c>
      <c r="N90" s="2">
        <f>IF(AND(ISNUMBER(H90)=FALSE,ISNUMBER(I90)=FALSE,ISNUMBER(K90)=FALSE,ISNUMBER(L90)=FALSE,ISNUMBER(M90)=FALSE),"",SUM(1.5*H90,1.5*I90,1.5*K90,L90,0.5*M90))</f>
        <v>9.5</v>
      </c>
      <c r="O90" s="2">
        <f>IF(N90&lt;6,0,IF(AND(N90&gt;=6,N90&lt;12)=TRUE,1,IF(AND(N90&gt;=12,N90&lt;18)=TRUE,2,IF(N90=18,3,""))))</f>
        <v>1</v>
      </c>
      <c r="P90" s="7" t="s">
        <v>1</v>
      </c>
      <c r="Q90" s="7">
        <f>IF(OR(P90="DD",P90="LC")=TRUE,0,IF(P90="NT",1,IF(P90="VU",2,IF(OR(P90="EN",P90="CR")=TRUE,3,""))))</f>
        <v>0</v>
      </c>
      <c r="R90" s="2">
        <f>IF(COUNTIF($C$3:$C$289,C90)=1,3,IF(COUNTIF($D$3:$D$289,D90)=1,2,IF(AND(COUNTIF($D$3:$D$289,D90)&gt;=2,COUNTIF($D$3:$D$289,D90)&lt;=4)=TRUE,1,0)))</f>
        <v>2</v>
      </c>
      <c r="S90" s="7">
        <v>22</v>
      </c>
      <c r="T90" s="2">
        <f>IF(ISBLANK(S90)=TRUE,"",IF(S90&lt;=7,0,IF(AND(S90&gt;=8,S90&lt;=15)=TRUE,1,IF(AND(S90&gt;=16,S90&lt;=23)=TRUE,2,IF(AND(S90&gt;=24,S90&lt;=30)=TRUE,3,)))))</f>
        <v>2</v>
      </c>
      <c r="U90" s="7" t="s">
        <v>0</v>
      </c>
      <c r="V90" s="7">
        <f>IF(ISBLANK(U90)=TRUE,"",IF(U90="NE",0,IF(U90="CE ",1,IF(U90="E",2,3))))</f>
        <v>0</v>
      </c>
      <c r="W90" s="2">
        <f>IF(OR(ISNUMBER(O90)=FALSE,ISNUMBER(Q90)=FALSE,ISNUMBER(R90)=FALSE,ISNUMBER(T90)=FALSE,ISNUMBER(V90)=FALSE),"",SUM([1]tabla3!$B$2*O90,[1]tabla3!$B$3*Q90,[1]tabla3!$B$4*R90,[1]tabla3!$B$5*T90,[1]tabla3!$B$6*V90))</f>
        <v>10.6</v>
      </c>
      <c r="X90" s="6" t="str">
        <f>IF(ISNUMBER(W90)=FALSE,"",IF(W90&lt;9,"Bajo",IF(AND(W90&gt;=9,W90&lt;15)=TRUE,"Medio",IF(AND(W90&gt;=15,W90&lt;20)=TRUE,"Medio Alto",IF(AND(W90&gt;=20,W90&lt;30)=TRUE,"Alto","Muy Alto")))))</f>
        <v>Medio</v>
      </c>
    </row>
    <row r="91" spans="1:24" s="9" customFormat="1" x14ac:dyDescent="0.25">
      <c r="A91" s="8">
        <v>89</v>
      </c>
      <c r="B91" s="2" t="s">
        <v>14</v>
      </c>
      <c r="C91" s="2" t="s">
        <v>43</v>
      </c>
      <c r="D91" s="4" t="s">
        <v>693</v>
      </c>
      <c r="E91" s="4" t="s">
        <v>692</v>
      </c>
      <c r="F91" s="4" t="s">
        <v>691</v>
      </c>
      <c r="G91" s="2" t="s">
        <v>690</v>
      </c>
      <c r="H91" s="7">
        <v>2</v>
      </c>
      <c r="I91" s="7">
        <v>2</v>
      </c>
      <c r="J91" s="7">
        <v>14</v>
      </c>
      <c r="K91" s="2">
        <f>IF(ISBLANK(J91)=TRUE,"",IF(J91&lt;20,0,IF(AND(J91&gt;=20,J91&lt;35)=TRUE,1,IF(AND(J91&gt;35,J91&lt;=60)=TRUE,2,3))))</f>
        <v>0</v>
      </c>
      <c r="L91" s="7">
        <v>1</v>
      </c>
      <c r="M91" s="7">
        <v>1</v>
      </c>
      <c r="N91" s="2">
        <f>IF(AND(ISNUMBER(H91)=FALSE,ISNUMBER(I91)=FALSE,ISNUMBER(K91)=FALSE,ISNUMBER(L91)=FALSE,ISNUMBER(M91)=FALSE),"",SUM(1.5*H91,1.5*I91,1.5*K91,L91,0.5*M91))</f>
        <v>7.5</v>
      </c>
      <c r="O91" s="2">
        <f>IF(N91&lt;6,0,IF(AND(N91&gt;=6,N91&lt;12)=TRUE,1,IF(AND(N91&gt;=12,N91&lt;18)=TRUE,2,IF(N91=18,3,""))))</f>
        <v>1</v>
      </c>
      <c r="P91" s="7" t="s">
        <v>1</v>
      </c>
      <c r="Q91" s="7">
        <f>IF(OR(P91="DD",P91="LC")=TRUE,0,IF(P91="NT",1,IF(P91="VU",2,IF(OR(P91="EN",P91="CR")=TRUE,3,""))))</f>
        <v>0</v>
      </c>
      <c r="R91" s="2">
        <f>IF(COUNTIF($C$3:$C$289,C91)=1,3,IF(COUNTIF($D$3:$D$289,D91)=1,2,IF(AND(COUNTIF($D$3:$D$289,D91)&gt;=2,COUNTIF($D$3:$D$289,D91)&lt;=4)=TRUE,1,0)))</f>
        <v>2</v>
      </c>
      <c r="S91" s="7">
        <v>23</v>
      </c>
      <c r="T91" s="2">
        <f>IF(ISBLANK(S91)=TRUE,"",IF(S91&lt;=7,0,IF(AND(S91&gt;=8,S91&lt;=15)=TRUE,1,IF(AND(S91&gt;=16,S91&lt;=23)=TRUE,2,IF(AND(S91&gt;=24,S91&lt;=30)=TRUE,3,)))))</f>
        <v>2</v>
      </c>
      <c r="U91" s="7" t="s">
        <v>0</v>
      </c>
      <c r="V91" s="7">
        <f>IF(ISBLANK(U91)=TRUE,"",IF(U91="NE",0,IF(U91="CE ",1,IF(U91="E",2,3))))</f>
        <v>0</v>
      </c>
      <c r="W91" s="2">
        <f>IF(OR(ISNUMBER(O91)=FALSE,ISNUMBER(Q91)=FALSE,ISNUMBER(R91)=FALSE,ISNUMBER(T91)=FALSE,ISNUMBER(V91)=FALSE),"",SUM([1]tabla3!$B$2*O91,[1]tabla3!$B$3*Q91,[1]tabla3!$B$4*R91,[1]tabla3!$B$5*T91,[1]tabla3!$B$6*V91))</f>
        <v>10.6</v>
      </c>
      <c r="X91" s="6" t="str">
        <f>IF(ISNUMBER(W91)=FALSE,"",IF(W91&lt;9,"Bajo",IF(AND(W91&gt;=9,W91&lt;15)=TRUE,"Medio",IF(AND(W91&gt;=15,W91&lt;20)=TRUE,"Medio Alto",IF(AND(W91&gt;=20,W91&lt;30)=TRUE,"Alto","Muy Alto")))))</f>
        <v>Medio</v>
      </c>
    </row>
    <row r="92" spans="1:24" s="9" customFormat="1" x14ac:dyDescent="0.25">
      <c r="A92" s="8">
        <v>90</v>
      </c>
      <c r="B92" s="2" t="s">
        <v>14</v>
      </c>
      <c r="C92" s="2" t="s">
        <v>43</v>
      </c>
      <c r="D92" s="4" t="s">
        <v>47</v>
      </c>
      <c r="E92" s="4" t="s">
        <v>46</v>
      </c>
      <c r="F92" s="4" t="s">
        <v>689</v>
      </c>
      <c r="G92" s="2" t="s">
        <v>688</v>
      </c>
      <c r="H92" s="7">
        <v>2</v>
      </c>
      <c r="I92" s="7">
        <v>2</v>
      </c>
      <c r="J92" s="7">
        <v>18</v>
      </c>
      <c r="K92" s="2">
        <f>IF(ISBLANK(J92)=TRUE,"",IF(J92&lt;20,0,IF(AND(J92&gt;=20,J92&lt;35)=TRUE,1,IF(AND(J92&gt;35,J92&lt;=60)=TRUE,2,3))))</f>
        <v>0</v>
      </c>
      <c r="L92" s="7">
        <v>3</v>
      </c>
      <c r="M92" s="7">
        <v>0</v>
      </c>
      <c r="N92" s="2">
        <f>IF(AND(ISNUMBER(H92)=FALSE,ISNUMBER(I92)=FALSE,ISNUMBER(K92)=FALSE,ISNUMBER(L92)=FALSE,ISNUMBER(M92)=FALSE),"",SUM(1.5*H92,1.5*I92,1.5*K92,L92,0.5*M92))</f>
        <v>9</v>
      </c>
      <c r="O92" s="2">
        <f>IF(N92&lt;6,0,IF(AND(N92&gt;=6,N92&lt;12)=TRUE,1,IF(AND(N92&gt;=12,N92&lt;18)=TRUE,2,IF(N92=18,3,""))))</f>
        <v>1</v>
      </c>
      <c r="P92" s="7" t="s">
        <v>1</v>
      </c>
      <c r="Q92" s="7">
        <f>IF(OR(P92="DD",P92="LC")=TRUE,0,IF(P92="NT",1,IF(P92="VU",2,IF(OR(P92="EN",P92="CR")=TRUE,3,""))))</f>
        <v>0</v>
      </c>
      <c r="R92" s="2">
        <f>IF(COUNTIF($C$3:$C$289,C92)=1,3,IF(COUNTIF($D$3:$D$289,D92)=1,2,IF(AND(COUNTIF($D$3:$D$289,D92)&gt;=2,COUNTIF($D$3:$D$289,D92)&lt;=4)=TRUE,1,0)))</f>
        <v>1</v>
      </c>
      <c r="S92" s="7">
        <v>23</v>
      </c>
      <c r="T92" s="2">
        <f>IF(ISBLANK(S92)=TRUE,"",IF(S92&lt;=7,0,IF(AND(S92&gt;=8,S92&lt;=15)=TRUE,1,IF(AND(S92&gt;=16,S92&lt;=23)=TRUE,2,IF(AND(S92&gt;=24,S92&lt;=30)=TRUE,3,)))))</f>
        <v>2</v>
      </c>
      <c r="U92" s="7" t="s">
        <v>0</v>
      </c>
      <c r="V92" s="7">
        <f>IF(ISBLANK(U92)=TRUE,"",IF(U92="NE",0,IF(U92="CE ",1,IF(U92="E",2,3))))</f>
        <v>0</v>
      </c>
      <c r="W92" s="2">
        <f>IF(OR(ISNUMBER(O92)=FALSE,ISNUMBER(Q92)=FALSE,ISNUMBER(R92)=FALSE,ISNUMBER(T92)=FALSE,ISNUMBER(V92)=FALSE),"",SUM([1]tabla3!$B$2*O92,[1]tabla3!$B$3*Q92,[1]tabla3!$B$4*R92,[1]tabla3!$B$5*T92,[1]tabla3!$B$6*V92))</f>
        <v>8.9</v>
      </c>
      <c r="X92" s="6" t="str">
        <f>IF(ISNUMBER(W92)=FALSE,"",IF(W92&lt;9,"Bajo",IF(AND(W92&gt;=9,W92&lt;15)=TRUE,"Medio",IF(AND(W92&gt;=15,W92&lt;20)=TRUE,"Medio Alto",IF(AND(W92&gt;=20,W92&lt;30)=TRUE,"Alto","Muy Alto")))))</f>
        <v>Bajo</v>
      </c>
    </row>
    <row r="93" spans="1:24" s="9" customFormat="1" x14ac:dyDescent="0.25">
      <c r="A93" s="8">
        <v>91</v>
      </c>
      <c r="B93" s="2" t="s">
        <v>14</v>
      </c>
      <c r="C93" s="2" t="s">
        <v>43</v>
      </c>
      <c r="D93" s="4" t="s">
        <v>684</v>
      </c>
      <c r="E93" s="4" t="s">
        <v>687</v>
      </c>
      <c r="F93" s="4" t="s">
        <v>686</v>
      </c>
      <c r="G93" s="2" t="s">
        <v>685</v>
      </c>
      <c r="H93" s="7">
        <v>2</v>
      </c>
      <c r="I93" s="7">
        <v>2</v>
      </c>
      <c r="J93" s="7">
        <v>10.7</v>
      </c>
      <c r="K93" s="2">
        <f>IF(ISBLANK(J93)=TRUE,"",IF(J93&lt;20,0,IF(AND(J93&gt;=20,J93&lt;35)=TRUE,1,IF(AND(J93&gt;35,J93&lt;=60)=TRUE,2,3))))</f>
        <v>0</v>
      </c>
      <c r="L93" s="7">
        <v>2</v>
      </c>
      <c r="M93" s="7">
        <v>1</v>
      </c>
      <c r="N93" s="2">
        <f>IF(AND(ISNUMBER(H93)=FALSE,ISNUMBER(I93)=FALSE,ISNUMBER(K93)=FALSE,ISNUMBER(L93)=FALSE,ISNUMBER(M93)=FALSE),"",SUM(1.5*H93,1.5*I93,1.5*K93,L93,0.5*M93))</f>
        <v>8.5</v>
      </c>
      <c r="O93" s="2">
        <f>IF(N93&lt;6,0,IF(AND(N93&gt;=6,N93&lt;12)=TRUE,1,IF(AND(N93&gt;=12,N93&lt;18)=TRUE,2,IF(N93=18,3,""))))</f>
        <v>1</v>
      </c>
      <c r="P93" s="7" t="s">
        <v>1</v>
      </c>
      <c r="Q93" s="7">
        <f>IF(OR(P93="DD",P93="LC")=TRUE,0,IF(P93="NT",1,IF(P93="VU",2,IF(OR(P93="EN",P93="CR")=TRUE,3,""))))</f>
        <v>0</v>
      </c>
      <c r="R93" s="2">
        <f>IF(COUNTIF($C$3:$C$289,C93)=1,3,IF(COUNTIF($D$3:$D$289,D93)=1,2,IF(AND(COUNTIF($D$3:$D$289,D93)&gt;=2,COUNTIF($D$3:$D$289,D93)&lt;=4)=TRUE,1,0)))</f>
        <v>1</v>
      </c>
      <c r="S93" s="7">
        <v>23</v>
      </c>
      <c r="T93" s="2">
        <f>IF(ISBLANK(S93)=TRUE,"",IF(S93&lt;=7,0,IF(AND(S93&gt;=8,S93&lt;=15)=TRUE,1,IF(AND(S93&gt;=16,S93&lt;=23)=TRUE,2,IF(AND(S93&gt;=24,S93&lt;=30)=TRUE,3,)))))</f>
        <v>2</v>
      </c>
      <c r="U93" s="7" t="s">
        <v>0</v>
      </c>
      <c r="V93" s="7">
        <f>IF(ISBLANK(U93)=TRUE,"",IF(U93="NE",0,IF(U93="CE ",1,IF(U93="E",2,3))))</f>
        <v>0</v>
      </c>
      <c r="W93" s="2">
        <f>IF(OR(ISNUMBER(O93)=FALSE,ISNUMBER(Q93)=FALSE,ISNUMBER(R93)=FALSE,ISNUMBER(T93)=FALSE,ISNUMBER(V93)=FALSE),"",SUM([1]tabla3!$B$2*O93,[1]tabla3!$B$3*Q93,[1]tabla3!$B$4*R93,[1]tabla3!$B$5*T93,[1]tabla3!$B$6*V93))</f>
        <v>8.9</v>
      </c>
      <c r="X93" s="6" t="str">
        <f>IF(ISNUMBER(W93)=FALSE,"",IF(W93&lt;9,"Bajo",IF(AND(W93&gt;=9,W93&lt;15)=TRUE,"Medio",IF(AND(W93&gt;=15,W93&lt;20)=TRUE,"Medio Alto",IF(AND(W93&gt;=20,W93&lt;30)=TRUE,"Alto","Muy Alto")))))</f>
        <v>Bajo</v>
      </c>
    </row>
    <row r="94" spans="1:24" s="9" customFormat="1" x14ac:dyDescent="0.25">
      <c r="A94" s="8">
        <v>92</v>
      </c>
      <c r="B94" s="2" t="s">
        <v>14</v>
      </c>
      <c r="C94" s="2" t="s">
        <v>43</v>
      </c>
      <c r="D94" s="4" t="s">
        <v>684</v>
      </c>
      <c r="E94" s="4" t="s">
        <v>683</v>
      </c>
      <c r="F94" s="4" t="s">
        <v>682</v>
      </c>
      <c r="G94" s="2" t="s">
        <v>681</v>
      </c>
      <c r="H94" s="7">
        <v>2</v>
      </c>
      <c r="I94" s="7">
        <v>2</v>
      </c>
      <c r="J94" s="7">
        <v>9.5</v>
      </c>
      <c r="K94" s="2">
        <f>IF(ISBLANK(J94)=TRUE,"",IF(J94&lt;20,0,IF(AND(J94&gt;=20,J94&lt;35)=TRUE,1,IF(AND(J94&gt;35,J94&lt;=60)=TRUE,2,3))))</f>
        <v>0</v>
      </c>
      <c r="L94" s="7">
        <v>3</v>
      </c>
      <c r="M94" s="7">
        <v>1</v>
      </c>
      <c r="N94" s="2">
        <f>IF(AND(ISNUMBER(H94)=FALSE,ISNUMBER(I94)=FALSE,ISNUMBER(K94)=FALSE,ISNUMBER(L94)=FALSE,ISNUMBER(M94)=FALSE),"",SUM(1.5*H94,1.5*I94,1.5*K94,L94,0.5*M94))</f>
        <v>9.5</v>
      </c>
      <c r="O94" s="2">
        <f>IF(N94&lt;6,0,IF(AND(N94&gt;=6,N94&lt;12)=TRUE,1,IF(AND(N94&gt;=12,N94&lt;18)=TRUE,2,IF(N94=18,3,""))))</f>
        <v>1</v>
      </c>
      <c r="P94" s="7" t="s">
        <v>1</v>
      </c>
      <c r="Q94" s="7">
        <f>IF(OR(P94="DD",P94="LC")=TRUE,0,IF(P94="NT",1,IF(P94="VU",2,IF(OR(P94="EN",P94="CR")=TRUE,3,""))))</f>
        <v>0</v>
      </c>
      <c r="R94" s="2">
        <f>IF(COUNTIF($C$3:$C$289,C94)=1,3,IF(COUNTIF($D$3:$D$289,D94)=1,2,IF(AND(COUNTIF($D$3:$D$289,D94)&gt;=2,COUNTIF($D$3:$D$289,D94)&lt;=4)=TRUE,1,0)))</f>
        <v>1</v>
      </c>
      <c r="S94" s="7">
        <v>23</v>
      </c>
      <c r="T94" s="2">
        <f>IF(ISBLANK(S94)=TRUE,"",IF(S94&lt;=7,0,IF(AND(S94&gt;=8,S94&lt;=15)=TRUE,1,IF(AND(S94&gt;=16,S94&lt;=23)=TRUE,2,IF(AND(S94&gt;=24,S94&lt;=30)=TRUE,3,)))))</f>
        <v>2</v>
      </c>
      <c r="U94" s="7" t="s">
        <v>8</v>
      </c>
      <c r="V94" s="7">
        <f>IF(ISBLANK(U94)=TRUE,"",IF(U94="NE",0,IF(U94="CE ",1,IF(U94="E",2,3))))</f>
        <v>3</v>
      </c>
      <c r="W94" s="2">
        <f>IF(OR(ISNUMBER(O94)=FALSE,ISNUMBER(Q94)=FALSE,ISNUMBER(R94)=FALSE,ISNUMBER(T94)=FALSE,ISNUMBER(V94)=FALSE),"",SUM([1]tabla3!$B$2*O94,[1]tabla3!$B$3*Q94,[1]tabla3!$B$4*R94,[1]tabla3!$B$5*T94,[1]tabla3!$B$6*V94))</f>
        <v>17.899999999999999</v>
      </c>
      <c r="X94" s="6" t="str">
        <f>IF(ISNUMBER(W94)=FALSE,"",IF(W94&lt;9,"Bajo",IF(AND(W94&gt;=9,W94&lt;15)=TRUE,"Medio",IF(AND(W94&gt;=15,W94&lt;20)=TRUE,"Medio Alto",IF(AND(W94&gt;=20,W94&lt;30)=TRUE,"Alto","Muy Alto")))))</f>
        <v>Medio Alto</v>
      </c>
    </row>
    <row r="95" spans="1:24" s="9" customFormat="1" x14ac:dyDescent="0.25">
      <c r="A95" s="8">
        <v>93</v>
      </c>
      <c r="B95" s="2" t="s">
        <v>14</v>
      </c>
      <c r="C95" s="2" t="s">
        <v>43</v>
      </c>
      <c r="D95" s="4" t="s">
        <v>680</v>
      </c>
      <c r="E95" s="4" t="s">
        <v>679</v>
      </c>
      <c r="F95" s="4" t="s">
        <v>678</v>
      </c>
      <c r="G95" s="2" t="s">
        <v>677</v>
      </c>
      <c r="H95" s="7">
        <v>2</v>
      </c>
      <c r="I95" s="7">
        <v>2</v>
      </c>
      <c r="J95" s="7">
        <v>20</v>
      </c>
      <c r="K95" s="2">
        <f>IF(ISBLANK(J95)=TRUE,"",IF(J95&lt;20,0,IF(AND(J95&gt;=20,J95&lt;35)=TRUE,1,IF(AND(J95&gt;35,J95&lt;=60)=TRUE,2,3))))</f>
        <v>1</v>
      </c>
      <c r="L95" s="7">
        <v>3</v>
      </c>
      <c r="M95" s="7">
        <v>1</v>
      </c>
      <c r="N95" s="2">
        <f>IF(AND(ISNUMBER(H95)=FALSE,ISNUMBER(I95)=FALSE,ISNUMBER(K95)=FALSE,ISNUMBER(L95)=FALSE,ISNUMBER(M95)=FALSE),"",SUM(1.5*H95,1.5*I95,1.5*K95,L95,0.5*M95))</f>
        <v>11</v>
      </c>
      <c r="O95" s="2">
        <f>IF(N95&lt;6,0,IF(AND(N95&gt;=6,N95&lt;12)=TRUE,1,IF(AND(N95&gt;=12,N95&lt;18)=TRUE,2,IF(N95=18,3,""))))</f>
        <v>1</v>
      </c>
      <c r="P95" s="7" t="s">
        <v>1</v>
      </c>
      <c r="Q95" s="7">
        <f>IF(OR(P95="DD",P95="LC")=TRUE,0,IF(P95="NT",1,IF(P95="VU",2,IF(OR(P95="EN",P95="CR")=TRUE,3,""))))</f>
        <v>0</v>
      </c>
      <c r="R95" s="2">
        <f>IF(COUNTIF($C$3:$C$289,C95)=1,3,IF(COUNTIF($D$3:$D$289,D95)=1,2,IF(AND(COUNTIF($D$3:$D$289,D95)&gt;=2,COUNTIF($D$3:$D$289,D95)&lt;=4)=TRUE,1,0)))</f>
        <v>2</v>
      </c>
      <c r="S95" s="7">
        <v>22</v>
      </c>
      <c r="T95" s="2">
        <f>IF(ISBLANK(S95)=TRUE,"",IF(S95&lt;=7,0,IF(AND(S95&gt;=8,S95&lt;=15)=TRUE,1,IF(AND(S95&gt;=16,S95&lt;=23)=TRUE,2,IF(AND(S95&gt;=24,S95&lt;=30)=TRUE,3,)))))</f>
        <v>2</v>
      </c>
      <c r="U95" s="7" t="s">
        <v>0</v>
      </c>
      <c r="V95" s="7">
        <f>IF(ISBLANK(U95)=TRUE,"",IF(U95="NE",0,IF(U95="CE ",1,IF(U95="E",2,3))))</f>
        <v>0</v>
      </c>
      <c r="W95" s="2">
        <f>IF(OR(ISNUMBER(O95)=FALSE,ISNUMBER(Q95)=FALSE,ISNUMBER(R95)=FALSE,ISNUMBER(T95)=FALSE,ISNUMBER(V95)=FALSE),"",SUM([1]tabla3!$B$2*O95,[1]tabla3!$B$3*Q95,[1]tabla3!$B$4*R95,[1]tabla3!$B$5*T95,[1]tabla3!$B$6*V95))</f>
        <v>10.6</v>
      </c>
      <c r="X95" s="6" t="str">
        <f>IF(ISNUMBER(W95)=FALSE,"",IF(W95&lt;9,"Bajo",IF(AND(W95&gt;=9,W95&lt;15)=TRUE,"Medio",IF(AND(W95&gt;=15,W95&lt;20)=TRUE,"Medio Alto",IF(AND(W95&gt;=20,W95&lt;30)=TRUE,"Alto","Muy Alto")))))</f>
        <v>Medio</v>
      </c>
    </row>
    <row r="96" spans="1:24" s="9" customFormat="1" x14ac:dyDescent="0.25">
      <c r="A96" s="8">
        <v>94</v>
      </c>
      <c r="B96" s="2" t="s">
        <v>14</v>
      </c>
      <c r="C96" s="2" t="s">
        <v>43</v>
      </c>
      <c r="D96" s="4" t="s">
        <v>673</v>
      </c>
      <c r="E96" s="4" t="s">
        <v>676</v>
      </c>
      <c r="F96" s="4" t="s">
        <v>675</v>
      </c>
      <c r="G96" s="2" t="s">
        <v>674</v>
      </c>
      <c r="H96" s="7">
        <v>2</v>
      </c>
      <c r="I96" s="7">
        <v>2</v>
      </c>
      <c r="J96" s="7">
        <v>15</v>
      </c>
      <c r="K96" s="2">
        <f>IF(ISBLANK(J96)=TRUE,"",IF(J96&lt;20,0,IF(AND(J96&gt;=20,J96&lt;35)=TRUE,1,IF(AND(J96&gt;35,J96&lt;=60)=TRUE,2,3))))</f>
        <v>0</v>
      </c>
      <c r="L96" s="7">
        <v>3</v>
      </c>
      <c r="M96" s="7">
        <v>1</v>
      </c>
      <c r="N96" s="2">
        <f>IF(AND(ISNUMBER(H96)=FALSE,ISNUMBER(I96)=FALSE,ISNUMBER(K96)=FALSE,ISNUMBER(L96)=FALSE,ISNUMBER(M96)=FALSE),"",SUM(1.5*H96,1.5*I96,1.5*K96,L96,0.5*M96))</f>
        <v>9.5</v>
      </c>
      <c r="O96" s="2">
        <f>IF(N96&lt;6,0,IF(AND(N96&gt;=6,N96&lt;12)=TRUE,1,IF(AND(N96&gt;=12,N96&lt;18)=TRUE,2,IF(N96=18,3,""))))</f>
        <v>1</v>
      </c>
      <c r="P96" s="7" t="s">
        <v>1</v>
      </c>
      <c r="Q96" s="7">
        <f>IF(OR(P96="DD",P96="LC")=TRUE,0,IF(P96="NT",1,IF(P96="VU",2,IF(OR(P96="EN",P96="CR")=TRUE,3,""))))</f>
        <v>0</v>
      </c>
      <c r="R96" s="2">
        <f>IF(COUNTIF($C$3:$C$289,C96)=1,3,IF(COUNTIF($D$3:$D$289,D96)=1,2,IF(AND(COUNTIF($D$3:$D$289,D96)&gt;=2,COUNTIF($D$3:$D$289,D96)&lt;=4)=TRUE,1,0)))</f>
        <v>1</v>
      </c>
      <c r="S96" s="7">
        <v>16</v>
      </c>
      <c r="T96" s="2">
        <f>IF(ISBLANK(S96)=TRUE,"",IF(S96&lt;=7,0,IF(AND(S96&gt;=8,S96&lt;=15)=TRUE,1,IF(AND(S96&gt;=16,S96&lt;=23)=TRUE,2,IF(AND(S96&gt;=24,S96&lt;=30)=TRUE,3,)))))</f>
        <v>2</v>
      </c>
      <c r="U96" s="7" t="s">
        <v>0</v>
      </c>
      <c r="V96" s="7">
        <f>IF(ISBLANK(U96)=TRUE,"",IF(U96="NE",0,IF(U96="CE ",1,IF(U96="E",2,3))))</f>
        <v>0</v>
      </c>
      <c r="W96" s="2">
        <f>IF(OR(ISNUMBER(O96)=FALSE,ISNUMBER(Q96)=FALSE,ISNUMBER(R96)=FALSE,ISNUMBER(T96)=FALSE,ISNUMBER(V96)=FALSE),"",SUM([1]tabla3!$B$2*O96,[1]tabla3!$B$3*Q96,[1]tabla3!$B$4*R96,[1]tabla3!$B$5*T96,[1]tabla3!$B$6*V96))</f>
        <v>8.9</v>
      </c>
      <c r="X96" s="6" t="str">
        <f>IF(ISNUMBER(W96)=FALSE,"",IF(W96&lt;9,"Bajo",IF(AND(W96&gt;=9,W96&lt;15)=TRUE,"Medio",IF(AND(W96&gt;=15,W96&lt;20)=TRUE,"Medio Alto",IF(AND(W96&gt;=20,W96&lt;30)=TRUE,"Alto","Muy Alto")))))</f>
        <v>Bajo</v>
      </c>
    </row>
    <row r="97" spans="1:24" s="9" customFormat="1" x14ac:dyDescent="0.25">
      <c r="A97" s="8">
        <v>95</v>
      </c>
      <c r="B97" s="2" t="s">
        <v>14</v>
      </c>
      <c r="C97" s="2" t="s">
        <v>43</v>
      </c>
      <c r="D97" s="4" t="s">
        <v>673</v>
      </c>
      <c r="E97" s="4" t="s">
        <v>672</v>
      </c>
      <c r="F97" s="4" t="s">
        <v>671</v>
      </c>
      <c r="G97" s="2" t="s">
        <v>670</v>
      </c>
      <c r="H97" s="7">
        <v>2</v>
      </c>
      <c r="I97" s="7">
        <v>2</v>
      </c>
      <c r="J97" s="7">
        <v>17</v>
      </c>
      <c r="K97" s="2">
        <f>IF(ISBLANK(J97)=TRUE,"",IF(J97&lt;20,0,IF(AND(J97&gt;=20,J97&lt;35)=TRUE,1,IF(AND(J97&gt;35,J97&lt;=60)=TRUE,2,3))))</f>
        <v>0</v>
      </c>
      <c r="L97" s="7">
        <v>3</v>
      </c>
      <c r="M97" s="7">
        <v>0</v>
      </c>
      <c r="N97" s="2">
        <f>IF(AND(ISNUMBER(H97)=FALSE,ISNUMBER(I97)=FALSE,ISNUMBER(K97)=FALSE,ISNUMBER(L97)=FALSE,ISNUMBER(M97)=FALSE),"",SUM(1.5*H97,1.5*I97,1.5*K97,L97,0.5*M97))</f>
        <v>9</v>
      </c>
      <c r="O97" s="2">
        <f>IF(N97&lt;6,0,IF(AND(N97&gt;=6,N97&lt;12)=TRUE,1,IF(AND(N97&gt;=12,N97&lt;18)=TRUE,2,IF(N97=18,3,""))))</f>
        <v>1</v>
      </c>
      <c r="P97" s="7" t="s">
        <v>1</v>
      </c>
      <c r="Q97" s="7">
        <f>IF(OR(P97="DD",P97="LC")=TRUE,0,IF(P97="NT",1,IF(P97="VU",2,IF(OR(P97="EN",P97="CR")=TRUE,3,""))))</f>
        <v>0</v>
      </c>
      <c r="R97" s="2">
        <f>IF(COUNTIF($C$3:$C$289,C97)=1,3,IF(COUNTIF($D$3:$D$289,D97)=1,2,IF(AND(COUNTIF($D$3:$D$289,D97)&gt;=2,COUNTIF($D$3:$D$289,D97)&lt;=4)=TRUE,1,0)))</f>
        <v>1</v>
      </c>
      <c r="S97" s="7">
        <v>27</v>
      </c>
      <c r="T97" s="2">
        <f>IF(ISBLANK(S97)=TRUE,"",IF(S97&lt;=7,0,IF(AND(S97&gt;=8,S97&lt;=15)=TRUE,1,IF(AND(S97&gt;=16,S97&lt;=23)=TRUE,2,IF(AND(S97&gt;=24,S97&lt;=30)=TRUE,3,)))))</f>
        <v>3</v>
      </c>
      <c r="U97" s="7" t="s">
        <v>0</v>
      </c>
      <c r="V97" s="7">
        <f>IF(ISBLANK(U97)=TRUE,"",IF(U97="NE",0,IF(U97="CE ",1,IF(U97="E",2,3))))</f>
        <v>0</v>
      </c>
      <c r="W97" s="2">
        <f>IF(OR(ISNUMBER(O97)=FALSE,ISNUMBER(Q97)=FALSE,ISNUMBER(R97)=FALSE,ISNUMBER(T97)=FALSE,ISNUMBER(V97)=FALSE),"",SUM([1]tabla3!$B$2*O97,[1]tabla3!$B$3*Q97,[1]tabla3!$B$4*R97,[1]tabla3!$B$5*T97,[1]tabla3!$B$6*V97))</f>
        <v>11.9</v>
      </c>
      <c r="X97" s="6" t="str">
        <f>IF(ISNUMBER(W97)=FALSE,"",IF(W97&lt;9,"Bajo",IF(AND(W97&gt;=9,W97&lt;15)=TRUE,"Medio",IF(AND(W97&gt;=15,W97&lt;20)=TRUE,"Medio Alto",IF(AND(W97&gt;=20,W97&lt;30)=TRUE,"Alto","Muy Alto")))))</f>
        <v>Medio</v>
      </c>
    </row>
    <row r="98" spans="1:24" s="9" customFormat="1" x14ac:dyDescent="0.25">
      <c r="A98" s="8">
        <v>96</v>
      </c>
      <c r="B98" s="2" t="s">
        <v>14</v>
      </c>
      <c r="C98" s="2" t="s">
        <v>180</v>
      </c>
      <c r="D98" s="4" t="s">
        <v>179</v>
      </c>
      <c r="E98" s="4" t="s">
        <v>669</v>
      </c>
      <c r="F98" s="4" t="s">
        <v>668</v>
      </c>
      <c r="G98" s="2" t="s">
        <v>667</v>
      </c>
      <c r="H98" s="7">
        <v>2</v>
      </c>
      <c r="I98" s="7">
        <v>1</v>
      </c>
      <c r="J98" s="7">
        <v>17</v>
      </c>
      <c r="K98" s="2">
        <f>IF(ISBLANK(J98)=TRUE,"",IF(J98&lt;20,0,IF(AND(J98&gt;=20,J98&lt;35)=TRUE,1,IF(AND(J98&gt;35,J98&lt;=60)=TRUE,2,3))))</f>
        <v>0</v>
      </c>
      <c r="L98" s="7">
        <v>3</v>
      </c>
      <c r="M98" s="7">
        <v>0</v>
      </c>
      <c r="N98" s="2">
        <f>IF(AND(ISNUMBER(H98)=FALSE,ISNUMBER(I98)=FALSE,ISNUMBER(K98)=FALSE,ISNUMBER(L98)=FALSE,ISNUMBER(M98)=FALSE),"",SUM(1.5*H98,1.5*I98,1.5*K98,L98,0.5*M98))</f>
        <v>7.5</v>
      </c>
      <c r="O98" s="2">
        <f>IF(N98&lt;6,0,IF(AND(N98&gt;=6,N98&lt;12)=TRUE,1,IF(AND(N98&gt;=12,N98&lt;18)=TRUE,2,IF(N98=18,3,""))))</f>
        <v>1</v>
      </c>
      <c r="P98" s="7" t="s">
        <v>1</v>
      </c>
      <c r="Q98" s="7">
        <f>IF(OR(P98="DD",P98="LC")=TRUE,0,IF(P98="NT",1,IF(P98="VU",2,IF(OR(P98="EN",P98="CR")=TRUE,3,""))))</f>
        <v>0</v>
      </c>
      <c r="R98" s="2">
        <f>IF(COUNTIF($C$3:$C$289,C98)=1,3,IF(COUNTIF($D$3:$D$289,D98)=1,2,IF(AND(COUNTIF($D$3:$D$289,D98)&gt;=2,COUNTIF($D$3:$D$289,D98)&lt;=4)=TRUE,1,0)))</f>
        <v>1</v>
      </c>
      <c r="S98" s="7">
        <v>23</v>
      </c>
      <c r="T98" s="2">
        <f>IF(ISBLANK(S98)=TRUE,"",IF(S98&lt;=7,0,IF(AND(S98&gt;=8,S98&lt;=15)=TRUE,1,IF(AND(S98&gt;=16,S98&lt;=23)=TRUE,2,IF(AND(S98&gt;=24,S98&lt;=30)=TRUE,3,)))))</f>
        <v>2</v>
      </c>
      <c r="U98" s="7" t="s">
        <v>0</v>
      </c>
      <c r="V98" s="7">
        <f>IF(ISBLANK(U98)=TRUE,"",IF(U98="NE",0,IF(U98="CE ",1,IF(U98="E",2,3))))</f>
        <v>0</v>
      </c>
      <c r="W98" s="2">
        <f>IF(OR(ISNUMBER(O98)=FALSE,ISNUMBER(Q98)=FALSE,ISNUMBER(R98)=FALSE,ISNUMBER(T98)=FALSE,ISNUMBER(V98)=FALSE),"",SUM([1]tabla3!$B$2*O98,[1]tabla3!$B$3*Q98,[1]tabla3!$B$4*R98,[1]tabla3!$B$5*T98,[1]tabla3!$B$6*V98))</f>
        <v>8.9</v>
      </c>
      <c r="X98" s="6" t="str">
        <f>IF(ISNUMBER(W98)=FALSE,"",IF(W98&lt;9,"Bajo",IF(AND(W98&gt;=9,W98&lt;15)=TRUE,"Medio",IF(AND(W98&gt;=15,W98&lt;20)=TRUE,"Medio Alto",IF(AND(W98&gt;=20,W98&lt;30)=TRUE,"Alto","Muy Alto")))))</f>
        <v>Bajo</v>
      </c>
    </row>
    <row r="99" spans="1:24" s="9" customFormat="1" x14ac:dyDescent="0.25">
      <c r="A99" s="8">
        <v>97</v>
      </c>
      <c r="B99" s="2" t="s">
        <v>14</v>
      </c>
      <c r="C99" s="2" t="s">
        <v>662</v>
      </c>
      <c r="D99" s="4" t="s">
        <v>666</v>
      </c>
      <c r="E99" s="4" t="s">
        <v>665</v>
      </c>
      <c r="F99" s="4" t="s">
        <v>664</v>
      </c>
      <c r="G99" s="2" t="s">
        <v>663</v>
      </c>
      <c r="H99" s="7">
        <v>2</v>
      </c>
      <c r="I99" s="7">
        <v>1</v>
      </c>
      <c r="J99" s="7">
        <v>11</v>
      </c>
      <c r="K99" s="2">
        <f>IF(ISBLANK(J99)=TRUE,"",IF(J99&lt;20,0,IF(AND(J99&gt;=20,J99&lt;35)=TRUE,1,IF(AND(J99&gt;35,J99&lt;=60)=TRUE,2,3))))</f>
        <v>0</v>
      </c>
      <c r="L99" s="7">
        <v>3</v>
      </c>
      <c r="M99" s="7">
        <v>0</v>
      </c>
      <c r="N99" s="2">
        <f>IF(AND(ISNUMBER(H99)=FALSE,ISNUMBER(I99)=FALSE,ISNUMBER(K99)=FALSE,ISNUMBER(L99)=FALSE,ISNUMBER(M99)=FALSE),"",SUM(1.5*H99,1.5*I99,1.5*K99,L99,0.5*M99))</f>
        <v>7.5</v>
      </c>
      <c r="O99" s="2">
        <f>IF(N99&lt;6,0,IF(AND(N99&gt;=6,N99&lt;12)=TRUE,1,IF(AND(N99&gt;=12,N99&lt;18)=TRUE,2,IF(N99=18,3,""))))</f>
        <v>1</v>
      </c>
      <c r="P99" s="7" t="s">
        <v>1</v>
      </c>
      <c r="Q99" s="7">
        <f>IF(OR(P99="DD",P99="LC")=TRUE,0,IF(P99="NT",1,IF(P99="VU",2,IF(OR(P99="EN",P99="CR")=TRUE,3,""))))</f>
        <v>0</v>
      </c>
      <c r="R99" s="2">
        <f>IF(COUNTIF($C$3:$C$289,C99)=1,3,IF(COUNTIF($D$3:$D$289,D99)=1,2,IF(AND(COUNTIF($D$3:$D$289,D99)&gt;=2,COUNTIF($D$3:$D$289,D99)&lt;=4)=TRUE,1,0)))</f>
        <v>2</v>
      </c>
      <c r="S99" s="7">
        <v>23</v>
      </c>
      <c r="T99" s="2">
        <f>IF(ISBLANK(S99)=TRUE,"",IF(S99&lt;=7,0,IF(AND(S99&gt;=8,S99&lt;=15)=TRUE,1,IF(AND(S99&gt;=16,S99&lt;=23)=TRUE,2,IF(AND(S99&gt;=24,S99&lt;=30)=TRUE,3,)))))</f>
        <v>2</v>
      </c>
      <c r="U99" s="7" t="s">
        <v>0</v>
      </c>
      <c r="V99" s="7">
        <f>IF(ISBLANK(U99)=TRUE,"",IF(U99="NE",0,IF(U99="CE ",1,IF(U99="E",2,3))))</f>
        <v>0</v>
      </c>
      <c r="W99" s="2">
        <f>IF(OR(ISNUMBER(O99)=FALSE,ISNUMBER(Q99)=FALSE,ISNUMBER(R99)=FALSE,ISNUMBER(T99)=FALSE,ISNUMBER(V99)=FALSE),"",SUM([1]tabla3!$B$2*O99,[1]tabla3!$B$3*Q99,[1]tabla3!$B$4*R99,[1]tabla3!$B$5*T99,[1]tabla3!$B$6*V99))</f>
        <v>10.6</v>
      </c>
      <c r="X99" s="6" t="str">
        <f>IF(ISNUMBER(W99)=FALSE,"",IF(W99&lt;9,"Bajo",IF(AND(W99&gt;=9,W99&lt;15)=TRUE,"Medio",IF(AND(W99&gt;=15,W99&lt;20)=TRUE,"Medio Alto",IF(AND(W99&gt;=20,W99&lt;30)=TRUE,"Alto","Muy Alto")))))</f>
        <v>Medio</v>
      </c>
    </row>
    <row r="100" spans="1:24" s="9" customFormat="1" x14ac:dyDescent="0.25">
      <c r="A100" s="8">
        <v>98</v>
      </c>
      <c r="B100" s="2" t="s">
        <v>14</v>
      </c>
      <c r="C100" s="2" t="s">
        <v>662</v>
      </c>
      <c r="D100" s="4" t="s">
        <v>661</v>
      </c>
      <c r="E100" s="4" t="s">
        <v>660</v>
      </c>
      <c r="F100" s="4" t="s">
        <v>659</v>
      </c>
      <c r="G100" s="2" t="s">
        <v>658</v>
      </c>
      <c r="H100" s="7">
        <v>2</v>
      </c>
      <c r="I100" s="7">
        <v>1</v>
      </c>
      <c r="J100" s="7">
        <v>18.5</v>
      </c>
      <c r="K100" s="2">
        <f>IF(ISBLANK(J100)=TRUE,"",IF(J100&lt;20,0,IF(AND(J100&gt;=20,J100&lt;35)=TRUE,1,IF(AND(J100&gt;35,J100&lt;=60)=TRUE,2,3))))</f>
        <v>0</v>
      </c>
      <c r="L100" s="7">
        <v>3</v>
      </c>
      <c r="M100" s="7">
        <v>0</v>
      </c>
      <c r="N100" s="2">
        <f>IF(AND(ISNUMBER(H100)=FALSE,ISNUMBER(I100)=FALSE,ISNUMBER(K100)=FALSE,ISNUMBER(L100)=FALSE,ISNUMBER(M100)=FALSE),"",SUM(1.5*H100,1.5*I100,1.5*K100,L100,0.5*M100))</f>
        <v>7.5</v>
      </c>
      <c r="O100" s="2">
        <f>IF(N100&lt;6,0,IF(AND(N100&gt;=6,N100&lt;12)=TRUE,1,IF(AND(N100&gt;=12,N100&lt;18)=TRUE,2,IF(N100=18,3,""))))</f>
        <v>1</v>
      </c>
      <c r="P100" s="7" t="s">
        <v>1</v>
      </c>
      <c r="Q100" s="7">
        <f>IF(OR(P100="DD",P100="LC")=TRUE,0,IF(P100="NT",1,IF(P100="VU",2,IF(OR(P100="EN",P100="CR")=TRUE,3,""))))</f>
        <v>0</v>
      </c>
      <c r="R100" s="2">
        <f>IF(COUNTIF($C$3:$C$289,C100)=1,3,IF(COUNTIF($D$3:$D$289,D100)=1,2,IF(AND(COUNTIF($D$3:$D$289,D100)&gt;=2,COUNTIF($D$3:$D$289,D100)&lt;=4)=TRUE,1,0)))</f>
        <v>2</v>
      </c>
      <c r="S100" s="7">
        <v>24</v>
      </c>
      <c r="T100" s="2">
        <f>IF(ISBLANK(S100)=TRUE,"",IF(S100&lt;=7,0,IF(AND(S100&gt;=8,S100&lt;=15)=TRUE,1,IF(AND(S100&gt;=16,S100&lt;=23)=TRUE,2,IF(AND(S100&gt;=24,S100&lt;=30)=TRUE,3,)))))</f>
        <v>3</v>
      </c>
      <c r="U100" s="7" t="s">
        <v>0</v>
      </c>
      <c r="V100" s="7">
        <f>IF(ISBLANK(U100)=TRUE,"",IF(U100="NE",0,IF(U100="CE ",1,IF(U100="E",2,3))))</f>
        <v>0</v>
      </c>
      <c r="W100" s="2">
        <f>IF(OR(ISNUMBER(O100)=FALSE,ISNUMBER(Q100)=FALSE,ISNUMBER(R100)=FALSE,ISNUMBER(T100)=FALSE,ISNUMBER(V100)=FALSE),"",SUM([1]tabla3!$B$2*O100,[1]tabla3!$B$3*Q100,[1]tabla3!$B$4*R100,[1]tabla3!$B$5*T100,[1]tabla3!$B$6*V100))</f>
        <v>13.6</v>
      </c>
      <c r="X100" s="6" t="str">
        <f>IF(ISNUMBER(W100)=FALSE,"",IF(W100&lt;9,"Bajo",IF(AND(W100&gt;=9,W100&lt;15)=TRUE,"Medio",IF(AND(W100&gt;=15,W100&lt;20)=TRUE,"Medio Alto",IF(AND(W100&gt;=20,W100&lt;30)=TRUE,"Alto","Muy Alto")))))</f>
        <v>Medio</v>
      </c>
    </row>
    <row r="101" spans="1:24" s="9" customFormat="1" x14ac:dyDescent="0.25">
      <c r="A101" s="8">
        <v>99</v>
      </c>
      <c r="B101" s="2" t="s">
        <v>14</v>
      </c>
      <c r="C101" s="2" t="s">
        <v>650</v>
      </c>
      <c r="D101" s="4" t="s">
        <v>657</v>
      </c>
      <c r="E101" s="4" t="s">
        <v>432</v>
      </c>
      <c r="F101" s="4" t="s">
        <v>656</v>
      </c>
      <c r="G101" s="2" t="s">
        <v>655</v>
      </c>
      <c r="H101" s="7">
        <v>2</v>
      </c>
      <c r="I101" s="7">
        <v>3</v>
      </c>
      <c r="J101" s="7">
        <v>8.5</v>
      </c>
      <c r="K101" s="2">
        <f>IF(ISBLANK(J101)=TRUE,"",IF(J101&lt;20,0,IF(AND(J101&gt;=20,J101&lt;35)=TRUE,1,IF(AND(J101&gt;35,J101&lt;=60)=TRUE,2,3))))</f>
        <v>0</v>
      </c>
      <c r="L101" s="7">
        <v>1</v>
      </c>
      <c r="M101" s="7">
        <v>0</v>
      </c>
      <c r="N101" s="2">
        <f>IF(AND(ISNUMBER(H101)=FALSE,ISNUMBER(I101)=FALSE,ISNUMBER(K101)=FALSE,ISNUMBER(L101)=FALSE,ISNUMBER(M101)=FALSE),"",SUM(1.5*H101,1.5*I101,1.5*K101,L101,0.5*M101))</f>
        <v>8.5</v>
      </c>
      <c r="O101" s="2">
        <f>IF(N101&lt;6,0,IF(AND(N101&gt;=6,N101&lt;12)=TRUE,1,IF(AND(N101&gt;=12,N101&lt;18)=TRUE,2,IF(N101=18,3,""))))</f>
        <v>1</v>
      </c>
      <c r="P101" s="7" t="s">
        <v>1</v>
      </c>
      <c r="Q101" s="7">
        <f>IF(OR(P101="DD",P101="LC")=TRUE,0,IF(P101="NT",1,IF(P101="VU",2,IF(OR(P101="EN",P101="CR")=TRUE,3,""))))</f>
        <v>0</v>
      </c>
      <c r="R101" s="2">
        <f>IF(COUNTIF($C$3:$C$289,C101)=1,3,IF(COUNTIF($D$3:$D$289,D101)=1,2,IF(AND(COUNTIF($D$3:$D$289,D101)&gt;=2,COUNTIF($D$3:$D$289,D101)&lt;=4)=TRUE,1,0)))</f>
        <v>2</v>
      </c>
      <c r="S101" s="7">
        <v>24</v>
      </c>
      <c r="T101" s="2">
        <f>IF(ISBLANK(S101)=TRUE,"",IF(S101&lt;=7,0,IF(AND(S101&gt;=8,S101&lt;=15)=TRUE,1,IF(AND(S101&gt;=16,S101&lt;=23)=TRUE,2,IF(AND(S101&gt;=24,S101&lt;=30)=TRUE,3,)))))</f>
        <v>3</v>
      </c>
      <c r="U101" s="7" t="s">
        <v>0</v>
      </c>
      <c r="V101" s="7">
        <f>IF(ISBLANK(U101)=TRUE,"",IF(U101="NE",0,IF(U101="CE ",1,IF(U101="E",2,3))))</f>
        <v>0</v>
      </c>
      <c r="W101" s="2">
        <f>IF(OR(ISNUMBER(O101)=FALSE,ISNUMBER(Q101)=FALSE,ISNUMBER(R101)=FALSE,ISNUMBER(T101)=FALSE,ISNUMBER(V101)=FALSE),"",SUM([1]tabla3!$B$2*O101,[1]tabla3!$B$3*Q101,[1]tabla3!$B$4*R101,[1]tabla3!$B$5*T101,[1]tabla3!$B$6*V101))</f>
        <v>13.6</v>
      </c>
      <c r="X101" s="6" t="str">
        <f>IF(ISNUMBER(W101)=FALSE,"",IF(W101&lt;9,"Bajo",IF(AND(W101&gt;=9,W101&lt;15)=TRUE,"Medio",IF(AND(W101&gt;=15,W101&lt;20)=TRUE,"Medio Alto",IF(AND(W101&gt;=20,W101&lt;30)=TRUE,"Alto","Muy Alto")))))</f>
        <v>Medio</v>
      </c>
    </row>
    <row r="102" spans="1:24" s="9" customFormat="1" x14ac:dyDescent="0.25">
      <c r="A102" s="8">
        <v>100</v>
      </c>
      <c r="B102" s="2" t="s">
        <v>14</v>
      </c>
      <c r="C102" s="2" t="s">
        <v>650</v>
      </c>
      <c r="D102" s="4" t="s">
        <v>654</v>
      </c>
      <c r="E102" s="4" t="s">
        <v>653</v>
      </c>
      <c r="F102" s="4" t="s">
        <v>652</v>
      </c>
      <c r="G102" s="2" t="s">
        <v>651</v>
      </c>
      <c r="H102" s="7">
        <v>2</v>
      </c>
      <c r="I102" s="7">
        <v>3</v>
      </c>
      <c r="J102" s="7">
        <v>8.9</v>
      </c>
      <c r="K102" s="2">
        <f>IF(ISBLANK(J102)=TRUE,"",IF(J102&lt;20,0,IF(AND(J102&gt;=20,J102&lt;35)=TRUE,1,IF(AND(J102&gt;35,J102&lt;=60)=TRUE,2,3))))</f>
        <v>0</v>
      </c>
      <c r="L102" s="7">
        <v>1</v>
      </c>
      <c r="M102" s="7">
        <v>1</v>
      </c>
      <c r="N102" s="2">
        <f>IF(AND(ISNUMBER(H102)=FALSE,ISNUMBER(I102)=FALSE,ISNUMBER(K102)=FALSE,ISNUMBER(L102)=FALSE,ISNUMBER(M102)=FALSE),"",SUM(1.5*H102,1.5*I102,1.5*K102,L102,0.5*M102))</f>
        <v>9</v>
      </c>
      <c r="O102" s="2">
        <f>IF(N102&lt;6,0,IF(AND(N102&gt;=6,N102&lt;12)=TRUE,1,IF(AND(N102&gt;=12,N102&lt;18)=TRUE,2,IF(N102=18,3,""))))</f>
        <v>1</v>
      </c>
      <c r="P102" s="7" t="s">
        <v>1</v>
      </c>
      <c r="Q102" s="7">
        <f>IF(OR(P102="DD",P102="LC")=TRUE,0,IF(P102="NT",1,IF(P102="VU",2,IF(OR(P102="EN",P102="CR")=TRUE,3,""))))</f>
        <v>0</v>
      </c>
      <c r="R102" s="2">
        <f>IF(COUNTIF($C$3:$C$289,C102)=1,3,IF(COUNTIF($D$3:$D$289,D102)=1,2,IF(AND(COUNTIF($D$3:$D$289,D102)&gt;=2,COUNTIF($D$3:$D$289,D102)&lt;=4)=TRUE,1,0)))</f>
        <v>2</v>
      </c>
      <c r="S102" s="7">
        <v>30</v>
      </c>
      <c r="T102" s="2">
        <f>IF(ISBLANK(S102)=TRUE,"",IF(S102&lt;=7,0,IF(AND(S102&gt;=8,S102&lt;=15)=TRUE,1,IF(AND(S102&gt;=16,S102&lt;=23)=TRUE,2,IF(AND(S102&gt;=24,S102&lt;=30)=TRUE,3,)))))</f>
        <v>3</v>
      </c>
      <c r="U102" s="7" t="s">
        <v>0</v>
      </c>
      <c r="V102" s="7">
        <f>IF(ISBLANK(U102)=TRUE,"",IF(U102="NE",0,IF(U102="CE ",1,IF(U102="E",2,3))))</f>
        <v>0</v>
      </c>
      <c r="W102" s="2">
        <f>IF(OR(ISNUMBER(O102)=FALSE,ISNUMBER(Q102)=FALSE,ISNUMBER(R102)=FALSE,ISNUMBER(T102)=FALSE,ISNUMBER(V102)=FALSE),"",SUM([1]tabla3!$B$2*O102,[1]tabla3!$B$3*Q102,[1]tabla3!$B$4*R102,[1]tabla3!$B$5*T102,[1]tabla3!$B$6*V102))</f>
        <v>13.6</v>
      </c>
      <c r="X102" s="6" t="str">
        <f>IF(ISNUMBER(W102)=FALSE,"",IF(W102&lt;9,"Bajo",IF(AND(W102&gt;=9,W102&lt;15)=TRUE,"Medio",IF(AND(W102&gt;=15,W102&lt;20)=TRUE,"Medio Alto",IF(AND(W102&gt;=20,W102&lt;30)=TRUE,"Alto","Muy Alto")))))</f>
        <v>Medio</v>
      </c>
    </row>
    <row r="103" spans="1:24" s="9" customFormat="1" x14ac:dyDescent="0.25">
      <c r="A103" s="8">
        <v>101</v>
      </c>
      <c r="B103" s="2" t="s">
        <v>14</v>
      </c>
      <c r="C103" s="2" t="s">
        <v>650</v>
      </c>
      <c r="D103" s="4" t="s">
        <v>649</v>
      </c>
      <c r="E103" s="4" t="s">
        <v>648</v>
      </c>
      <c r="F103" s="4" t="s">
        <v>647</v>
      </c>
      <c r="G103" s="2" t="s">
        <v>646</v>
      </c>
      <c r="H103" s="7">
        <v>2</v>
      </c>
      <c r="I103" s="7">
        <v>2</v>
      </c>
      <c r="J103" s="7">
        <v>10.199999999999999</v>
      </c>
      <c r="K103" s="2">
        <f>IF(ISBLANK(J103)=TRUE,"",IF(J103&lt;20,0,IF(AND(J103&gt;=20,J103&lt;35)=TRUE,1,IF(AND(J103&gt;35,J103&lt;=60)=TRUE,2,3))))</f>
        <v>0</v>
      </c>
      <c r="L103" s="7">
        <v>3</v>
      </c>
      <c r="M103" s="7">
        <v>2</v>
      </c>
      <c r="N103" s="2">
        <f>IF(AND(ISNUMBER(H103)=FALSE,ISNUMBER(I103)=FALSE,ISNUMBER(K103)=FALSE,ISNUMBER(L103)=FALSE,ISNUMBER(M103)=FALSE),"",SUM(1.5*H103,1.5*I103,1.5*K103,L103,0.5*M103))</f>
        <v>10</v>
      </c>
      <c r="O103" s="2">
        <f>IF(N103&lt;6,0,IF(AND(N103&gt;=6,N103&lt;12)=TRUE,1,IF(AND(N103&gt;=12,N103&lt;18)=TRUE,2,IF(N103=18,3,""))))</f>
        <v>1</v>
      </c>
      <c r="P103" s="7" t="s">
        <v>1</v>
      </c>
      <c r="Q103" s="7">
        <f>IF(OR(P103="DD",P103="LC")=TRUE,0,IF(P103="NT",1,IF(P103="VU",2,IF(OR(P103="EN",P103="CR")=TRUE,3,""))))</f>
        <v>0</v>
      </c>
      <c r="R103" s="2">
        <f>IF(COUNTIF($C$3:$C$289,C103)=1,3,IF(COUNTIF($D$3:$D$289,D103)=1,2,IF(AND(COUNTIF($D$3:$D$289,D103)&gt;=2,COUNTIF($D$3:$D$289,D103)&lt;=4)=TRUE,1,0)))</f>
        <v>2</v>
      </c>
      <c r="S103" s="7">
        <v>27</v>
      </c>
      <c r="T103" s="2">
        <f>IF(ISBLANK(S103)=TRUE,"",IF(S103&lt;=7,0,IF(AND(S103&gt;=8,S103&lt;=15)=TRUE,1,IF(AND(S103&gt;=16,S103&lt;=23)=TRUE,2,IF(AND(S103&gt;=24,S103&lt;=30)=TRUE,3,)))))</f>
        <v>3</v>
      </c>
      <c r="U103" s="7" t="s">
        <v>0</v>
      </c>
      <c r="V103" s="7">
        <f>IF(ISBLANK(U103)=TRUE,"",IF(U103="NE",0,IF(U103="CE ",1,IF(U103="E",2,3))))</f>
        <v>0</v>
      </c>
      <c r="W103" s="2">
        <f>IF(OR(ISNUMBER(O103)=FALSE,ISNUMBER(Q103)=FALSE,ISNUMBER(R103)=FALSE,ISNUMBER(T103)=FALSE,ISNUMBER(V103)=FALSE),"",SUM([1]tabla3!$B$2*O103,[1]tabla3!$B$3*Q103,[1]tabla3!$B$4*R103,[1]tabla3!$B$5*T103,[1]tabla3!$B$6*V103))</f>
        <v>13.6</v>
      </c>
      <c r="X103" s="6" t="str">
        <f>IF(ISNUMBER(W103)=FALSE,"",IF(W103&lt;9,"Bajo",IF(AND(W103&gt;=9,W103&lt;15)=TRUE,"Medio",IF(AND(W103&gt;=15,W103&lt;20)=TRUE,"Medio Alto",IF(AND(W103&gt;=20,W103&lt;30)=TRUE,"Alto","Muy Alto")))))</f>
        <v>Medio</v>
      </c>
    </row>
    <row r="104" spans="1:24" s="9" customFormat="1" x14ac:dyDescent="0.25">
      <c r="A104" s="8">
        <v>102</v>
      </c>
      <c r="B104" s="2" t="s">
        <v>14</v>
      </c>
      <c r="C104" s="2" t="s">
        <v>636</v>
      </c>
      <c r="D104" s="4" t="s">
        <v>127</v>
      </c>
      <c r="E104" s="4" t="s">
        <v>543</v>
      </c>
      <c r="F104" s="4" t="s">
        <v>645</v>
      </c>
      <c r="G104" s="2" t="s">
        <v>644</v>
      </c>
      <c r="H104" s="7">
        <v>2</v>
      </c>
      <c r="I104" s="7">
        <v>1</v>
      </c>
      <c r="J104" s="7">
        <v>14</v>
      </c>
      <c r="K104" s="2">
        <f>IF(ISBLANK(J104)=TRUE,"",IF(J104&lt;20,0,IF(AND(J104&gt;=20,J104&lt;35)=TRUE,1,IF(AND(J104&gt;35,J104&lt;=60)=TRUE,2,3))))</f>
        <v>0</v>
      </c>
      <c r="L104" s="7">
        <v>1</v>
      </c>
      <c r="M104" s="7">
        <v>1</v>
      </c>
      <c r="N104" s="2">
        <f>IF(AND(ISNUMBER(H104)=FALSE,ISNUMBER(I104)=FALSE,ISNUMBER(K104)=FALSE,ISNUMBER(L104)=FALSE,ISNUMBER(M104)=FALSE),"",SUM(1.5*H104,1.5*I104,1.5*K104,L104,0.5*M104))</f>
        <v>6</v>
      </c>
      <c r="O104" s="2">
        <f>IF(N104&lt;6,0,IF(AND(N104&gt;=6,N104&lt;12)=TRUE,1,IF(AND(N104&gt;=12,N104&lt;18)=TRUE,2,IF(N104=18,3,""))))</f>
        <v>1</v>
      </c>
      <c r="P104" s="7" t="s">
        <v>1</v>
      </c>
      <c r="Q104" s="7">
        <f>IF(OR(P104="DD",P104="LC")=TRUE,0,IF(P104="NT",1,IF(P104="VU",2,IF(OR(P104="EN",P104="CR")=TRUE,3,""))))</f>
        <v>0</v>
      </c>
      <c r="R104" s="2">
        <f>IF(COUNTIF($C$3:$C$289,C104)=1,3,IF(COUNTIF($D$3:$D$289,D104)=1,2,IF(AND(COUNTIF($D$3:$D$289,D104)&gt;=2,COUNTIF($D$3:$D$289,D104)&lt;=4)=TRUE,1,0)))</f>
        <v>1</v>
      </c>
      <c r="S104" s="7">
        <v>23</v>
      </c>
      <c r="T104" s="2">
        <f>IF(ISBLANK(S104)=TRUE,"",IF(S104&lt;=7,0,IF(AND(S104&gt;=8,S104&lt;=15)=TRUE,1,IF(AND(S104&gt;=16,S104&lt;=23)=TRUE,2,IF(AND(S104&gt;=24,S104&lt;=30)=TRUE,3,)))))</f>
        <v>2</v>
      </c>
      <c r="U104" s="7" t="s">
        <v>0</v>
      </c>
      <c r="V104" s="7">
        <f>IF(ISBLANK(U104)=TRUE,"",IF(U104="NE",0,IF(U104="CE ",1,IF(U104="E",2,3))))</f>
        <v>0</v>
      </c>
      <c r="W104" s="2">
        <f>IF(OR(ISNUMBER(O104)=FALSE,ISNUMBER(Q104)=FALSE,ISNUMBER(R104)=FALSE,ISNUMBER(T104)=FALSE,ISNUMBER(V104)=FALSE),"",SUM([1]tabla3!$B$2*O104,[1]tabla3!$B$3*Q104,[1]tabla3!$B$4*R104,[1]tabla3!$B$5*T104,[1]tabla3!$B$6*V104))</f>
        <v>8.9</v>
      </c>
      <c r="X104" s="6" t="str">
        <f>IF(ISNUMBER(W104)=FALSE,"",IF(W104&lt;9,"Bajo",IF(AND(W104&gt;=9,W104&lt;15)=TRUE,"Medio",IF(AND(W104&gt;=15,W104&lt;20)=TRUE,"Medio Alto",IF(AND(W104&gt;=20,W104&lt;30)=TRUE,"Alto","Muy Alto")))))</f>
        <v>Bajo</v>
      </c>
    </row>
    <row r="105" spans="1:24" s="9" customFormat="1" x14ac:dyDescent="0.25">
      <c r="A105" s="8">
        <v>103</v>
      </c>
      <c r="B105" s="2" t="s">
        <v>14</v>
      </c>
      <c r="C105" s="2" t="s">
        <v>636</v>
      </c>
      <c r="D105" s="4" t="s">
        <v>127</v>
      </c>
      <c r="E105" s="4" t="s">
        <v>643</v>
      </c>
      <c r="F105" s="4" t="s">
        <v>642</v>
      </c>
      <c r="G105" s="2" t="s">
        <v>641</v>
      </c>
      <c r="H105" s="7">
        <v>2</v>
      </c>
      <c r="I105" s="7">
        <v>2</v>
      </c>
      <c r="J105" s="7">
        <v>14</v>
      </c>
      <c r="K105" s="2">
        <f>IF(ISBLANK(J105)=TRUE,"",IF(J105&lt;20,0,IF(AND(J105&gt;=20,J105&lt;35)=TRUE,1,IF(AND(J105&gt;35,J105&lt;=60)=TRUE,2,3))))</f>
        <v>0</v>
      </c>
      <c r="L105" s="7">
        <v>2</v>
      </c>
      <c r="M105" s="7">
        <v>1</v>
      </c>
      <c r="N105" s="2">
        <f>IF(AND(ISNUMBER(H105)=FALSE,ISNUMBER(I105)=FALSE,ISNUMBER(K105)=FALSE,ISNUMBER(L105)=FALSE,ISNUMBER(M105)=FALSE),"",SUM(1.5*H105,1.5*I105,1.5*K105,L105,0.5*M105))</f>
        <v>8.5</v>
      </c>
      <c r="O105" s="2">
        <f>IF(N105&lt;6,0,IF(AND(N105&gt;=6,N105&lt;12)=TRUE,1,IF(AND(N105&gt;=12,N105&lt;18)=TRUE,2,IF(N105=18,3,""))))</f>
        <v>1</v>
      </c>
      <c r="P105" s="7" t="s">
        <v>1</v>
      </c>
      <c r="Q105" s="7">
        <f>IF(OR(P105="DD",P105="LC")=TRUE,0,IF(P105="NT",1,IF(P105="VU",2,IF(OR(P105="EN",P105="CR")=TRUE,3,""))))</f>
        <v>0</v>
      </c>
      <c r="R105" s="2">
        <f>IF(COUNTIF($C$3:$C$289,C105)=1,3,IF(COUNTIF($D$3:$D$289,D105)=1,2,IF(AND(COUNTIF($D$3:$D$289,D105)&gt;=2,COUNTIF($D$3:$D$289,D105)&lt;=4)=TRUE,1,0)))</f>
        <v>1</v>
      </c>
      <c r="S105" s="7">
        <v>24</v>
      </c>
      <c r="T105" s="2">
        <f>IF(ISBLANK(S105)=TRUE,"",IF(S105&lt;=7,0,IF(AND(S105&gt;=8,S105&lt;=15)=TRUE,1,IF(AND(S105&gt;=16,S105&lt;=23)=TRUE,2,IF(AND(S105&gt;=24,S105&lt;=30)=TRUE,3,)))))</f>
        <v>3</v>
      </c>
      <c r="U105" s="7" t="s">
        <v>0</v>
      </c>
      <c r="V105" s="7">
        <f>IF(ISBLANK(U105)=TRUE,"",IF(U105="NE",0,IF(U105="CE ",1,IF(U105="E",2,3))))</f>
        <v>0</v>
      </c>
      <c r="W105" s="2">
        <f>IF(OR(ISNUMBER(O105)=FALSE,ISNUMBER(Q105)=FALSE,ISNUMBER(R105)=FALSE,ISNUMBER(T105)=FALSE,ISNUMBER(V105)=FALSE),"",SUM([1]tabla3!$B$2*O105,[1]tabla3!$B$3*Q105,[1]tabla3!$B$4*R105,[1]tabla3!$B$5*T105,[1]tabla3!$B$6*V105))</f>
        <v>11.9</v>
      </c>
      <c r="X105" s="6" t="str">
        <f>IF(ISNUMBER(W105)=FALSE,"",IF(W105&lt;9,"Bajo",IF(AND(W105&gt;=9,W105&lt;15)=TRUE,"Medio",IF(AND(W105&gt;=15,W105&lt;20)=TRUE,"Medio Alto",IF(AND(W105&gt;=20,W105&lt;30)=TRUE,"Alto","Muy Alto")))))</f>
        <v>Medio</v>
      </c>
    </row>
    <row r="106" spans="1:24" s="9" customFormat="1" x14ac:dyDescent="0.25">
      <c r="A106" s="8">
        <v>104</v>
      </c>
      <c r="B106" s="2" t="s">
        <v>14</v>
      </c>
      <c r="C106" s="2" t="s">
        <v>636</v>
      </c>
      <c r="D106" s="4" t="s">
        <v>640</v>
      </c>
      <c r="E106" s="4" t="s">
        <v>639</v>
      </c>
      <c r="F106" s="4" t="s">
        <v>638</v>
      </c>
      <c r="G106" s="2" t="s">
        <v>637</v>
      </c>
      <c r="H106" s="7">
        <v>2</v>
      </c>
      <c r="I106" s="7">
        <v>1</v>
      </c>
      <c r="J106" s="7">
        <v>17</v>
      </c>
      <c r="K106" s="2">
        <f>IF(ISBLANK(J106)=TRUE,"",IF(J106&lt;20,0,IF(AND(J106&gt;=20,J106&lt;35)=TRUE,1,IF(AND(J106&gt;35,J106&lt;=60)=TRUE,2,3))))</f>
        <v>0</v>
      </c>
      <c r="L106" s="7">
        <v>3</v>
      </c>
      <c r="M106" s="7">
        <v>0</v>
      </c>
      <c r="N106" s="2">
        <f>IF(AND(ISNUMBER(H106)=FALSE,ISNUMBER(I106)=FALSE,ISNUMBER(K106)=FALSE,ISNUMBER(L106)=FALSE,ISNUMBER(M106)=FALSE),"",SUM(1.5*H106,1.5*I106,1.5*K106,L106,0.5*M106))</f>
        <v>7.5</v>
      </c>
      <c r="O106" s="2">
        <f>IF(N106&lt;6,0,IF(AND(N106&gt;=6,N106&lt;12)=TRUE,1,IF(AND(N106&gt;=12,N106&lt;18)=TRUE,2,IF(N106=18,3,""))))</f>
        <v>1</v>
      </c>
      <c r="P106" s="7" t="s">
        <v>1</v>
      </c>
      <c r="Q106" s="7">
        <f>IF(OR(P106="DD",P106="LC")=TRUE,0,IF(P106="NT",1,IF(P106="VU",2,IF(OR(P106="EN",P106="CR")=TRUE,3,""))))</f>
        <v>0</v>
      </c>
      <c r="R106" s="2">
        <f>IF(COUNTIF($C$3:$C$289,C106)=1,3,IF(COUNTIF($D$3:$D$289,D106)=1,2,IF(AND(COUNTIF($D$3:$D$289,D106)&gt;=2,COUNTIF($D$3:$D$289,D106)&lt;=4)=TRUE,1,0)))</f>
        <v>2</v>
      </c>
      <c r="S106" s="7">
        <v>23</v>
      </c>
      <c r="T106" s="2">
        <f>IF(ISBLANK(S106)=TRUE,"",IF(S106&lt;=7,0,IF(AND(S106&gt;=8,S106&lt;=15)=TRUE,1,IF(AND(S106&gt;=16,S106&lt;=23)=TRUE,2,IF(AND(S106&gt;=24,S106&lt;=30)=TRUE,3,)))))</f>
        <v>2</v>
      </c>
      <c r="U106" s="7" t="s">
        <v>0</v>
      </c>
      <c r="V106" s="7">
        <f>IF(ISBLANK(U106)=TRUE,"",IF(U106="NE",0,IF(U106="CE ",1,IF(U106="E",2,3))))</f>
        <v>0</v>
      </c>
      <c r="W106" s="2">
        <f>IF(OR(ISNUMBER(O106)=FALSE,ISNUMBER(Q106)=FALSE,ISNUMBER(R106)=FALSE,ISNUMBER(T106)=FALSE,ISNUMBER(V106)=FALSE),"",SUM([1]tabla3!$B$2*O106,[1]tabla3!$B$3*Q106,[1]tabla3!$B$4*R106,[1]tabla3!$B$5*T106,[1]tabla3!$B$6*V106))</f>
        <v>10.6</v>
      </c>
      <c r="X106" s="6" t="str">
        <f>IF(ISNUMBER(W106)=FALSE,"",IF(W106&lt;9,"Bajo",IF(AND(W106&gt;=9,W106&lt;15)=TRUE,"Medio",IF(AND(W106&gt;=15,W106&lt;20)=TRUE,"Medio Alto",IF(AND(W106&gt;=20,W106&lt;30)=TRUE,"Alto","Muy Alto")))))</f>
        <v>Medio</v>
      </c>
    </row>
    <row r="107" spans="1:24" s="9" customFormat="1" x14ac:dyDescent="0.25">
      <c r="A107" s="8">
        <v>105</v>
      </c>
      <c r="B107" s="2" t="s">
        <v>14</v>
      </c>
      <c r="C107" s="2" t="s">
        <v>636</v>
      </c>
      <c r="D107" s="4" t="s">
        <v>635</v>
      </c>
      <c r="E107" s="4" t="s">
        <v>634</v>
      </c>
      <c r="F107" s="4" t="s">
        <v>633</v>
      </c>
      <c r="G107" s="2" t="s">
        <v>632</v>
      </c>
      <c r="H107" s="7">
        <v>2</v>
      </c>
      <c r="I107" s="7">
        <v>2</v>
      </c>
      <c r="J107" s="7">
        <v>20</v>
      </c>
      <c r="K107" s="2">
        <f>IF(ISBLANK(J107)=TRUE,"",IF(J107&lt;20,0,IF(AND(J107&gt;=20,J107&lt;35)=TRUE,1,IF(AND(J107&gt;35,J107&lt;=60)=TRUE,2,3))))</f>
        <v>1</v>
      </c>
      <c r="L107" s="7">
        <v>1</v>
      </c>
      <c r="M107" s="7">
        <v>1</v>
      </c>
      <c r="N107" s="2">
        <f>IF(AND(ISNUMBER(H107)=FALSE,ISNUMBER(I107)=FALSE,ISNUMBER(K107)=FALSE,ISNUMBER(L107)=FALSE,ISNUMBER(M107)=FALSE),"",SUM(1.5*H107,1.5*I107,1.5*K107,L107,0.5*M107))</f>
        <v>9</v>
      </c>
      <c r="O107" s="2">
        <f>IF(N107&lt;6,0,IF(AND(N107&gt;=6,N107&lt;12)=TRUE,1,IF(AND(N107&gt;=12,N107&lt;18)=TRUE,2,IF(N107=18,3,""))))</f>
        <v>1</v>
      </c>
      <c r="P107" s="7" t="s">
        <v>1</v>
      </c>
      <c r="Q107" s="7">
        <f>IF(OR(P107="DD",P107="LC")=TRUE,0,IF(P107="NT",1,IF(P107="VU",2,IF(OR(P107="EN",P107="CR")=TRUE,3,""))))</f>
        <v>0</v>
      </c>
      <c r="R107" s="2">
        <f>IF(COUNTIF($C$3:$C$289,C107)=1,3,IF(COUNTIF($D$3:$D$289,D107)=1,2,IF(AND(COUNTIF($D$3:$D$289,D107)&gt;=2,COUNTIF($D$3:$D$289,D107)&lt;=4)=TRUE,1,0)))</f>
        <v>2</v>
      </c>
      <c r="S107" s="7">
        <v>28</v>
      </c>
      <c r="T107" s="2">
        <f>IF(ISBLANK(S107)=TRUE,"",IF(S107&lt;=7,0,IF(AND(S107&gt;=8,S107&lt;=15)=TRUE,1,IF(AND(S107&gt;=16,S107&lt;=23)=TRUE,2,IF(AND(S107&gt;=24,S107&lt;=30)=TRUE,3,)))))</f>
        <v>3</v>
      </c>
      <c r="U107" s="7" t="s">
        <v>0</v>
      </c>
      <c r="V107" s="7">
        <f>IF(ISBLANK(U107)=TRUE,"",IF(U107="NE",0,IF(U107="CE ",1,IF(U107="E",2,3))))</f>
        <v>0</v>
      </c>
      <c r="W107" s="2">
        <f>IF(OR(ISNUMBER(O107)=FALSE,ISNUMBER(Q107)=FALSE,ISNUMBER(R107)=FALSE,ISNUMBER(T107)=FALSE,ISNUMBER(V107)=FALSE),"",SUM([1]tabla3!$B$2*O107,[1]tabla3!$B$3*Q107,[1]tabla3!$B$4*R107,[1]tabla3!$B$5*T107,[1]tabla3!$B$6*V107))</f>
        <v>13.6</v>
      </c>
      <c r="X107" s="6" t="str">
        <f>IF(ISNUMBER(W107)=FALSE,"",IF(W107&lt;9,"Bajo",IF(AND(W107&gt;=9,W107&lt;15)=TRUE,"Medio",IF(AND(W107&gt;=15,W107&lt;20)=TRUE,"Medio Alto",IF(AND(W107&gt;=20,W107&lt;30)=TRUE,"Alto","Muy Alto")))))</f>
        <v>Medio</v>
      </c>
    </row>
    <row r="108" spans="1:24" s="9" customFormat="1" x14ac:dyDescent="0.25">
      <c r="A108" s="8">
        <v>106</v>
      </c>
      <c r="B108" s="2" t="s">
        <v>14</v>
      </c>
      <c r="C108" s="2" t="s">
        <v>128</v>
      </c>
      <c r="D108" s="4" t="s">
        <v>631</v>
      </c>
      <c r="E108" s="4" t="s">
        <v>630</v>
      </c>
      <c r="F108" s="4" t="s">
        <v>629</v>
      </c>
      <c r="G108" s="2" t="s">
        <v>628</v>
      </c>
      <c r="H108" s="7">
        <v>2</v>
      </c>
      <c r="I108" s="7">
        <v>2</v>
      </c>
      <c r="J108" s="7">
        <v>23</v>
      </c>
      <c r="K108" s="2">
        <f>IF(ISBLANK(J108)=TRUE,"",IF(J108&lt;20,0,IF(AND(J108&gt;=20,J108&lt;35)=TRUE,1,IF(AND(J108&gt;35,J108&lt;=60)=TRUE,2,3))))</f>
        <v>1</v>
      </c>
      <c r="L108" s="7">
        <v>1</v>
      </c>
      <c r="M108" s="7">
        <v>1</v>
      </c>
      <c r="N108" s="2">
        <f>IF(AND(ISNUMBER(H108)=FALSE,ISNUMBER(I108)=FALSE,ISNUMBER(K108)=FALSE,ISNUMBER(L108)=FALSE,ISNUMBER(M108)=FALSE),"",SUM(1.5*H108,1.5*I108,1.5*K108,L108,0.5*M108))</f>
        <v>9</v>
      </c>
      <c r="O108" s="2">
        <f>IF(N108&lt;6,0,IF(AND(N108&gt;=6,N108&lt;12)=TRUE,1,IF(AND(N108&gt;=12,N108&lt;18)=TRUE,2,IF(N108=18,3,""))))</f>
        <v>1</v>
      </c>
      <c r="P108" s="7" t="s">
        <v>1</v>
      </c>
      <c r="Q108" s="7">
        <f>IF(OR(P108="DD",P108="LC")=TRUE,0,IF(P108="NT",1,IF(P108="VU",2,IF(OR(P108="EN",P108="CR")=TRUE,3,""))))</f>
        <v>0</v>
      </c>
      <c r="R108" s="2">
        <f>IF(COUNTIF($C$3:$C$289,C108)=1,3,IF(COUNTIF($D$3:$D$289,D108)=1,2,IF(AND(COUNTIF($D$3:$D$289,D108)&gt;=2,COUNTIF($D$3:$D$289,D108)&lt;=4)=TRUE,1,0)))</f>
        <v>2</v>
      </c>
      <c r="S108" s="7">
        <v>26</v>
      </c>
      <c r="T108" s="2">
        <f>IF(ISBLANK(S108)=TRUE,"",IF(S108&lt;=7,0,IF(AND(S108&gt;=8,S108&lt;=15)=TRUE,1,IF(AND(S108&gt;=16,S108&lt;=23)=TRUE,2,IF(AND(S108&gt;=24,S108&lt;=30)=TRUE,3,)))))</f>
        <v>3</v>
      </c>
      <c r="U108" s="7" t="s">
        <v>0</v>
      </c>
      <c r="V108" s="7">
        <f>IF(ISBLANK(U108)=TRUE,"",IF(U108="NE",0,IF(U108="CE ",1,IF(U108="E",2,3))))</f>
        <v>0</v>
      </c>
      <c r="W108" s="2">
        <f>IF(OR(ISNUMBER(O108)=FALSE,ISNUMBER(Q108)=FALSE,ISNUMBER(R108)=FALSE,ISNUMBER(T108)=FALSE,ISNUMBER(V108)=FALSE),"",SUM([1]tabla3!$B$2*O108,[1]tabla3!$B$3*Q108,[1]tabla3!$B$4*R108,[1]tabla3!$B$5*T108,[1]tabla3!$B$6*V108))</f>
        <v>13.6</v>
      </c>
      <c r="X108" s="6" t="str">
        <f>IF(ISNUMBER(W108)=FALSE,"",IF(W108&lt;9,"Bajo",IF(AND(W108&gt;=9,W108&lt;15)=TRUE,"Medio",IF(AND(W108&gt;=15,W108&lt;20)=TRUE,"Medio Alto",IF(AND(W108&gt;=20,W108&lt;30)=TRUE,"Alto","Muy Alto")))))</f>
        <v>Medio</v>
      </c>
    </row>
    <row r="109" spans="1:24" s="9" customFormat="1" x14ac:dyDescent="0.25">
      <c r="A109" s="8">
        <v>107</v>
      </c>
      <c r="B109" s="2" t="s">
        <v>14</v>
      </c>
      <c r="C109" s="2" t="s">
        <v>128</v>
      </c>
      <c r="D109" s="4" t="s">
        <v>627</v>
      </c>
      <c r="E109" s="4" t="s">
        <v>417</v>
      </c>
      <c r="F109" s="4" t="s">
        <v>626</v>
      </c>
      <c r="G109" s="2" t="s">
        <v>625</v>
      </c>
      <c r="H109" s="7">
        <v>2</v>
      </c>
      <c r="I109" s="7">
        <v>3</v>
      </c>
      <c r="J109" s="7">
        <v>18</v>
      </c>
      <c r="K109" s="2">
        <f>IF(ISBLANK(J109)=TRUE,"",IF(J109&lt;20,0,IF(AND(J109&gt;=20,J109&lt;35)=TRUE,1,IF(AND(J109&gt;35,J109&lt;=60)=TRUE,2,3))))</f>
        <v>0</v>
      </c>
      <c r="L109" s="7">
        <v>3</v>
      </c>
      <c r="M109" s="7">
        <v>0</v>
      </c>
      <c r="N109" s="2">
        <f>IF(AND(ISNUMBER(H109)=FALSE,ISNUMBER(I109)=FALSE,ISNUMBER(K109)=FALSE,ISNUMBER(L109)=FALSE,ISNUMBER(M109)=FALSE),"",SUM(1.5*H109,1.5*I109,1.5*K109,L109,0.5*M109))</f>
        <v>10.5</v>
      </c>
      <c r="O109" s="2">
        <f>IF(N109&lt;6,0,IF(AND(N109&gt;=6,N109&lt;12)=TRUE,1,IF(AND(N109&gt;=12,N109&lt;18)=TRUE,2,IF(N109=18,3,""))))</f>
        <v>1</v>
      </c>
      <c r="P109" s="7" t="s">
        <v>1</v>
      </c>
      <c r="Q109" s="7">
        <f>IF(OR(P109="DD",P109="LC")=TRUE,0,IF(P109="NT",1,IF(P109="VU",2,IF(OR(P109="EN",P109="CR")=TRUE,3,""))))</f>
        <v>0</v>
      </c>
      <c r="R109" s="2">
        <f>IF(COUNTIF($C$3:$C$289,C109)=1,3,IF(COUNTIF($D$3:$D$289,D109)=1,2,IF(AND(COUNTIF($D$3:$D$289,D109)&gt;=2,COUNTIF($D$3:$D$289,D109)&lt;=4)=TRUE,1,0)))</f>
        <v>2</v>
      </c>
      <c r="S109" s="7">
        <v>24</v>
      </c>
      <c r="T109" s="2">
        <f>IF(ISBLANK(S109)=TRUE,"",IF(S109&lt;=7,0,IF(AND(S109&gt;=8,S109&lt;=15)=TRUE,1,IF(AND(S109&gt;=16,S109&lt;=23)=TRUE,2,IF(AND(S109&gt;=24,S109&lt;=30)=TRUE,3,)))))</f>
        <v>3</v>
      </c>
      <c r="U109" s="7" t="s">
        <v>0</v>
      </c>
      <c r="V109" s="7">
        <f>IF(ISBLANK(U109)=TRUE,"",IF(U109="NE",0,IF(U109="CE ",1,IF(U109="E",2,3))))</f>
        <v>0</v>
      </c>
      <c r="W109" s="2">
        <f>IF(OR(ISNUMBER(O109)=FALSE,ISNUMBER(Q109)=FALSE,ISNUMBER(R109)=FALSE,ISNUMBER(T109)=FALSE,ISNUMBER(V109)=FALSE),"",SUM([1]tabla3!$B$2*O109,[1]tabla3!$B$3*Q109,[1]tabla3!$B$4*R109,[1]tabla3!$B$5*T109,[1]tabla3!$B$6*V109))</f>
        <v>13.6</v>
      </c>
      <c r="X109" s="6" t="str">
        <f>IF(ISNUMBER(W109)=FALSE,"",IF(W109&lt;9,"Bajo",IF(AND(W109&gt;=9,W109&lt;15)=TRUE,"Medio",IF(AND(W109&gt;=15,W109&lt;20)=TRUE,"Medio Alto",IF(AND(W109&gt;=20,W109&lt;30)=TRUE,"Alto","Muy Alto")))))</f>
        <v>Medio</v>
      </c>
    </row>
    <row r="110" spans="1:24" s="9" customFormat="1" x14ac:dyDescent="0.25">
      <c r="A110" s="8">
        <v>108</v>
      </c>
      <c r="B110" s="2" t="s">
        <v>14</v>
      </c>
      <c r="C110" s="2" t="s">
        <v>32</v>
      </c>
      <c r="D110" s="4" t="s">
        <v>624</v>
      </c>
      <c r="E110" s="4" t="s">
        <v>623</v>
      </c>
      <c r="F110" s="4" t="s">
        <v>622</v>
      </c>
      <c r="G110" s="2" t="s">
        <v>621</v>
      </c>
      <c r="H110" s="7">
        <v>2</v>
      </c>
      <c r="I110" s="7">
        <v>2</v>
      </c>
      <c r="J110" s="7">
        <v>12</v>
      </c>
      <c r="K110" s="2">
        <f>IF(ISBLANK(J110)=TRUE,"",IF(J110&lt;20,0,IF(AND(J110&gt;=20,J110&lt;35)=TRUE,1,IF(AND(J110&gt;35,J110&lt;=60)=TRUE,2,3))))</f>
        <v>0</v>
      </c>
      <c r="L110" s="7">
        <v>3</v>
      </c>
      <c r="M110" s="7">
        <v>2</v>
      </c>
      <c r="N110" s="2">
        <f>IF(AND(ISNUMBER(H110)=FALSE,ISNUMBER(I110)=FALSE,ISNUMBER(K110)=FALSE,ISNUMBER(L110)=FALSE,ISNUMBER(M110)=FALSE),"",SUM(1.5*H110,1.5*I110,1.5*K110,L110,0.5*M110))</f>
        <v>10</v>
      </c>
      <c r="O110" s="2">
        <f>IF(N110&lt;6,0,IF(AND(N110&gt;=6,N110&lt;12)=TRUE,1,IF(AND(N110&gt;=12,N110&lt;18)=TRUE,2,IF(N110=18,3,""))))</f>
        <v>1</v>
      </c>
      <c r="P110" s="7" t="s">
        <v>1</v>
      </c>
      <c r="Q110" s="7">
        <f>IF(OR(P110="DD",P110="LC")=TRUE,0,IF(P110="NT",1,IF(P110="VU",2,IF(OR(P110="EN",P110="CR")=TRUE,3,""))))</f>
        <v>0</v>
      </c>
      <c r="R110" s="2">
        <f>IF(COUNTIF($C$3:$C$289,C110)=1,3,IF(COUNTIF($D$3:$D$289,D110)=1,2,IF(AND(COUNTIF($D$3:$D$289,D110)&gt;=2,COUNTIF($D$3:$D$289,D110)&lt;=4)=TRUE,1,0)))</f>
        <v>2</v>
      </c>
      <c r="S110" s="7">
        <v>27</v>
      </c>
      <c r="T110" s="2">
        <f>IF(ISBLANK(S110)=TRUE,"",IF(S110&lt;=7,0,IF(AND(S110&gt;=8,S110&lt;=15)=TRUE,1,IF(AND(S110&gt;=16,S110&lt;=23)=TRUE,2,IF(AND(S110&gt;=24,S110&lt;=30)=TRUE,3,)))))</f>
        <v>3</v>
      </c>
      <c r="U110" s="7" t="s">
        <v>0</v>
      </c>
      <c r="V110" s="7">
        <f>IF(ISBLANK(U110)=TRUE,"",IF(U110="NE",0,IF(U110="CE ",1,IF(U110="E",2,3))))</f>
        <v>0</v>
      </c>
      <c r="W110" s="2">
        <f>IF(OR(ISNUMBER(O110)=FALSE,ISNUMBER(Q110)=FALSE,ISNUMBER(R110)=FALSE,ISNUMBER(T110)=FALSE,ISNUMBER(V110)=FALSE),"",SUM([1]tabla3!$B$2*O110,[1]tabla3!$B$3*Q110,[1]tabla3!$B$4*R110,[1]tabla3!$B$5*T110,[1]tabla3!$B$6*V110))</f>
        <v>13.6</v>
      </c>
      <c r="X110" s="6" t="str">
        <f>IF(ISNUMBER(W110)=FALSE,"",IF(W110&lt;9,"Bajo",IF(AND(W110&gt;=9,W110&lt;15)=TRUE,"Medio",IF(AND(W110&gt;=15,W110&lt;20)=TRUE,"Medio Alto",IF(AND(W110&gt;=20,W110&lt;30)=TRUE,"Alto","Muy Alto")))))</f>
        <v>Medio</v>
      </c>
    </row>
    <row r="111" spans="1:24" s="9" customFormat="1" x14ac:dyDescent="0.25">
      <c r="A111" s="8">
        <v>109</v>
      </c>
      <c r="B111" s="2" t="s">
        <v>14</v>
      </c>
      <c r="C111" s="2" t="s">
        <v>32</v>
      </c>
      <c r="D111" s="4" t="s">
        <v>209</v>
      </c>
      <c r="E111" s="4" t="s">
        <v>620</v>
      </c>
      <c r="F111" s="4" t="s">
        <v>619</v>
      </c>
      <c r="G111" s="2" t="s">
        <v>618</v>
      </c>
      <c r="H111" s="7">
        <v>2</v>
      </c>
      <c r="I111" s="7">
        <v>1</v>
      </c>
      <c r="J111" s="7">
        <v>14.5</v>
      </c>
      <c r="K111" s="2">
        <f>IF(ISBLANK(J111)=TRUE,"",IF(J111&lt;20,0,IF(AND(J111&gt;=20,J111&lt;35)=TRUE,1,IF(AND(J111&gt;35,J111&lt;=60)=TRUE,2,3))))</f>
        <v>0</v>
      </c>
      <c r="L111" s="7">
        <v>2</v>
      </c>
      <c r="M111" s="7">
        <v>1</v>
      </c>
      <c r="N111" s="2">
        <f>IF(AND(ISNUMBER(H111)=FALSE,ISNUMBER(I111)=FALSE,ISNUMBER(K111)=FALSE,ISNUMBER(L111)=FALSE,ISNUMBER(M111)=FALSE),"",SUM(1.5*H111,1.5*I111,1.5*K111,L111,0.5*M111))</f>
        <v>7</v>
      </c>
      <c r="O111" s="2">
        <f>IF(N111&lt;6,0,IF(AND(N111&gt;=6,N111&lt;12)=TRUE,1,IF(AND(N111&gt;=12,N111&lt;18)=TRUE,2,IF(N111=18,3,""))))</f>
        <v>1</v>
      </c>
      <c r="P111" s="7" t="s">
        <v>1</v>
      </c>
      <c r="Q111" s="7">
        <f>IF(OR(P111="DD",P111="LC")=TRUE,0,IF(P111="NT",1,IF(P111="VU",2,IF(OR(P111="EN",P111="CR")=TRUE,3,""))))</f>
        <v>0</v>
      </c>
      <c r="R111" s="2">
        <f>IF(COUNTIF($C$3:$C$289,C111)=1,3,IF(COUNTIF($D$3:$D$289,D111)=1,2,IF(AND(COUNTIF($D$3:$D$289,D111)&gt;=2,COUNTIF($D$3:$D$289,D111)&lt;=4)=TRUE,1,0)))</f>
        <v>1</v>
      </c>
      <c r="S111" s="7">
        <v>23</v>
      </c>
      <c r="T111" s="2">
        <f>IF(ISBLANK(S111)=TRUE,"",IF(S111&lt;=7,0,IF(AND(S111&gt;=8,S111&lt;=15)=TRUE,1,IF(AND(S111&gt;=16,S111&lt;=23)=TRUE,2,IF(AND(S111&gt;=24,S111&lt;=30)=TRUE,3,)))))</f>
        <v>2</v>
      </c>
      <c r="U111" s="7" t="s">
        <v>0</v>
      </c>
      <c r="V111" s="7">
        <f>IF(ISBLANK(U111)=TRUE,"",IF(U111="NE",0,IF(U111="CE ",1,IF(U111="E",2,3))))</f>
        <v>0</v>
      </c>
      <c r="W111" s="2">
        <f>IF(OR(ISNUMBER(O111)=FALSE,ISNUMBER(Q111)=FALSE,ISNUMBER(R111)=FALSE,ISNUMBER(T111)=FALSE,ISNUMBER(V111)=FALSE),"",SUM([1]tabla3!$B$2*O111,[1]tabla3!$B$3*Q111,[1]tabla3!$B$4*R111,[1]tabla3!$B$5*T111,[1]tabla3!$B$6*V111))</f>
        <v>8.9</v>
      </c>
      <c r="X111" s="6" t="str">
        <f>IF(ISNUMBER(W111)=FALSE,"",IF(W111&lt;9,"Bajo",IF(AND(W111&gt;=9,W111&lt;15)=TRUE,"Medio",IF(AND(W111&gt;=15,W111&lt;20)=TRUE,"Medio Alto",IF(AND(W111&gt;=20,W111&lt;30)=TRUE,"Alto","Muy Alto")))))</f>
        <v>Bajo</v>
      </c>
    </row>
    <row r="112" spans="1:24" s="9" customFormat="1" x14ac:dyDescent="0.25">
      <c r="A112" s="8">
        <v>110</v>
      </c>
      <c r="B112" s="2" t="s">
        <v>14</v>
      </c>
      <c r="C112" s="2" t="s">
        <v>32</v>
      </c>
      <c r="D112" s="4" t="s">
        <v>614</v>
      </c>
      <c r="E112" s="4" t="s">
        <v>617</v>
      </c>
      <c r="F112" s="4" t="s">
        <v>616</v>
      </c>
      <c r="G112" s="2" t="s">
        <v>615</v>
      </c>
      <c r="H112" s="7">
        <v>2</v>
      </c>
      <c r="I112" s="7">
        <v>1</v>
      </c>
      <c r="J112" s="7">
        <v>16</v>
      </c>
      <c r="K112" s="2">
        <f>IF(ISBLANK(J112)=TRUE,"",IF(J112&lt;20,0,IF(AND(J112&gt;=20,J112&lt;35)=TRUE,1,IF(AND(J112&gt;35,J112&lt;=60)=TRUE,2,3))))</f>
        <v>0</v>
      </c>
      <c r="L112" s="7">
        <v>1</v>
      </c>
      <c r="M112" s="7">
        <v>2</v>
      </c>
      <c r="N112" s="2">
        <f>IF(AND(ISNUMBER(H112)=FALSE,ISNUMBER(I112)=FALSE,ISNUMBER(K112)=FALSE,ISNUMBER(L112)=FALSE,ISNUMBER(M112)=FALSE),"",SUM(1.5*H112,1.5*I112,1.5*K112,L112,0.5*M112))</f>
        <v>6.5</v>
      </c>
      <c r="O112" s="2">
        <f>IF(N112&lt;6,0,IF(AND(N112&gt;=6,N112&lt;12)=TRUE,1,IF(AND(N112&gt;=12,N112&lt;18)=TRUE,2,IF(N112=18,3,""))))</f>
        <v>1</v>
      </c>
      <c r="P112" s="7" t="s">
        <v>1</v>
      </c>
      <c r="Q112" s="7">
        <f>IF(OR(P112="DD",P112="LC")=TRUE,0,IF(P112="NT",1,IF(P112="VU",2,IF(OR(P112="EN",P112="CR")=TRUE,3,""))))</f>
        <v>0</v>
      </c>
      <c r="R112" s="2">
        <f>IF(COUNTIF($C$3:$C$289,C112)=1,3,IF(COUNTIF($D$3:$D$289,D112)=1,2,IF(AND(COUNTIF($D$3:$D$289,D112)&gt;=2,COUNTIF($D$3:$D$289,D112)&lt;=4)=TRUE,1,0)))</f>
        <v>1</v>
      </c>
      <c r="S112" s="7">
        <v>24</v>
      </c>
      <c r="T112" s="2">
        <f>IF(ISBLANK(S112)=TRUE,"",IF(S112&lt;=7,0,IF(AND(S112&gt;=8,S112&lt;=15)=TRUE,1,IF(AND(S112&gt;=16,S112&lt;=23)=TRUE,2,IF(AND(S112&gt;=24,S112&lt;=30)=TRUE,3,)))))</f>
        <v>3</v>
      </c>
      <c r="U112" s="7" t="s">
        <v>0</v>
      </c>
      <c r="V112" s="7">
        <f>IF(ISBLANK(U112)=TRUE,"",IF(U112="NE",0,IF(U112="CE ",1,IF(U112="E",2,3))))</f>
        <v>0</v>
      </c>
      <c r="W112" s="2">
        <f>IF(OR(ISNUMBER(O112)=FALSE,ISNUMBER(Q112)=FALSE,ISNUMBER(R112)=FALSE,ISNUMBER(T112)=FALSE,ISNUMBER(V112)=FALSE),"",SUM([1]tabla3!$B$2*O112,[1]tabla3!$B$3*Q112,[1]tabla3!$B$4*R112,[1]tabla3!$B$5*T112,[1]tabla3!$B$6*V112))</f>
        <v>11.9</v>
      </c>
      <c r="X112" s="6" t="str">
        <f>IF(ISNUMBER(W112)=FALSE,"",IF(W112&lt;9,"Bajo",IF(AND(W112&gt;=9,W112&lt;15)=TRUE,"Medio",IF(AND(W112&gt;=15,W112&lt;20)=TRUE,"Medio Alto",IF(AND(W112&gt;=20,W112&lt;30)=TRUE,"Alto","Muy Alto")))))</f>
        <v>Medio</v>
      </c>
    </row>
    <row r="113" spans="1:24" s="9" customFormat="1" x14ac:dyDescent="0.25">
      <c r="A113" s="8">
        <v>111</v>
      </c>
      <c r="B113" s="2" t="s">
        <v>14</v>
      </c>
      <c r="C113" s="2" t="s">
        <v>32</v>
      </c>
      <c r="D113" s="4" t="s">
        <v>614</v>
      </c>
      <c r="E113" s="4" t="s">
        <v>613</v>
      </c>
      <c r="F113" s="4" t="s">
        <v>612</v>
      </c>
      <c r="G113" s="2" t="s">
        <v>611</v>
      </c>
      <c r="H113" s="7">
        <v>2</v>
      </c>
      <c r="I113" s="7">
        <v>1</v>
      </c>
      <c r="J113" s="7">
        <v>15</v>
      </c>
      <c r="K113" s="2">
        <f>IF(ISBLANK(J113)=TRUE,"",IF(J113&lt;20,0,IF(AND(J113&gt;=20,J113&lt;35)=TRUE,1,IF(AND(J113&gt;35,J113&lt;=60)=TRUE,2,3))))</f>
        <v>0</v>
      </c>
      <c r="L113" s="7">
        <v>0</v>
      </c>
      <c r="M113" s="7">
        <v>0</v>
      </c>
      <c r="N113" s="2">
        <f>IF(AND(ISNUMBER(H113)=FALSE,ISNUMBER(I113)=FALSE,ISNUMBER(K113)=FALSE,ISNUMBER(L113)=FALSE,ISNUMBER(M113)=FALSE),"",SUM(1.5*H113,1.5*I113,1.5*K113,L113,0.5*M113))</f>
        <v>4.5</v>
      </c>
      <c r="O113" s="2">
        <f>IF(N113&lt;6,0,IF(AND(N113&gt;=6,N113&lt;12)=TRUE,1,IF(AND(N113&gt;=12,N113&lt;18)=TRUE,2,IF(N113=18,3,""))))</f>
        <v>0</v>
      </c>
      <c r="P113" s="7" t="s">
        <v>1</v>
      </c>
      <c r="Q113" s="7">
        <f>IF(OR(P113="DD",P113="LC")=TRUE,0,IF(P113="NT",1,IF(P113="VU",2,IF(OR(P113="EN",P113="CR")=TRUE,3,""))))</f>
        <v>0</v>
      </c>
      <c r="R113" s="2">
        <f>IF(COUNTIF($C$3:$C$289,C113)=1,3,IF(COUNTIF($D$3:$D$289,D113)=1,2,IF(AND(COUNTIF($D$3:$D$289,D113)&gt;=2,COUNTIF($D$3:$D$289,D113)&lt;=4)=TRUE,1,0)))</f>
        <v>1</v>
      </c>
      <c r="S113" s="7">
        <v>23</v>
      </c>
      <c r="T113" s="2">
        <f>IF(ISBLANK(S113)=TRUE,"",IF(S113&lt;=7,0,IF(AND(S113&gt;=8,S113&lt;=15)=TRUE,1,IF(AND(S113&gt;=16,S113&lt;=23)=TRUE,2,IF(AND(S113&gt;=24,S113&lt;=30)=TRUE,3,)))))</f>
        <v>2</v>
      </c>
      <c r="U113" s="7" t="s">
        <v>0</v>
      </c>
      <c r="V113" s="7">
        <f>IF(ISBLANK(U113)=TRUE,"",IF(U113="NE",0,IF(U113="CE ",1,IF(U113="E",2,3))))</f>
        <v>0</v>
      </c>
      <c r="W113" s="2">
        <f>IF(OR(ISNUMBER(O113)=FALSE,ISNUMBER(Q113)=FALSE,ISNUMBER(R113)=FALSE,ISNUMBER(T113)=FALSE,ISNUMBER(V113)=FALSE),"",SUM([1]tabla3!$B$2*O113,[1]tabla3!$B$3*Q113,[1]tabla3!$B$4*R113,[1]tabla3!$B$5*T113,[1]tabla3!$B$6*V113))</f>
        <v>7.7</v>
      </c>
      <c r="X113" s="6" t="str">
        <f>IF(ISNUMBER(W113)=FALSE,"",IF(W113&lt;9,"Bajo",IF(AND(W113&gt;=9,W113&lt;15)=TRUE,"Medio",IF(AND(W113&gt;=15,W113&lt;20)=TRUE,"Medio Alto",IF(AND(W113&gt;=20,W113&lt;30)=TRUE,"Alto","Muy Alto")))))</f>
        <v>Bajo</v>
      </c>
    </row>
    <row r="114" spans="1:24" s="9" customFormat="1" x14ac:dyDescent="0.25">
      <c r="A114" s="8">
        <v>112</v>
      </c>
      <c r="B114" s="2" t="s">
        <v>14</v>
      </c>
      <c r="C114" s="2" t="s">
        <v>32</v>
      </c>
      <c r="D114" s="4" t="s">
        <v>610</v>
      </c>
      <c r="E114" s="4" t="s">
        <v>609</v>
      </c>
      <c r="F114" s="4" t="s">
        <v>608</v>
      </c>
      <c r="G114" s="2" t="s">
        <v>607</v>
      </c>
      <c r="H114" s="7">
        <v>2</v>
      </c>
      <c r="I114" s="7">
        <v>1</v>
      </c>
      <c r="J114" s="7">
        <v>10.7</v>
      </c>
      <c r="K114" s="2">
        <f>IF(ISBLANK(J114)=TRUE,"",IF(J114&lt;20,0,IF(AND(J114&gt;=20,J114&lt;35)=TRUE,1,IF(AND(J114&gt;35,J114&lt;=60)=TRUE,2,3))))</f>
        <v>0</v>
      </c>
      <c r="L114" s="7">
        <v>1</v>
      </c>
      <c r="M114" s="7">
        <v>0</v>
      </c>
      <c r="N114" s="2">
        <f>IF(AND(ISNUMBER(H114)=FALSE,ISNUMBER(I114)=FALSE,ISNUMBER(K114)=FALSE,ISNUMBER(L114)=FALSE,ISNUMBER(M114)=FALSE),"",SUM(1.5*H114,1.5*I114,1.5*K114,L114,0.5*M114))</f>
        <v>5.5</v>
      </c>
      <c r="O114" s="2">
        <f>IF(N114&lt;6,0,IF(AND(N114&gt;=6,N114&lt;12)=TRUE,1,IF(AND(N114&gt;=12,N114&lt;18)=TRUE,2,IF(N114=18,3,""))))</f>
        <v>0</v>
      </c>
      <c r="P114" s="7" t="s">
        <v>1</v>
      </c>
      <c r="Q114" s="7">
        <f>IF(OR(P114="DD",P114="LC")=TRUE,0,IF(P114="NT",1,IF(P114="VU",2,IF(OR(P114="EN",P114="CR")=TRUE,3,""))))</f>
        <v>0</v>
      </c>
      <c r="R114" s="2">
        <f>IF(COUNTIF($C$3:$C$289,C114)=1,3,IF(COUNTIF($D$3:$D$289,D114)=1,2,IF(AND(COUNTIF($D$3:$D$289,D114)&gt;=2,COUNTIF($D$3:$D$289,D114)&lt;=4)=TRUE,1,0)))</f>
        <v>2</v>
      </c>
      <c r="S114" s="7">
        <v>24</v>
      </c>
      <c r="T114" s="2">
        <f>IF(ISBLANK(S114)=TRUE,"",IF(S114&lt;=7,0,IF(AND(S114&gt;=8,S114&lt;=15)=TRUE,1,IF(AND(S114&gt;=16,S114&lt;=23)=TRUE,2,IF(AND(S114&gt;=24,S114&lt;=30)=TRUE,3,)))))</f>
        <v>3</v>
      </c>
      <c r="U114" s="7" t="s">
        <v>0</v>
      </c>
      <c r="V114" s="7">
        <f>IF(ISBLANK(U114)=TRUE,"",IF(U114="NE",0,IF(U114="CE ",1,IF(U114="E",2,3))))</f>
        <v>0</v>
      </c>
      <c r="W114" s="2">
        <f>IF(OR(ISNUMBER(O114)=FALSE,ISNUMBER(Q114)=FALSE,ISNUMBER(R114)=FALSE,ISNUMBER(T114)=FALSE,ISNUMBER(V114)=FALSE),"",SUM([1]tabla3!$B$2*O114,[1]tabla3!$B$3*Q114,[1]tabla3!$B$4*R114,[1]tabla3!$B$5*T114,[1]tabla3!$B$6*V114))</f>
        <v>12.4</v>
      </c>
      <c r="X114" s="6" t="str">
        <f>IF(ISNUMBER(W114)=FALSE,"",IF(W114&lt;9,"Bajo",IF(AND(W114&gt;=9,W114&lt;15)=TRUE,"Medio",IF(AND(W114&gt;=15,W114&lt;20)=TRUE,"Medio Alto",IF(AND(W114&gt;=20,W114&lt;30)=TRUE,"Alto","Muy Alto")))))</f>
        <v>Medio</v>
      </c>
    </row>
    <row r="115" spans="1:24" s="9" customFormat="1" x14ac:dyDescent="0.25">
      <c r="A115" s="8">
        <v>113</v>
      </c>
      <c r="B115" s="2" t="s">
        <v>14</v>
      </c>
      <c r="C115" s="2" t="s">
        <v>32</v>
      </c>
      <c r="D115" s="4" t="s">
        <v>606</v>
      </c>
      <c r="E115" s="4" t="s">
        <v>605</v>
      </c>
      <c r="F115" s="4" t="s">
        <v>604</v>
      </c>
      <c r="G115" s="2" t="s">
        <v>603</v>
      </c>
      <c r="H115" s="7">
        <v>2</v>
      </c>
      <c r="I115" s="7">
        <v>1</v>
      </c>
      <c r="J115" s="7">
        <v>15</v>
      </c>
      <c r="K115" s="2">
        <f>IF(ISBLANK(J115)=TRUE,"",IF(J115&lt;20,0,IF(AND(J115&gt;=20,J115&lt;35)=TRUE,1,IF(AND(J115&gt;35,J115&lt;=60)=TRUE,2,3))))</f>
        <v>0</v>
      </c>
      <c r="L115" s="7">
        <v>1</v>
      </c>
      <c r="M115" s="7">
        <v>1</v>
      </c>
      <c r="N115" s="2">
        <f>IF(AND(ISNUMBER(H115)=FALSE,ISNUMBER(I115)=FALSE,ISNUMBER(K115)=FALSE,ISNUMBER(L115)=FALSE,ISNUMBER(M115)=FALSE),"",SUM(1.5*H115,1.5*I115,1.5*K115,L115,0.5*M115))</f>
        <v>6</v>
      </c>
      <c r="O115" s="2">
        <f>IF(N115&lt;6,0,IF(AND(N115&gt;=6,N115&lt;12)=TRUE,1,IF(AND(N115&gt;=12,N115&lt;18)=TRUE,2,IF(N115=18,3,""))))</f>
        <v>1</v>
      </c>
      <c r="P115" s="7" t="s">
        <v>1</v>
      </c>
      <c r="Q115" s="7">
        <f>IF(OR(P115="DD",P115="LC")=TRUE,0,IF(P115="NT",1,IF(P115="VU",2,IF(OR(P115="EN",P115="CR")=TRUE,3,""))))</f>
        <v>0</v>
      </c>
      <c r="R115" s="2">
        <f>IF(COUNTIF($C$3:$C$289,C115)=1,3,IF(COUNTIF($D$3:$D$289,D115)=1,2,IF(AND(COUNTIF($D$3:$D$289,D115)&gt;=2,COUNTIF($D$3:$D$289,D115)&lt;=4)=TRUE,1,0)))</f>
        <v>2</v>
      </c>
      <c r="S115" s="7">
        <v>22</v>
      </c>
      <c r="T115" s="2">
        <f>IF(ISBLANK(S115)=TRUE,"",IF(S115&lt;=7,0,IF(AND(S115&gt;=8,S115&lt;=15)=TRUE,1,IF(AND(S115&gt;=16,S115&lt;=23)=TRUE,2,IF(AND(S115&gt;=24,S115&lt;=30)=TRUE,3,)))))</f>
        <v>2</v>
      </c>
      <c r="U115" s="7" t="s">
        <v>0</v>
      </c>
      <c r="V115" s="7">
        <f>IF(ISBLANK(U115)=TRUE,"",IF(U115="NE",0,IF(U115="CE ",1,IF(U115="E",2,3))))</f>
        <v>0</v>
      </c>
      <c r="W115" s="2">
        <f>IF(OR(ISNUMBER(O115)=FALSE,ISNUMBER(Q115)=FALSE,ISNUMBER(R115)=FALSE,ISNUMBER(T115)=FALSE,ISNUMBER(V115)=FALSE),"",SUM([1]tabla3!$B$2*O115,[1]tabla3!$B$3*Q115,[1]tabla3!$B$4*R115,[1]tabla3!$B$5*T115,[1]tabla3!$B$6*V115))</f>
        <v>10.6</v>
      </c>
      <c r="X115" s="6" t="str">
        <f>IF(ISNUMBER(W115)=FALSE,"",IF(W115&lt;9,"Bajo",IF(AND(W115&gt;=9,W115&lt;15)=TRUE,"Medio",IF(AND(W115&gt;=15,W115&lt;20)=TRUE,"Medio Alto",IF(AND(W115&gt;=20,W115&lt;30)=TRUE,"Alto","Muy Alto")))))</f>
        <v>Medio</v>
      </c>
    </row>
    <row r="116" spans="1:24" s="9" customFormat="1" x14ac:dyDescent="0.25">
      <c r="A116" s="8">
        <v>114</v>
      </c>
      <c r="B116" s="2" t="s">
        <v>14</v>
      </c>
      <c r="C116" s="2" t="s">
        <v>32</v>
      </c>
      <c r="D116" s="4" t="s">
        <v>602</v>
      </c>
      <c r="E116" s="4" t="s">
        <v>601</v>
      </c>
      <c r="F116" s="4" t="s">
        <v>600</v>
      </c>
      <c r="G116" s="2" t="s">
        <v>599</v>
      </c>
      <c r="H116" s="7">
        <v>2</v>
      </c>
      <c r="I116" s="7">
        <v>1</v>
      </c>
      <c r="J116" s="7">
        <v>14</v>
      </c>
      <c r="K116" s="2">
        <f>IF(ISBLANK(J116)=TRUE,"",IF(J116&lt;20,0,IF(AND(J116&gt;=20,J116&lt;35)=TRUE,1,IF(AND(J116&gt;35,J116&lt;=60)=TRUE,2,3))))</f>
        <v>0</v>
      </c>
      <c r="L116" s="7">
        <v>3</v>
      </c>
      <c r="M116" s="7">
        <v>1</v>
      </c>
      <c r="N116" s="2">
        <f>IF(AND(ISNUMBER(H116)=FALSE,ISNUMBER(I116)=FALSE,ISNUMBER(K116)=FALSE,ISNUMBER(L116)=FALSE,ISNUMBER(M116)=FALSE),"",SUM(1.5*H116,1.5*I116,1.5*K116,L116,0.5*M116))</f>
        <v>8</v>
      </c>
      <c r="O116" s="2">
        <f>IF(N116&lt;6,0,IF(AND(N116&gt;=6,N116&lt;12)=TRUE,1,IF(AND(N116&gt;=12,N116&lt;18)=TRUE,2,IF(N116=18,3,""))))</f>
        <v>1</v>
      </c>
      <c r="P116" s="7" t="s">
        <v>1</v>
      </c>
      <c r="Q116" s="7">
        <f>IF(OR(P116="DD",P116="LC")=TRUE,0,IF(P116="NT",1,IF(P116="VU",2,IF(OR(P116="EN",P116="CR")=TRUE,3,""))))</f>
        <v>0</v>
      </c>
      <c r="R116" s="2">
        <f>IF(COUNTIF($C$3:$C$289,C116)=1,3,IF(COUNTIF($D$3:$D$289,D116)=1,2,IF(AND(COUNTIF($D$3:$D$289,D116)&gt;=2,COUNTIF($D$3:$D$289,D116)&lt;=4)=TRUE,1,0)))</f>
        <v>2</v>
      </c>
      <c r="S116" s="7">
        <v>24</v>
      </c>
      <c r="T116" s="2">
        <f>IF(ISBLANK(S116)=TRUE,"",IF(S116&lt;=7,0,IF(AND(S116&gt;=8,S116&lt;=15)=TRUE,1,IF(AND(S116&gt;=16,S116&lt;=23)=TRUE,2,IF(AND(S116&gt;=24,S116&lt;=30)=TRUE,3,)))))</f>
        <v>3</v>
      </c>
      <c r="U116" s="7" t="s">
        <v>0</v>
      </c>
      <c r="V116" s="7">
        <f>IF(ISBLANK(U116)=TRUE,"",IF(U116="NE",0,IF(U116="CE ",1,IF(U116="E",2,3))))</f>
        <v>0</v>
      </c>
      <c r="W116" s="2">
        <f>IF(OR(ISNUMBER(O116)=FALSE,ISNUMBER(Q116)=FALSE,ISNUMBER(R116)=FALSE,ISNUMBER(T116)=FALSE,ISNUMBER(V116)=FALSE),"",SUM([1]tabla3!$B$2*O116,[1]tabla3!$B$3*Q116,[1]tabla3!$B$4*R116,[1]tabla3!$B$5*T116,[1]tabla3!$B$6*V116))</f>
        <v>13.6</v>
      </c>
      <c r="X116" s="6" t="str">
        <f>IF(ISNUMBER(W116)=FALSE,"",IF(W116&lt;9,"Bajo",IF(AND(W116&gt;=9,W116&lt;15)=TRUE,"Medio",IF(AND(W116&gt;=15,W116&lt;20)=TRUE,"Medio Alto",IF(AND(W116&gt;=20,W116&lt;30)=TRUE,"Alto","Muy Alto")))))</f>
        <v>Medio</v>
      </c>
    </row>
    <row r="117" spans="1:24" s="9" customFormat="1" ht="12.75" customHeight="1" x14ac:dyDescent="0.25">
      <c r="A117" s="8">
        <v>115</v>
      </c>
      <c r="B117" s="2" t="s">
        <v>14</v>
      </c>
      <c r="C117" s="2" t="s">
        <v>32</v>
      </c>
      <c r="D117" s="4" t="s">
        <v>598</v>
      </c>
      <c r="E117" s="4" t="s">
        <v>597</v>
      </c>
      <c r="F117" s="4" t="s">
        <v>596</v>
      </c>
      <c r="G117" s="2" t="s">
        <v>595</v>
      </c>
      <c r="H117" s="7">
        <v>3</v>
      </c>
      <c r="I117" s="7">
        <v>3</v>
      </c>
      <c r="J117" s="7">
        <v>14</v>
      </c>
      <c r="K117" s="2">
        <f>IF(ISBLANK(J117)=TRUE,"",IF(J117&lt;20,0,IF(AND(J117&gt;=20,J117&lt;35)=TRUE,1,IF(AND(J117&gt;35,J117&lt;=60)=TRUE,2,3))))</f>
        <v>0</v>
      </c>
      <c r="L117" s="7">
        <v>1</v>
      </c>
      <c r="M117" s="7">
        <v>2</v>
      </c>
      <c r="N117" s="2">
        <f>IF(AND(ISNUMBER(H117)=FALSE,ISNUMBER(I117)=FALSE,ISNUMBER(K117)=FALSE,ISNUMBER(L117)=FALSE,ISNUMBER(M117)=FALSE),"",SUM(1.5*H117,1.5*I117,1.5*K117,L117,0.5*M117))</f>
        <v>11</v>
      </c>
      <c r="O117" s="2">
        <f>IF(N117&lt;6,0,IF(AND(N117&gt;=6,N117&lt;12)=TRUE,1,IF(AND(N117&gt;=12,N117&lt;18)=TRUE,2,IF(N117=18,3,""))))</f>
        <v>1</v>
      </c>
      <c r="P117" s="7" t="s">
        <v>1</v>
      </c>
      <c r="Q117" s="7">
        <f>IF(OR(P117="DD",P117="LC")=TRUE,0,IF(P117="NT",1,IF(P117="VU",2,IF(OR(P117="EN",P117="CR")=TRUE,3,""))))</f>
        <v>0</v>
      </c>
      <c r="R117" s="2">
        <f>IF(COUNTIF($C$3:$C$289,C117)=1,3,IF(COUNTIF($D$3:$D$289,D117)=1,2,IF(AND(COUNTIF($D$3:$D$289,D117)&gt;=2,COUNTIF($D$3:$D$289,D117)&lt;=4)=TRUE,1,0)))</f>
        <v>2</v>
      </c>
      <c r="S117" s="7">
        <v>11</v>
      </c>
      <c r="T117" s="2">
        <f>IF(ISBLANK(S117)=TRUE,"",IF(S117&lt;=7,0,IF(AND(S117&gt;=8,S117&lt;=15)=TRUE,1,IF(AND(S117&gt;=16,S117&lt;=23)=TRUE,2,IF(AND(S117&gt;=24,S117&lt;=30)=TRUE,3,)))))</f>
        <v>1</v>
      </c>
      <c r="U117" s="7" t="s">
        <v>0</v>
      </c>
      <c r="V117" s="7">
        <f>IF(ISBLANK(U117)=TRUE,"",IF(U117="NE",0,IF(U117="CE ",1,IF(U117="E",2,3))))</f>
        <v>0</v>
      </c>
      <c r="W117" s="2">
        <f>IF(OR(ISNUMBER(O117)=FALSE,ISNUMBER(Q117)=FALSE,ISNUMBER(R117)=FALSE,ISNUMBER(T117)=FALSE,ISNUMBER(V117)=FALSE),"",SUM([1]tabla3!$B$2*O117,[1]tabla3!$B$3*Q117,[1]tabla3!$B$4*R117,[1]tabla3!$B$5*T117,[1]tabla3!$B$6*V117))</f>
        <v>7.6</v>
      </c>
      <c r="X117" s="6" t="str">
        <f>IF(ISNUMBER(W117)=FALSE,"",IF(W117&lt;9,"Bajo",IF(AND(W117&gt;=9,W117&lt;15)=TRUE,"Medio",IF(AND(W117&gt;=15,W117&lt;20)=TRUE,"Medio Alto",IF(AND(W117&gt;=20,W117&lt;30)=TRUE,"Alto","Muy Alto")))))</f>
        <v>Bajo</v>
      </c>
    </row>
    <row r="118" spans="1:24" s="9" customFormat="1" x14ac:dyDescent="0.25">
      <c r="A118" s="8">
        <v>116</v>
      </c>
      <c r="B118" s="2" t="s">
        <v>14</v>
      </c>
      <c r="C118" s="2" t="s">
        <v>32</v>
      </c>
      <c r="D118" s="4" t="s">
        <v>594</v>
      </c>
      <c r="E118" s="4" t="s">
        <v>593</v>
      </c>
      <c r="F118" s="4" t="s">
        <v>592</v>
      </c>
      <c r="G118" s="2" t="s">
        <v>591</v>
      </c>
      <c r="H118" s="7">
        <v>3</v>
      </c>
      <c r="I118" s="7">
        <v>3</v>
      </c>
      <c r="J118" s="7">
        <v>24</v>
      </c>
      <c r="K118" s="2">
        <f>IF(ISBLANK(J118)=TRUE,"",IF(J118&lt;20,0,IF(AND(J118&gt;=20,J118&lt;35)=TRUE,1,IF(AND(J118&gt;35,J118&lt;=60)=TRUE,2,3))))</f>
        <v>1</v>
      </c>
      <c r="L118" s="7">
        <v>1</v>
      </c>
      <c r="M118" s="7">
        <v>2</v>
      </c>
      <c r="N118" s="2">
        <f>IF(AND(ISNUMBER(H118)=FALSE,ISNUMBER(I118)=FALSE,ISNUMBER(K118)=FALSE,ISNUMBER(L118)=FALSE,ISNUMBER(M118)=FALSE),"",SUM(1.5*H118,1.5*I118,1.5*K118,L118,0.5*M118))</f>
        <v>12.5</v>
      </c>
      <c r="O118" s="2">
        <f>IF(N118&lt;6,0,IF(AND(N118&gt;=6,N118&lt;12)=TRUE,1,IF(AND(N118&gt;=12,N118&lt;18)=TRUE,2,IF(N118=18,3,""))))</f>
        <v>2</v>
      </c>
      <c r="P118" s="7" t="s">
        <v>1</v>
      </c>
      <c r="Q118" s="7">
        <f>IF(OR(P118="DD",P118="LC")=TRUE,0,IF(P118="NT",1,IF(P118="VU",2,IF(OR(P118="EN",P118="CR")=TRUE,3,""))))</f>
        <v>0</v>
      </c>
      <c r="R118" s="2">
        <f>IF(COUNTIF($C$3:$C$289,C118)=1,3,IF(COUNTIF($D$3:$D$289,D118)=1,2,IF(AND(COUNTIF($D$3:$D$289,D118)&gt;=2,COUNTIF($D$3:$D$289,D118)&lt;=4)=TRUE,1,0)))</f>
        <v>2</v>
      </c>
      <c r="S118" s="7">
        <v>23</v>
      </c>
      <c r="T118" s="2">
        <f>IF(ISBLANK(S118)=TRUE,"",IF(S118&lt;=7,0,IF(AND(S118&gt;=8,S118&lt;=15)=TRUE,1,IF(AND(S118&gt;=16,S118&lt;=23)=TRUE,2,IF(AND(S118&gt;=24,S118&lt;=30)=TRUE,3,)))))</f>
        <v>2</v>
      </c>
      <c r="U118" s="7" t="s">
        <v>0</v>
      </c>
      <c r="V118" s="7">
        <f>IF(ISBLANK(U118)=TRUE,"",IF(U118="NE",0,IF(U118="CE ",1,IF(U118="E",2,3))))</f>
        <v>0</v>
      </c>
      <c r="W118" s="2">
        <f>IF(OR(ISNUMBER(O118)=FALSE,ISNUMBER(Q118)=FALSE,ISNUMBER(R118)=FALSE,ISNUMBER(T118)=FALSE,ISNUMBER(V118)=FALSE),"",SUM([1]tabla3!$B$2*O118,[1]tabla3!$B$3*Q118,[1]tabla3!$B$4*R118,[1]tabla3!$B$5*T118,[1]tabla3!$B$6*V118))</f>
        <v>11.8</v>
      </c>
      <c r="X118" s="6" t="str">
        <f>IF(ISNUMBER(W118)=FALSE,"",IF(W118&lt;9,"Bajo",IF(AND(W118&gt;=9,W118&lt;15)=TRUE,"Medio",IF(AND(W118&gt;=15,W118&lt;20)=TRUE,"Medio Alto",IF(AND(W118&gt;=20,W118&lt;30)=TRUE,"Alto","Muy Alto")))))</f>
        <v>Medio</v>
      </c>
    </row>
    <row r="119" spans="1:24" s="9" customFormat="1" x14ac:dyDescent="0.25">
      <c r="A119" s="8">
        <v>117</v>
      </c>
      <c r="B119" s="2" t="s">
        <v>14</v>
      </c>
      <c r="C119" s="2" t="s">
        <v>32</v>
      </c>
      <c r="D119" s="4" t="s">
        <v>585</v>
      </c>
      <c r="E119" s="4" t="s">
        <v>590</v>
      </c>
      <c r="F119" s="4" t="s">
        <v>589</v>
      </c>
      <c r="G119" s="2" t="s">
        <v>588</v>
      </c>
      <c r="H119" s="7">
        <v>2</v>
      </c>
      <c r="I119" s="7">
        <v>1</v>
      </c>
      <c r="J119" s="7">
        <v>13</v>
      </c>
      <c r="K119" s="2">
        <f>IF(ISBLANK(J119)=TRUE,"",IF(J119&lt;20,0,IF(AND(J119&gt;=20,J119&lt;35)=TRUE,1,IF(AND(J119&gt;35,J119&lt;=60)=TRUE,2,3))))</f>
        <v>0</v>
      </c>
      <c r="L119" s="7">
        <v>1</v>
      </c>
      <c r="M119" s="7">
        <v>1</v>
      </c>
      <c r="N119" s="2">
        <f>IF(AND(ISNUMBER(H119)=FALSE,ISNUMBER(I119)=FALSE,ISNUMBER(K119)=FALSE,ISNUMBER(L119)=FALSE,ISNUMBER(M119)=FALSE),"",SUM(1.5*H119,1.5*I119,1.5*K119,L119,0.5*M119))</f>
        <v>6</v>
      </c>
      <c r="O119" s="2">
        <f>IF(N119&lt;6,0,IF(AND(N119&gt;=6,N119&lt;12)=TRUE,1,IF(AND(N119&gt;=12,N119&lt;18)=TRUE,2,IF(N119=18,3,""))))</f>
        <v>1</v>
      </c>
      <c r="P119" s="7" t="s">
        <v>1</v>
      </c>
      <c r="Q119" s="7">
        <f>IF(OR(P119="DD",P119="LC")=TRUE,0,IF(P119="NT",1,IF(P119="VU",2,IF(OR(P119="EN",P119="CR")=TRUE,3,""))))</f>
        <v>0</v>
      </c>
      <c r="R119" s="2">
        <f>IF(COUNTIF($C$3:$C$289,C119)=1,3,IF(COUNTIF($D$3:$D$289,D119)=1,2,IF(AND(COUNTIF($D$3:$D$289,D119)&gt;=2,COUNTIF($D$3:$D$289,D119)&lt;=4)=TRUE,1,0)))</f>
        <v>1</v>
      </c>
      <c r="S119" s="7">
        <v>23</v>
      </c>
      <c r="T119" s="2">
        <f>IF(ISBLANK(S119)=TRUE,"",IF(S119&lt;=7,0,IF(AND(S119&gt;=8,S119&lt;=15)=TRUE,1,IF(AND(S119&gt;=16,S119&lt;=23)=TRUE,2,IF(AND(S119&gt;=24,S119&lt;=30)=TRUE,3,)))))</f>
        <v>2</v>
      </c>
      <c r="U119" s="7" t="s">
        <v>0</v>
      </c>
      <c r="V119" s="7">
        <f>IF(ISBLANK(U119)=TRUE,"",IF(U119="NE",0,IF(U119="CE ",1,IF(U119="E",2,3))))</f>
        <v>0</v>
      </c>
      <c r="W119" s="2">
        <f>IF(OR(ISNUMBER(O119)=FALSE,ISNUMBER(Q119)=FALSE,ISNUMBER(R119)=FALSE,ISNUMBER(T119)=FALSE,ISNUMBER(V119)=FALSE),"",SUM([1]tabla3!$B$2*O119,[1]tabla3!$B$3*Q119,[1]tabla3!$B$4*R119,[1]tabla3!$B$5*T119,[1]tabla3!$B$6*V119))</f>
        <v>8.9</v>
      </c>
      <c r="X119" s="6" t="str">
        <f>IF(ISNUMBER(W119)=FALSE,"",IF(W119&lt;9,"Bajo",IF(AND(W119&gt;=9,W119&lt;15)=TRUE,"Medio",IF(AND(W119&gt;=15,W119&lt;20)=TRUE,"Medio Alto",IF(AND(W119&gt;=20,W119&lt;30)=TRUE,"Alto","Muy Alto")))))</f>
        <v>Bajo</v>
      </c>
    </row>
    <row r="120" spans="1:24" s="9" customFormat="1" x14ac:dyDescent="0.25">
      <c r="A120" s="8">
        <v>118</v>
      </c>
      <c r="B120" s="2" t="s">
        <v>14</v>
      </c>
      <c r="C120" s="2" t="s">
        <v>32</v>
      </c>
      <c r="D120" s="4" t="s">
        <v>585</v>
      </c>
      <c r="E120" s="4" t="s">
        <v>64</v>
      </c>
      <c r="F120" s="4" t="s">
        <v>587</v>
      </c>
      <c r="G120" s="2" t="s">
        <v>586</v>
      </c>
      <c r="H120" s="7">
        <v>2</v>
      </c>
      <c r="I120" s="7">
        <v>1</v>
      </c>
      <c r="J120" s="7">
        <v>13</v>
      </c>
      <c r="K120" s="2">
        <f>IF(ISBLANK(J120)=TRUE,"",IF(J120&lt;20,0,IF(AND(J120&gt;=20,J120&lt;35)=TRUE,1,IF(AND(J120&gt;35,J120&lt;=60)=TRUE,2,3))))</f>
        <v>0</v>
      </c>
      <c r="L120" s="7">
        <v>1</v>
      </c>
      <c r="M120" s="7">
        <v>1</v>
      </c>
      <c r="N120" s="2">
        <f>IF(AND(ISNUMBER(H120)=FALSE,ISNUMBER(I120)=FALSE,ISNUMBER(K120)=FALSE,ISNUMBER(L120)=FALSE,ISNUMBER(M120)=FALSE),"",SUM(1.5*H120,1.5*I120,1.5*K120,L120,0.5*M120))</f>
        <v>6</v>
      </c>
      <c r="O120" s="2">
        <f>IF(N120&lt;6,0,IF(AND(N120&gt;=6,N120&lt;12)=TRUE,1,IF(AND(N120&gt;=12,N120&lt;18)=TRUE,2,IF(N120=18,3,""))))</f>
        <v>1</v>
      </c>
      <c r="P120" s="7" t="s">
        <v>1</v>
      </c>
      <c r="Q120" s="7">
        <f>IF(OR(P120="DD",P120="LC")=TRUE,0,IF(P120="NT",1,IF(P120="VU",2,IF(OR(P120="EN",P120="CR")=TRUE,3,""))))</f>
        <v>0</v>
      </c>
      <c r="R120" s="2">
        <f>IF(COUNTIF($C$3:$C$289,C120)=1,3,IF(COUNTIF($D$3:$D$289,D120)=1,2,IF(AND(COUNTIF($D$3:$D$289,D120)&gt;=2,COUNTIF($D$3:$D$289,D120)&lt;=4)=TRUE,1,0)))</f>
        <v>1</v>
      </c>
      <c r="S120" s="7">
        <v>16</v>
      </c>
      <c r="T120" s="2">
        <f>IF(ISBLANK(S120)=TRUE,"",IF(S120&lt;=7,0,IF(AND(S120&gt;=8,S120&lt;=15)=TRUE,1,IF(AND(S120&gt;=16,S120&lt;=23)=TRUE,2,IF(AND(S120&gt;=24,S120&lt;=30)=TRUE,3,)))))</f>
        <v>2</v>
      </c>
      <c r="U120" s="7" t="s">
        <v>0</v>
      </c>
      <c r="V120" s="7">
        <f>IF(ISBLANK(U120)=TRUE,"",IF(U120="NE",0,IF(U120="CE ",1,IF(U120="E",2,3))))</f>
        <v>0</v>
      </c>
      <c r="W120" s="2">
        <f>IF(OR(ISNUMBER(O120)=FALSE,ISNUMBER(Q120)=FALSE,ISNUMBER(R120)=FALSE,ISNUMBER(T120)=FALSE,ISNUMBER(V120)=FALSE),"",SUM([1]tabla3!$B$2*O120,[1]tabla3!$B$3*Q120,[1]tabla3!$B$4*R120,[1]tabla3!$B$5*T120,[1]tabla3!$B$6*V120))</f>
        <v>8.9</v>
      </c>
      <c r="X120" s="6" t="str">
        <f>IF(ISNUMBER(W120)=FALSE,"",IF(W120&lt;9,"Bajo",IF(AND(W120&gt;=9,W120&lt;15)=TRUE,"Medio",IF(AND(W120&gt;=15,W120&lt;20)=TRUE,"Medio Alto",IF(AND(W120&gt;=20,W120&lt;30)=TRUE,"Alto","Muy Alto")))))</f>
        <v>Bajo</v>
      </c>
    </row>
    <row r="121" spans="1:24" s="9" customFormat="1" x14ac:dyDescent="0.25">
      <c r="A121" s="8">
        <v>119</v>
      </c>
      <c r="B121" s="2" t="s">
        <v>14</v>
      </c>
      <c r="C121" s="2" t="s">
        <v>32</v>
      </c>
      <c r="D121" s="4" t="s">
        <v>585</v>
      </c>
      <c r="E121" s="4" t="s">
        <v>584</v>
      </c>
      <c r="F121" s="4" t="s">
        <v>583</v>
      </c>
      <c r="G121" s="2" t="s">
        <v>582</v>
      </c>
      <c r="H121" s="7">
        <v>2</v>
      </c>
      <c r="I121" s="7">
        <v>1</v>
      </c>
      <c r="J121" s="7">
        <v>13.5</v>
      </c>
      <c r="K121" s="2">
        <f>IF(ISBLANK(J121)=TRUE,"",IF(J121&lt;20,0,IF(AND(J121&gt;=20,J121&lt;35)=TRUE,1,IF(AND(J121&gt;35,J121&lt;=60)=TRUE,2,3))))</f>
        <v>0</v>
      </c>
      <c r="L121" s="7">
        <v>1</v>
      </c>
      <c r="M121" s="7">
        <v>0</v>
      </c>
      <c r="N121" s="2">
        <f>IF(AND(ISNUMBER(H121)=FALSE,ISNUMBER(I121)=FALSE,ISNUMBER(K121)=FALSE,ISNUMBER(L121)=FALSE,ISNUMBER(M121)=FALSE),"",SUM(1.5*H121,1.5*I121,1.5*K121,L121,0.5*M121))</f>
        <v>5.5</v>
      </c>
      <c r="O121" s="2">
        <f>IF(N121&lt;6,0,IF(AND(N121&gt;=6,N121&lt;12)=TRUE,1,IF(AND(N121&gt;=12,N121&lt;18)=TRUE,2,IF(N121=18,3,""))))</f>
        <v>0</v>
      </c>
      <c r="P121" s="7" t="s">
        <v>1</v>
      </c>
      <c r="Q121" s="7">
        <f>IF(OR(P121="DD",P121="LC")=TRUE,0,IF(P121="NT",1,IF(P121="VU",2,IF(OR(P121="EN",P121="CR")=TRUE,3,""))))</f>
        <v>0</v>
      </c>
      <c r="R121" s="2">
        <f>IF(COUNTIF($C$3:$C$289,C121)=1,3,IF(COUNTIF($D$3:$D$289,D121)=1,2,IF(AND(COUNTIF($D$3:$D$289,D121)&gt;=2,COUNTIF($D$3:$D$289,D121)&lt;=4)=TRUE,1,0)))</f>
        <v>1</v>
      </c>
      <c r="S121" s="7">
        <v>23</v>
      </c>
      <c r="T121" s="2">
        <f>IF(ISBLANK(S121)=TRUE,"",IF(S121&lt;=7,0,IF(AND(S121&gt;=8,S121&lt;=15)=TRUE,1,IF(AND(S121&gt;=16,S121&lt;=23)=TRUE,2,IF(AND(S121&gt;=24,S121&lt;=30)=TRUE,3,)))))</f>
        <v>2</v>
      </c>
      <c r="U121" s="7" t="s">
        <v>0</v>
      </c>
      <c r="V121" s="7">
        <f>IF(ISBLANK(U121)=TRUE,"",IF(U121="NE",0,IF(U121="CE ",1,IF(U121="E",2,3))))</f>
        <v>0</v>
      </c>
      <c r="W121" s="2">
        <f>IF(OR(ISNUMBER(O121)=FALSE,ISNUMBER(Q121)=FALSE,ISNUMBER(R121)=FALSE,ISNUMBER(T121)=FALSE,ISNUMBER(V121)=FALSE),"",SUM([1]tabla3!$B$2*O121,[1]tabla3!$B$3*Q121,[1]tabla3!$B$4*R121,[1]tabla3!$B$5*T121,[1]tabla3!$B$6*V121))</f>
        <v>7.7</v>
      </c>
      <c r="X121" s="6" t="str">
        <f>IF(ISNUMBER(W121)=FALSE,"",IF(W121&lt;9,"Bajo",IF(AND(W121&gt;=9,W121&lt;15)=TRUE,"Medio",IF(AND(W121&gt;=15,W121&lt;20)=TRUE,"Medio Alto",IF(AND(W121&gt;=20,W121&lt;30)=TRUE,"Alto","Muy Alto")))))</f>
        <v>Bajo</v>
      </c>
    </row>
    <row r="122" spans="1:24" s="9" customFormat="1" x14ac:dyDescent="0.25">
      <c r="A122" s="8">
        <v>120</v>
      </c>
      <c r="B122" s="2" t="s">
        <v>14</v>
      </c>
      <c r="C122" s="2" t="s">
        <v>32</v>
      </c>
      <c r="D122" s="4" t="s">
        <v>138</v>
      </c>
      <c r="E122" s="4" t="s">
        <v>581</v>
      </c>
      <c r="F122" s="4" t="s">
        <v>580</v>
      </c>
      <c r="G122" s="2" t="s">
        <v>579</v>
      </c>
      <c r="H122" s="7">
        <v>2</v>
      </c>
      <c r="I122" s="7">
        <v>1</v>
      </c>
      <c r="J122" s="7">
        <v>20</v>
      </c>
      <c r="K122" s="2">
        <f>IF(ISBLANK(J122)=TRUE,"",IF(J122&lt;20,0,IF(AND(J122&gt;=20,J122&lt;35)=TRUE,1,IF(AND(J122&gt;35,J122&lt;=60)=TRUE,2,3))))</f>
        <v>1</v>
      </c>
      <c r="L122" s="7">
        <v>1</v>
      </c>
      <c r="M122" s="7">
        <v>1</v>
      </c>
      <c r="N122" s="2">
        <f>IF(AND(ISNUMBER(H122)=FALSE,ISNUMBER(I122)=FALSE,ISNUMBER(K122)=FALSE,ISNUMBER(L122)=FALSE,ISNUMBER(M122)=FALSE),"",SUM(1.5*H122,1.5*I122,1.5*K122,L122,0.5*M122))</f>
        <v>7.5</v>
      </c>
      <c r="O122" s="2">
        <f>IF(N122&lt;6,0,IF(AND(N122&gt;=6,N122&lt;12)=TRUE,1,IF(AND(N122&gt;=12,N122&lt;18)=TRUE,2,IF(N122=18,3,""))))</f>
        <v>1</v>
      </c>
      <c r="P122" s="7" t="s">
        <v>1</v>
      </c>
      <c r="Q122" s="7">
        <f>IF(OR(P122="DD",P122="LC")=TRUE,0,IF(P122="NT",1,IF(P122="VU",2,IF(OR(P122="EN",P122="CR")=TRUE,3,""))))</f>
        <v>0</v>
      </c>
      <c r="R122" s="2">
        <f>IF(COUNTIF($C$3:$C$289,C122)=1,3,IF(COUNTIF($D$3:$D$289,D122)=1,2,IF(AND(COUNTIF($D$3:$D$289,D122)&gt;=2,COUNTIF($D$3:$D$289,D122)&lt;=4)=TRUE,1,0)))</f>
        <v>1</v>
      </c>
      <c r="S122" s="7">
        <v>24</v>
      </c>
      <c r="T122" s="2">
        <f>IF(ISBLANK(S122)=TRUE,"",IF(S122&lt;=7,0,IF(AND(S122&gt;=8,S122&lt;=15)=TRUE,1,IF(AND(S122&gt;=16,S122&lt;=23)=TRUE,2,IF(AND(S122&gt;=24,S122&lt;=30)=TRUE,3,)))))</f>
        <v>3</v>
      </c>
      <c r="U122" s="7" t="s">
        <v>0</v>
      </c>
      <c r="V122" s="7">
        <f>IF(ISBLANK(U122)=TRUE,"",IF(U122="NE",0,IF(U122="CE ",1,IF(U122="E",2,3))))</f>
        <v>0</v>
      </c>
      <c r="W122" s="2">
        <f>IF(OR(ISNUMBER(O122)=FALSE,ISNUMBER(Q122)=FALSE,ISNUMBER(R122)=FALSE,ISNUMBER(T122)=FALSE,ISNUMBER(V122)=FALSE),"",SUM([1]tabla3!$B$2*O122,[1]tabla3!$B$3*Q122,[1]tabla3!$B$4*R122,[1]tabla3!$B$5*T122,[1]tabla3!$B$6*V122))</f>
        <v>11.9</v>
      </c>
      <c r="X122" s="6" t="str">
        <f>IF(ISNUMBER(W122)=FALSE,"",IF(W122&lt;9,"Bajo",IF(AND(W122&gt;=9,W122&lt;15)=TRUE,"Medio",IF(AND(W122&gt;=15,W122&lt;20)=TRUE,"Medio Alto",IF(AND(W122&gt;=20,W122&lt;30)=TRUE,"Alto","Muy Alto")))))</f>
        <v>Medio</v>
      </c>
    </row>
    <row r="123" spans="1:24" s="9" customFormat="1" x14ac:dyDescent="0.25">
      <c r="A123" s="8">
        <v>121</v>
      </c>
      <c r="B123" s="2" t="s">
        <v>14</v>
      </c>
      <c r="C123" s="2" t="s">
        <v>32</v>
      </c>
      <c r="D123" s="4" t="s">
        <v>578</v>
      </c>
      <c r="E123" s="4" t="s">
        <v>577</v>
      </c>
      <c r="F123" s="4" t="s">
        <v>576</v>
      </c>
      <c r="G123" s="2" t="s">
        <v>575</v>
      </c>
      <c r="H123" s="7">
        <v>2</v>
      </c>
      <c r="I123" s="7">
        <v>1</v>
      </c>
      <c r="J123" s="7">
        <v>12</v>
      </c>
      <c r="K123" s="2">
        <f>IF(ISBLANK(J123)=TRUE,"",IF(J123&lt;20,0,IF(AND(J123&gt;=20,J123&lt;35)=TRUE,1,IF(AND(J123&gt;35,J123&lt;=60)=TRUE,2,3))))</f>
        <v>0</v>
      </c>
      <c r="L123" s="7">
        <v>1</v>
      </c>
      <c r="M123" s="7">
        <v>1</v>
      </c>
      <c r="N123" s="2">
        <f>IF(AND(ISNUMBER(H123)=FALSE,ISNUMBER(I123)=FALSE,ISNUMBER(K123)=FALSE,ISNUMBER(L123)=FALSE,ISNUMBER(M123)=FALSE),"",SUM(1.5*H123,1.5*I123,1.5*K123,L123,0.5*M123))</f>
        <v>6</v>
      </c>
      <c r="O123" s="2">
        <f>IF(N123&lt;6,0,IF(AND(N123&gt;=6,N123&lt;12)=TRUE,1,IF(AND(N123&gt;=12,N123&lt;18)=TRUE,2,IF(N123=18,3,""))))</f>
        <v>1</v>
      </c>
      <c r="P123" s="7" t="s">
        <v>1</v>
      </c>
      <c r="Q123" s="7">
        <f>IF(OR(P123="DD",P123="LC")=TRUE,0,IF(P123="NT",1,IF(P123="VU",2,IF(OR(P123="EN",P123="CR")=TRUE,3,""))))</f>
        <v>0</v>
      </c>
      <c r="R123" s="2">
        <f>IF(COUNTIF($C$3:$C$289,C123)=1,3,IF(COUNTIF($D$3:$D$289,D123)=1,2,IF(AND(COUNTIF($D$3:$D$289,D123)&gt;=2,COUNTIF($D$3:$D$289,D123)&lt;=4)=TRUE,1,0)))</f>
        <v>2</v>
      </c>
      <c r="S123" s="7">
        <v>23</v>
      </c>
      <c r="T123" s="2">
        <f>IF(ISBLANK(S123)=TRUE,"",IF(S123&lt;=7,0,IF(AND(S123&gt;=8,S123&lt;=15)=TRUE,1,IF(AND(S123&gt;=16,S123&lt;=23)=TRUE,2,IF(AND(S123&gt;=24,S123&lt;=30)=TRUE,3,)))))</f>
        <v>2</v>
      </c>
      <c r="U123" s="7" t="s">
        <v>0</v>
      </c>
      <c r="V123" s="7">
        <f>IF(ISBLANK(U123)=TRUE,"",IF(U123="NE",0,IF(U123="CE ",1,IF(U123="E",2,3))))</f>
        <v>0</v>
      </c>
      <c r="W123" s="2">
        <f>IF(OR(ISNUMBER(O123)=FALSE,ISNUMBER(Q123)=FALSE,ISNUMBER(R123)=FALSE,ISNUMBER(T123)=FALSE,ISNUMBER(V123)=FALSE),"",SUM([1]tabla3!$B$2*O123,[1]tabla3!$B$3*Q123,[1]tabla3!$B$4*R123,[1]tabla3!$B$5*T123,[1]tabla3!$B$6*V123))</f>
        <v>10.6</v>
      </c>
      <c r="X123" s="6" t="str">
        <f>IF(ISNUMBER(W123)=FALSE,"",IF(W123&lt;9,"Bajo",IF(AND(W123&gt;=9,W123&lt;15)=TRUE,"Medio",IF(AND(W123&gt;=15,W123&lt;20)=TRUE,"Medio Alto",IF(AND(W123&gt;=20,W123&lt;30)=TRUE,"Alto","Muy Alto")))))</f>
        <v>Medio</v>
      </c>
    </row>
    <row r="124" spans="1:24" s="9" customFormat="1" x14ac:dyDescent="0.25">
      <c r="A124" s="8">
        <v>122</v>
      </c>
      <c r="B124" s="2" t="s">
        <v>14</v>
      </c>
      <c r="C124" s="2" t="s">
        <v>32</v>
      </c>
      <c r="D124" s="4" t="s">
        <v>574</v>
      </c>
      <c r="E124" s="4" t="s">
        <v>573</v>
      </c>
      <c r="F124" s="4" t="s">
        <v>572</v>
      </c>
      <c r="G124" s="2" t="s">
        <v>571</v>
      </c>
      <c r="H124" s="7">
        <v>2</v>
      </c>
      <c r="I124" s="7">
        <v>1</v>
      </c>
      <c r="J124" s="7">
        <v>22</v>
      </c>
      <c r="K124" s="2">
        <f>IF(ISBLANK(J124)=TRUE,"",IF(J124&lt;20,0,IF(AND(J124&gt;=20,J124&lt;35)=TRUE,1,IF(AND(J124&gt;35,J124&lt;=60)=TRUE,2,3))))</f>
        <v>1</v>
      </c>
      <c r="L124" s="7">
        <v>1</v>
      </c>
      <c r="M124" s="7">
        <v>0</v>
      </c>
      <c r="N124" s="2">
        <f>IF(AND(ISNUMBER(H124)=FALSE,ISNUMBER(I124)=FALSE,ISNUMBER(K124)=FALSE,ISNUMBER(L124)=FALSE,ISNUMBER(M124)=FALSE),"",SUM(1.5*H124,1.5*I124,1.5*K124,L124,0.5*M124))</f>
        <v>7</v>
      </c>
      <c r="O124" s="2">
        <f>IF(N124&lt;6,0,IF(AND(N124&gt;=6,N124&lt;12)=TRUE,1,IF(AND(N124&gt;=12,N124&lt;18)=TRUE,2,IF(N124=18,3,""))))</f>
        <v>1</v>
      </c>
      <c r="P124" s="7" t="s">
        <v>1</v>
      </c>
      <c r="Q124" s="7">
        <f>IF(OR(P124="DD",P124="LC")=TRUE,0,IF(P124="NT",1,IF(P124="VU",2,IF(OR(P124="EN",P124="CR")=TRUE,3,""))))</f>
        <v>0</v>
      </c>
      <c r="R124" s="2">
        <f>IF(COUNTIF($C$3:$C$289,C124)=1,3,IF(COUNTIF($D$3:$D$289,D124)=1,2,IF(AND(COUNTIF($D$3:$D$289,D124)&gt;=2,COUNTIF($D$3:$D$289,D124)&lt;=4)=TRUE,1,0)))</f>
        <v>2</v>
      </c>
      <c r="S124" s="7">
        <v>27</v>
      </c>
      <c r="T124" s="2">
        <f>IF(ISBLANK(S124)=TRUE,"",IF(S124&lt;=7,0,IF(AND(S124&gt;=8,S124&lt;=15)=TRUE,1,IF(AND(S124&gt;=16,S124&lt;=23)=TRUE,2,IF(AND(S124&gt;=24,S124&lt;=30)=TRUE,3,)))))</f>
        <v>3</v>
      </c>
      <c r="U124" s="7" t="s">
        <v>0</v>
      </c>
      <c r="V124" s="7">
        <f>IF(ISBLANK(U124)=TRUE,"",IF(U124="NE",0,IF(U124="CE ",1,IF(U124="E",2,3))))</f>
        <v>0</v>
      </c>
      <c r="W124" s="2">
        <f>IF(OR(ISNUMBER(O124)=FALSE,ISNUMBER(Q124)=FALSE,ISNUMBER(R124)=FALSE,ISNUMBER(T124)=FALSE,ISNUMBER(V124)=FALSE),"",SUM([1]tabla3!$B$2*O124,[1]tabla3!$B$3*Q124,[1]tabla3!$B$4*R124,[1]tabla3!$B$5*T124,[1]tabla3!$B$6*V124))</f>
        <v>13.6</v>
      </c>
      <c r="X124" s="6" t="str">
        <f>IF(ISNUMBER(W124)=FALSE,"",IF(W124&lt;9,"Bajo",IF(AND(W124&gt;=9,W124&lt;15)=TRUE,"Medio",IF(AND(W124&gt;=15,W124&lt;20)=TRUE,"Medio Alto",IF(AND(W124&gt;=20,W124&lt;30)=TRUE,"Alto","Muy Alto")))))</f>
        <v>Medio</v>
      </c>
    </row>
    <row r="125" spans="1:24" s="9" customFormat="1" x14ac:dyDescent="0.25">
      <c r="A125" s="8">
        <v>123</v>
      </c>
      <c r="B125" s="2" t="s">
        <v>14</v>
      </c>
      <c r="C125" s="2" t="s">
        <v>32</v>
      </c>
      <c r="D125" s="4" t="s">
        <v>570</v>
      </c>
      <c r="E125" s="4" t="s">
        <v>569</v>
      </c>
      <c r="F125" s="4" t="s">
        <v>568</v>
      </c>
      <c r="G125" s="2" t="s">
        <v>567</v>
      </c>
      <c r="H125" s="7">
        <v>2</v>
      </c>
      <c r="I125" s="7">
        <v>3</v>
      </c>
      <c r="J125" s="7">
        <v>16.5</v>
      </c>
      <c r="K125" s="2">
        <f>IF(ISBLANK(J125)=TRUE,"",IF(J125&lt;20,0,IF(AND(J125&gt;=20,J125&lt;35)=TRUE,1,IF(AND(J125&gt;35,J125&lt;=60)=TRUE,2,3))))</f>
        <v>0</v>
      </c>
      <c r="L125" s="7">
        <v>1</v>
      </c>
      <c r="M125" s="7">
        <v>1</v>
      </c>
      <c r="N125" s="2">
        <f>IF(AND(ISNUMBER(H125)=FALSE,ISNUMBER(I125)=FALSE,ISNUMBER(K125)=FALSE,ISNUMBER(L125)=FALSE,ISNUMBER(M125)=FALSE),"",SUM(1.5*H125,1.5*I125,1.5*K125,L125,0.5*M125))</f>
        <v>9</v>
      </c>
      <c r="O125" s="2">
        <f>IF(N125&lt;6,0,IF(AND(N125&gt;=6,N125&lt;12)=TRUE,1,IF(AND(N125&gt;=12,N125&lt;18)=TRUE,2,IF(N125=18,3,""))))</f>
        <v>1</v>
      </c>
      <c r="P125" s="7" t="s">
        <v>1</v>
      </c>
      <c r="Q125" s="7">
        <f>IF(OR(P125="DD",P125="LC")=TRUE,0,IF(P125="NT",1,IF(P125="VU",2,IF(OR(P125="EN",P125="CR")=TRUE,3,""))))</f>
        <v>0</v>
      </c>
      <c r="R125" s="2">
        <f>IF(COUNTIF($C$3:$C$289,C125)=1,3,IF(COUNTIF($D$3:$D$289,D125)=1,2,IF(AND(COUNTIF($D$3:$D$289,D125)&gt;=2,COUNTIF($D$3:$D$289,D125)&lt;=4)=TRUE,1,0)))</f>
        <v>2</v>
      </c>
      <c r="S125" s="7">
        <v>23</v>
      </c>
      <c r="T125" s="2">
        <f>IF(ISBLANK(S125)=TRUE,"",IF(S125&lt;=7,0,IF(AND(S125&gt;=8,S125&lt;=15)=TRUE,1,IF(AND(S125&gt;=16,S125&lt;=23)=TRUE,2,IF(AND(S125&gt;=24,S125&lt;=30)=TRUE,3,)))))</f>
        <v>2</v>
      </c>
      <c r="U125" s="7" t="s">
        <v>0</v>
      </c>
      <c r="V125" s="7">
        <f>IF(ISBLANK(U125)=TRUE,"",IF(U125="NE",0,IF(U125="CE ",1,IF(U125="E",2,3))))</f>
        <v>0</v>
      </c>
      <c r="W125" s="2">
        <f>IF(OR(ISNUMBER(O125)=FALSE,ISNUMBER(Q125)=FALSE,ISNUMBER(R125)=FALSE,ISNUMBER(T125)=FALSE,ISNUMBER(V125)=FALSE),"",SUM([1]tabla3!$B$2*O125,[1]tabla3!$B$3*Q125,[1]tabla3!$B$4*R125,[1]tabla3!$B$5*T125,[1]tabla3!$B$6*V125))</f>
        <v>10.6</v>
      </c>
      <c r="X125" s="6" t="str">
        <f>IF(ISNUMBER(W125)=FALSE,"",IF(W125&lt;9,"Bajo",IF(AND(W125&gt;=9,W125&lt;15)=TRUE,"Medio",IF(AND(W125&gt;=15,W125&lt;20)=TRUE,"Medio Alto",IF(AND(W125&gt;=20,W125&lt;30)=TRUE,"Alto","Muy Alto")))))</f>
        <v>Medio</v>
      </c>
    </row>
    <row r="126" spans="1:24" s="9" customFormat="1" x14ac:dyDescent="0.25">
      <c r="A126" s="8">
        <v>124</v>
      </c>
      <c r="B126" s="2" t="s">
        <v>14</v>
      </c>
      <c r="C126" s="2" t="s">
        <v>32</v>
      </c>
      <c r="D126" s="4" t="s">
        <v>566</v>
      </c>
      <c r="E126" s="4" t="s">
        <v>565</v>
      </c>
      <c r="F126" s="4" t="s">
        <v>564</v>
      </c>
      <c r="G126" s="2" t="s">
        <v>563</v>
      </c>
      <c r="H126" s="7">
        <v>2</v>
      </c>
      <c r="I126" s="7">
        <v>3</v>
      </c>
      <c r="J126" s="7">
        <v>12.2</v>
      </c>
      <c r="K126" s="2">
        <f>IF(ISBLANK(J126)=TRUE,"",IF(J126&lt;20,0,IF(AND(J126&gt;=20,J126&lt;35)=TRUE,1,IF(AND(J126&gt;35,J126&lt;=60)=TRUE,2,3))))</f>
        <v>0</v>
      </c>
      <c r="L126" s="7">
        <v>1</v>
      </c>
      <c r="M126" s="7">
        <v>1</v>
      </c>
      <c r="N126" s="2">
        <f>IF(AND(ISNUMBER(H126)=FALSE,ISNUMBER(I126)=FALSE,ISNUMBER(K126)=FALSE,ISNUMBER(L126)=FALSE,ISNUMBER(M126)=FALSE),"",SUM(1.5*H126,1.5*I126,1.5*K126,L126,0.5*M126))</f>
        <v>9</v>
      </c>
      <c r="O126" s="2">
        <f>IF(N126&lt;6,0,IF(AND(N126&gt;=6,N126&lt;12)=TRUE,1,IF(AND(N126&gt;=12,N126&lt;18)=TRUE,2,IF(N126=18,3,""))))</f>
        <v>1</v>
      </c>
      <c r="P126" s="7" t="s">
        <v>1</v>
      </c>
      <c r="Q126" s="7">
        <f>IF(OR(P126="DD",P126="LC")=TRUE,0,IF(P126="NT",1,IF(P126="VU",2,IF(OR(P126="EN",P126="CR")=TRUE,3,""))))</f>
        <v>0</v>
      </c>
      <c r="R126" s="2">
        <f>IF(COUNTIF($C$3:$C$289,C126)=1,3,IF(COUNTIF($D$3:$D$289,D126)=1,2,IF(AND(COUNTIF($D$3:$D$289,D126)&gt;=2,COUNTIF($D$3:$D$289,D126)&lt;=4)=TRUE,1,0)))</f>
        <v>2</v>
      </c>
      <c r="S126" s="7">
        <v>24</v>
      </c>
      <c r="T126" s="2">
        <f>IF(ISBLANK(S126)=TRUE,"",IF(S126&lt;=7,0,IF(AND(S126&gt;=8,S126&lt;=15)=TRUE,1,IF(AND(S126&gt;=16,S126&lt;=23)=TRUE,2,IF(AND(S126&gt;=24,S126&lt;=30)=TRUE,3,)))))</f>
        <v>3</v>
      </c>
      <c r="U126" s="7" t="s">
        <v>0</v>
      </c>
      <c r="V126" s="7">
        <f>IF(ISBLANK(U126)=TRUE,"",IF(U126="NE",0,IF(U126="CE ",1,IF(U126="E",2,3))))</f>
        <v>0</v>
      </c>
      <c r="W126" s="2">
        <f>IF(OR(ISNUMBER(O126)=FALSE,ISNUMBER(Q126)=FALSE,ISNUMBER(R126)=FALSE,ISNUMBER(T126)=FALSE,ISNUMBER(V126)=FALSE),"",SUM([1]tabla3!$B$2*O126,[1]tabla3!$B$3*Q126,[1]tabla3!$B$4*R126,[1]tabla3!$B$5*T126,[1]tabla3!$B$6*V126))</f>
        <v>13.6</v>
      </c>
      <c r="X126" s="6" t="str">
        <f>IF(ISNUMBER(W126)=FALSE,"",IF(W126&lt;9,"Bajo",IF(AND(W126&gt;=9,W126&lt;15)=TRUE,"Medio",IF(AND(W126&gt;=15,W126&lt;20)=TRUE,"Medio Alto",IF(AND(W126&gt;=20,W126&lt;30)=TRUE,"Alto","Muy Alto")))))</f>
        <v>Medio</v>
      </c>
    </row>
    <row r="127" spans="1:24" s="9" customFormat="1" x14ac:dyDescent="0.25">
      <c r="A127" s="8">
        <v>125</v>
      </c>
      <c r="B127" s="2" t="s">
        <v>14</v>
      </c>
      <c r="C127" s="2" t="s">
        <v>32</v>
      </c>
      <c r="D127" s="4" t="s">
        <v>562</v>
      </c>
      <c r="E127" s="4" t="s">
        <v>561</v>
      </c>
      <c r="F127" s="4" t="s">
        <v>560</v>
      </c>
      <c r="G127" s="2" t="s">
        <v>559</v>
      </c>
      <c r="H127" s="7">
        <v>2</v>
      </c>
      <c r="I127" s="7">
        <v>1</v>
      </c>
      <c r="J127" s="7">
        <v>9.1</v>
      </c>
      <c r="K127" s="2">
        <f>IF(ISBLANK(J127)=TRUE,"",IF(J127&lt;20,0,IF(AND(J127&gt;=20,J127&lt;35)=TRUE,1,IF(AND(J127&gt;35,J127&lt;=60)=TRUE,2,3))))</f>
        <v>0</v>
      </c>
      <c r="L127" s="7">
        <v>0</v>
      </c>
      <c r="M127" s="7">
        <v>0</v>
      </c>
      <c r="N127" s="2">
        <f>IF(AND(ISNUMBER(H127)=FALSE,ISNUMBER(I127)=FALSE,ISNUMBER(K127)=FALSE,ISNUMBER(L127)=FALSE,ISNUMBER(M127)=FALSE),"",SUM(1.5*H127,1.5*I127,1.5*K127,L127,0.5*M127))</f>
        <v>4.5</v>
      </c>
      <c r="O127" s="2">
        <f>IF(N127&lt;6,0,IF(AND(N127&gt;=6,N127&lt;12)=TRUE,1,IF(AND(N127&gt;=12,N127&lt;18)=TRUE,2,IF(N127=18,3,""))))</f>
        <v>0</v>
      </c>
      <c r="P127" s="7" t="s">
        <v>1</v>
      </c>
      <c r="Q127" s="7">
        <f>IF(OR(P127="DD",P127="LC")=TRUE,0,IF(P127="NT",1,IF(P127="VU",2,IF(OR(P127="EN",P127="CR")=TRUE,3,""))))</f>
        <v>0</v>
      </c>
      <c r="R127" s="2">
        <f>IF(COUNTIF($C$3:$C$289,C127)=1,3,IF(COUNTIF($D$3:$D$289,D127)=1,2,IF(AND(COUNTIF($D$3:$D$289,D127)&gt;=2,COUNTIF($D$3:$D$289,D127)&lt;=4)=TRUE,1,0)))</f>
        <v>2</v>
      </c>
      <c r="S127" s="7">
        <v>17</v>
      </c>
      <c r="T127" s="2">
        <f>IF(ISBLANK(S127)=TRUE,"",IF(S127&lt;=7,0,IF(AND(S127&gt;=8,S127&lt;=15)=TRUE,1,IF(AND(S127&gt;=16,S127&lt;=23)=TRUE,2,IF(AND(S127&gt;=24,S127&lt;=30)=TRUE,3,)))))</f>
        <v>2</v>
      </c>
      <c r="U127" s="7" t="s">
        <v>8</v>
      </c>
      <c r="V127" s="7">
        <f>IF(ISBLANK(U127)=TRUE,"",IF(U127="NE",0,IF(U127="CE ",1,IF(U127="E",2,3))))</f>
        <v>3</v>
      </c>
      <c r="W127" s="2">
        <f>IF(OR(ISNUMBER(O127)=FALSE,ISNUMBER(Q127)=FALSE,ISNUMBER(R127)=FALSE,ISNUMBER(T127)=FALSE,ISNUMBER(V127)=FALSE),"",SUM([1]tabla3!$B$2*O127,[1]tabla3!$B$3*Q127,[1]tabla3!$B$4*R127,[1]tabla3!$B$5*T127,[1]tabla3!$B$6*V127))</f>
        <v>18.399999999999999</v>
      </c>
      <c r="X127" s="6" t="str">
        <f>IF(ISNUMBER(W127)=FALSE,"",IF(W127&lt;9,"Bajo",IF(AND(W127&gt;=9,W127&lt;15)=TRUE,"Medio",IF(AND(W127&gt;=15,W127&lt;20)=TRUE,"Medio Alto",IF(AND(W127&gt;=20,W127&lt;30)=TRUE,"Alto","Muy Alto")))))</f>
        <v>Medio Alto</v>
      </c>
    </row>
    <row r="128" spans="1:24" s="9" customFormat="1" x14ac:dyDescent="0.25">
      <c r="A128" s="8">
        <v>126</v>
      </c>
      <c r="B128" s="2" t="s">
        <v>14</v>
      </c>
      <c r="C128" s="2" t="s">
        <v>32</v>
      </c>
      <c r="D128" s="4" t="s">
        <v>558</v>
      </c>
      <c r="E128" s="4" t="s">
        <v>557</v>
      </c>
      <c r="F128" s="4" t="s">
        <v>556</v>
      </c>
      <c r="G128" s="2" t="s">
        <v>555</v>
      </c>
      <c r="H128" s="7">
        <v>2</v>
      </c>
      <c r="I128" s="7">
        <v>1</v>
      </c>
      <c r="J128" s="7">
        <v>10</v>
      </c>
      <c r="K128" s="2">
        <f>IF(ISBLANK(J128)=TRUE,"",IF(J128&lt;20,0,IF(AND(J128&gt;=20,J128&lt;35)=TRUE,1,IF(AND(J128&gt;35,J128&lt;=60)=TRUE,2,3))))</f>
        <v>0</v>
      </c>
      <c r="L128" s="7">
        <v>3</v>
      </c>
      <c r="M128" s="7">
        <v>1</v>
      </c>
      <c r="N128" s="2">
        <f>IF(AND(ISNUMBER(H128)=FALSE,ISNUMBER(I128)=FALSE,ISNUMBER(K128)=FALSE,ISNUMBER(L128)=FALSE,ISNUMBER(M128)=FALSE),"",SUM(1.5*H128,1.5*I128,1.5*K128,L128,0.5*M128))</f>
        <v>8</v>
      </c>
      <c r="O128" s="2">
        <f>IF(N128&lt;6,0,IF(AND(N128&gt;=6,N128&lt;12)=TRUE,1,IF(AND(N128&gt;=12,N128&lt;18)=TRUE,2,IF(N128=18,3,""))))</f>
        <v>1</v>
      </c>
      <c r="P128" s="7" t="s">
        <v>1</v>
      </c>
      <c r="Q128" s="7">
        <f>IF(OR(P128="DD",P128="LC")=TRUE,0,IF(P128="NT",1,IF(P128="VU",2,IF(OR(P128="EN",P128="CR")=TRUE,3,""))))</f>
        <v>0</v>
      </c>
      <c r="R128" s="2">
        <f>IF(COUNTIF($C$3:$C$289,C128)=1,3,IF(COUNTIF($D$3:$D$289,D128)=1,2,IF(AND(COUNTIF($D$3:$D$289,D128)&gt;=2,COUNTIF($D$3:$D$289,D128)&lt;=4)=TRUE,1,0)))</f>
        <v>2</v>
      </c>
      <c r="S128" s="7">
        <v>16</v>
      </c>
      <c r="T128" s="2">
        <f>IF(ISBLANK(S128)=TRUE,"",IF(S128&lt;=7,0,IF(AND(S128&gt;=8,S128&lt;=15)=TRUE,1,IF(AND(S128&gt;=16,S128&lt;=23)=TRUE,2,IF(AND(S128&gt;=24,S128&lt;=30)=TRUE,3,)))))</f>
        <v>2</v>
      </c>
      <c r="U128" s="7" t="s">
        <v>0</v>
      </c>
      <c r="V128" s="7">
        <f>IF(ISBLANK(U128)=TRUE,"",IF(U128="NE",0,IF(U128="CE ",1,IF(U128="E",2,3))))</f>
        <v>0</v>
      </c>
      <c r="W128" s="2">
        <f>IF(OR(ISNUMBER(O128)=FALSE,ISNUMBER(Q128)=FALSE,ISNUMBER(R128)=FALSE,ISNUMBER(T128)=FALSE,ISNUMBER(V128)=FALSE),"",SUM([1]tabla3!$B$2*O128,[1]tabla3!$B$3*Q128,[1]tabla3!$B$4*R128,[1]tabla3!$B$5*T128,[1]tabla3!$B$6*V128))</f>
        <v>10.6</v>
      </c>
      <c r="X128" s="6" t="str">
        <f>IF(ISNUMBER(W128)=FALSE,"",IF(W128&lt;9,"Bajo",IF(AND(W128&gt;=9,W128&lt;15)=TRUE,"Medio",IF(AND(W128&gt;=15,W128&lt;20)=TRUE,"Medio Alto",IF(AND(W128&gt;=20,W128&lt;30)=TRUE,"Alto","Muy Alto")))))</f>
        <v>Medio</v>
      </c>
    </row>
    <row r="129" spans="1:24" s="9" customFormat="1" x14ac:dyDescent="0.25">
      <c r="A129" s="8">
        <v>127</v>
      </c>
      <c r="B129" s="2" t="s">
        <v>14</v>
      </c>
      <c r="C129" s="2" t="s">
        <v>32</v>
      </c>
      <c r="D129" s="4" t="s">
        <v>554</v>
      </c>
      <c r="E129" s="4" t="s">
        <v>553</v>
      </c>
      <c r="F129" s="4" t="s">
        <v>552</v>
      </c>
      <c r="G129" s="2" t="s">
        <v>551</v>
      </c>
      <c r="H129" s="7">
        <v>2</v>
      </c>
      <c r="I129" s="7">
        <v>3</v>
      </c>
      <c r="J129" s="7">
        <v>23</v>
      </c>
      <c r="K129" s="2">
        <f>IF(ISBLANK(J129)=TRUE,"",IF(J129&lt;20,0,IF(AND(J129&gt;=20,J129&lt;35)=TRUE,1,IF(AND(J129&gt;35,J129&lt;=60)=TRUE,2,3))))</f>
        <v>1</v>
      </c>
      <c r="L129" s="7">
        <v>3</v>
      </c>
      <c r="M129" s="7">
        <v>2</v>
      </c>
      <c r="N129" s="2">
        <f>IF(AND(ISNUMBER(H129)=FALSE,ISNUMBER(I129)=FALSE,ISNUMBER(K129)=FALSE,ISNUMBER(L129)=FALSE,ISNUMBER(M129)=FALSE),"",SUM(1.5*H129,1.5*I129,1.5*K129,L129,0.5*M129))</f>
        <v>13</v>
      </c>
      <c r="O129" s="2">
        <f>IF(N129&lt;6,0,IF(AND(N129&gt;=6,N129&lt;12)=TRUE,1,IF(AND(N129&gt;=12,N129&lt;18)=TRUE,2,IF(N129=18,3,""))))</f>
        <v>2</v>
      </c>
      <c r="P129" s="7" t="s">
        <v>1</v>
      </c>
      <c r="Q129" s="7">
        <f>IF(OR(P129="DD",P129="LC")=TRUE,0,IF(P129="NT",1,IF(P129="VU",2,IF(OR(P129="EN",P129="CR")=TRUE,3,""))))</f>
        <v>0</v>
      </c>
      <c r="R129" s="2">
        <f>IF(COUNTIF($C$3:$C$289,C129)=1,3,IF(COUNTIF($D$3:$D$289,D129)=1,2,IF(AND(COUNTIF($D$3:$D$289,D129)&gt;=2,COUNTIF($D$3:$D$289,D129)&lt;=4)=TRUE,1,0)))</f>
        <v>2</v>
      </c>
      <c r="S129" s="7">
        <v>27</v>
      </c>
      <c r="T129" s="2">
        <f>IF(ISBLANK(S129)=TRUE,"",IF(S129&lt;=7,0,IF(AND(S129&gt;=8,S129&lt;=15)=TRUE,1,IF(AND(S129&gt;=16,S129&lt;=23)=TRUE,2,IF(AND(S129&gt;=24,S129&lt;=30)=TRUE,3,)))))</f>
        <v>3</v>
      </c>
      <c r="U129" s="7" t="s">
        <v>0</v>
      </c>
      <c r="V129" s="7">
        <f>IF(ISBLANK(U129)=TRUE,"",IF(U129="NE",0,IF(U129="CE ",1,IF(U129="E",2,3))))</f>
        <v>0</v>
      </c>
      <c r="W129" s="2">
        <f>IF(OR(ISNUMBER(O129)=FALSE,ISNUMBER(Q129)=FALSE,ISNUMBER(R129)=FALSE,ISNUMBER(T129)=FALSE,ISNUMBER(V129)=FALSE),"",SUM([1]tabla3!$B$2*O129,[1]tabla3!$B$3*Q129,[1]tabla3!$B$4*R129,[1]tabla3!$B$5*T129,[1]tabla3!$B$6*V129))</f>
        <v>14.8</v>
      </c>
      <c r="X129" s="6" t="str">
        <f>IF(ISNUMBER(W129)=FALSE,"",IF(W129&lt;9,"Bajo",IF(AND(W129&gt;=9,W129&lt;15)=TRUE,"Medio",IF(AND(W129&gt;=15,W129&lt;20)=TRUE,"Medio Alto",IF(AND(W129&gt;=20,W129&lt;30)=TRUE,"Alto","Muy Alto")))))</f>
        <v>Medio</v>
      </c>
    </row>
    <row r="130" spans="1:24" s="9" customFormat="1" x14ac:dyDescent="0.25">
      <c r="A130" s="8">
        <v>128</v>
      </c>
      <c r="B130" s="2" t="s">
        <v>14</v>
      </c>
      <c r="C130" s="2" t="s">
        <v>32</v>
      </c>
      <c r="D130" s="4" t="s">
        <v>550</v>
      </c>
      <c r="E130" s="4" t="s">
        <v>549</v>
      </c>
      <c r="F130" s="4" t="s">
        <v>548</v>
      </c>
      <c r="G130" s="2" t="s">
        <v>547</v>
      </c>
      <c r="H130" s="7">
        <v>2</v>
      </c>
      <c r="I130" s="7">
        <v>1</v>
      </c>
      <c r="J130" s="7">
        <v>10</v>
      </c>
      <c r="K130" s="2">
        <f>IF(ISBLANK(J130)=TRUE,"",IF(J130&lt;20,0,IF(AND(J130&gt;=20,J130&lt;35)=TRUE,1,IF(AND(J130&gt;35,J130&lt;=60)=TRUE,2,3))))</f>
        <v>0</v>
      </c>
      <c r="L130" s="7">
        <v>1</v>
      </c>
      <c r="M130" s="7">
        <v>1</v>
      </c>
      <c r="N130" s="2">
        <f>IF(AND(ISNUMBER(H130)=FALSE,ISNUMBER(I130)=FALSE,ISNUMBER(K130)=FALSE,ISNUMBER(L130)=FALSE,ISNUMBER(M130)=FALSE),"",SUM(1.5*H130,1.5*I130,1.5*K130,L130,0.5*M130))</f>
        <v>6</v>
      </c>
      <c r="O130" s="2">
        <f>IF(N130&lt;6,0,IF(AND(N130&gt;=6,N130&lt;12)=TRUE,1,IF(AND(N130&gt;=12,N130&lt;18)=TRUE,2,IF(N130=18,3,""))))</f>
        <v>1</v>
      </c>
      <c r="P130" s="7" t="s">
        <v>1</v>
      </c>
      <c r="Q130" s="7">
        <f>IF(OR(P130="DD",P130="LC")=TRUE,0,IF(P130="NT",1,IF(P130="VU",2,IF(OR(P130="EN",P130="CR")=TRUE,3,""))))</f>
        <v>0</v>
      </c>
      <c r="R130" s="2">
        <f>IF(COUNTIF($C$3:$C$289,C130)=1,3,IF(COUNTIF($D$3:$D$289,D130)=1,2,IF(AND(COUNTIF($D$3:$D$289,D130)&gt;=2,COUNTIF($D$3:$D$289,D130)&lt;=4)=TRUE,1,0)))</f>
        <v>2</v>
      </c>
      <c r="S130" s="10">
        <v>24</v>
      </c>
      <c r="T130" s="2">
        <f>IF(ISBLANK(S130)=TRUE,"",IF(S130&lt;=7,0,IF(AND(S130&gt;=8,S130&lt;=15)=TRUE,1,IF(AND(S130&gt;=16,S130&lt;=23)=TRUE,2,IF(AND(S130&gt;=24,S130&lt;=30)=TRUE,3,)))))</f>
        <v>3</v>
      </c>
      <c r="U130" s="7" t="s">
        <v>0</v>
      </c>
      <c r="V130" s="7">
        <f>IF(ISBLANK(U130)=TRUE,"",IF(U130="NE",0,IF(U130="CE ",1,IF(U130="E",2,3))))</f>
        <v>0</v>
      </c>
      <c r="W130" s="2">
        <f>IF(OR(ISNUMBER(O130)=FALSE,ISNUMBER(Q130)=FALSE,ISNUMBER(R130)=FALSE,ISNUMBER(T130)=FALSE,ISNUMBER(V130)=FALSE),"",SUM([1]tabla3!$B$2*O130,[1]tabla3!$B$3*Q130,[1]tabla3!$B$4*R130,[1]tabla3!$B$5*T130,[1]tabla3!$B$6*V130))</f>
        <v>13.6</v>
      </c>
      <c r="X130" s="6" t="str">
        <f>IF(ISNUMBER(W130)=FALSE,"",IF(W130&lt;9,"Bajo",IF(AND(W130&gt;=9,W130&lt;15)=TRUE,"Medio",IF(AND(W130&gt;=15,W130&lt;20)=TRUE,"Medio Alto",IF(AND(W130&gt;=20,W130&lt;30)=TRUE,"Alto","Muy Alto")))))</f>
        <v>Medio</v>
      </c>
    </row>
    <row r="131" spans="1:24" s="9" customFormat="1" x14ac:dyDescent="0.25">
      <c r="A131" s="8">
        <v>129</v>
      </c>
      <c r="B131" s="2" t="s">
        <v>14</v>
      </c>
      <c r="C131" s="2" t="s">
        <v>32</v>
      </c>
      <c r="D131" s="4" t="s">
        <v>31</v>
      </c>
      <c r="E131" s="4" t="s">
        <v>30</v>
      </c>
      <c r="F131" s="4" t="s">
        <v>546</v>
      </c>
      <c r="G131" s="2" t="s">
        <v>545</v>
      </c>
      <c r="H131" s="7">
        <v>2</v>
      </c>
      <c r="I131" s="7">
        <v>1</v>
      </c>
      <c r="J131" s="7">
        <v>11</v>
      </c>
      <c r="K131" s="2">
        <f>IF(ISBLANK(J131)=TRUE,"",IF(J131&lt;20,0,IF(AND(J131&gt;=20,J131&lt;35)=TRUE,1,IF(AND(J131&gt;35,J131&lt;=60)=TRUE,2,3))))</f>
        <v>0</v>
      </c>
      <c r="L131" s="7">
        <v>3</v>
      </c>
      <c r="M131" s="7">
        <v>1</v>
      </c>
      <c r="N131" s="2">
        <f>IF(AND(ISNUMBER(H131)=FALSE,ISNUMBER(I131)=FALSE,ISNUMBER(K131)=FALSE,ISNUMBER(L131)=FALSE,ISNUMBER(M131)=FALSE),"",SUM(1.5*H131,1.5*I131,1.5*K131,L131,0.5*M131))</f>
        <v>8</v>
      </c>
      <c r="O131" s="2">
        <f>IF(N131&lt;6,0,IF(AND(N131&gt;=6,N131&lt;12)=TRUE,1,IF(AND(N131&gt;=12,N131&lt;18)=TRUE,2,IF(N131=18,3,""))))</f>
        <v>1</v>
      </c>
      <c r="P131" s="7" t="s">
        <v>1</v>
      </c>
      <c r="Q131" s="7">
        <f>IF(OR(P131="DD",P131="LC")=TRUE,0,IF(P131="NT",1,IF(P131="VU",2,IF(OR(P131="EN",P131="CR")=TRUE,3,""))))</f>
        <v>0</v>
      </c>
      <c r="R131" s="2">
        <f>IF(COUNTIF($C$3:$C$289,C131)=1,3,IF(COUNTIF($D$3:$D$289,D131)=1,2,IF(AND(COUNTIF($D$3:$D$289,D131)&gt;=2,COUNTIF($D$3:$D$289,D131)&lt;=4)=TRUE,1,0)))</f>
        <v>1</v>
      </c>
      <c r="S131" s="7">
        <v>24</v>
      </c>
      <c r="T131" s="2">
        <f>IF(ISBLANK(S131)=TRUE,"",IF(S131&lt;=7,0,IF(AND(S131&gt;=8,S131&lt;=15)=TRUE,1,IF(AND(S131&gt;=16,S131&lt;=23)=TRUE,2,IF(AND(S131&gt;=24,S131&lt;=30)=TRUE,3,)))))</f>
        <v>3</v>
      </c>
      <c r="U131" s="7" t="s">
        <v>0</v>
      </c>
      <c r="V131" s="7">
        <f>IF(ISBLANK(U131)=TRUE,"",IF(U131="NE",0,IF(U131="CE ",1,IF(U131="E",2,3))))</f>
        <v>0</v>
      </c>
      <c r="W131" s="2">
        <f>IF(OR(ISNUMBER(O131)=FALSE,ISNUMBER(Q131)=FALSE,ISNUMBER(R131)=FALSE,ISNUMBER(T131)=FALSE,ISNUMBER(V131)=FALSE),"",SUM([1]tabla3!$B$2*O131,[1]tabla3!$B$3*Q131,[1]tabla3!$B$4*R131,[1]tabla3!$B$5*T131,[1]tabla3!$B$6*V131))</f>
        <v>11.9</v>
      </c>
      <c r="X131" s="6" t="str">
        <f>IF(ISNUMBER(W131)=FALSE,"",IF(W131&lt;9,"Bajo",IF(AND(W131&gt;=9,W131&lt;15)=TRUE,"Medio",IF(AND(W131&gt;=15,W131&lt;20)=TRUE,"Medio Alto",IF(AND(W131&gt;=20,W131&lt;30)=TRUE,"Alto","Muy Alto")))))</f>
        <v>Medio</v>
      </c>
    </row>
    <row r="132" spans="1:24" s="9" customFormat="1" x14ac:dyDescent="0.25">
      <c r="A132" s="8">
        <v>130</v>
      </c>
      <c r="B132" s="2" t="s">
        <v>14</v>
      </c>
      <c r="C132" s="2" t="s">
        <v>32</v>
      </c>
      <c r="D132" s="4" t="s">
        <v>544</v>
      </c>
      <c r="E132" s="4" t="s">
        <v>543</v>
      </c>
      <c r="F132" s="4" t="s">
        <v>542</v>
      </c>
      <c r="G132" s="2" t="s">
        <v>541</v>
      </c>
      <c r="H132" s="7">
        <v>2</v>
      </c>
      <c r="I132" s="7">
        <v>2</v>
      </c>
      <c r="J132" s="7">
        <v>12.7</v>
      </c>
      <c r="K132" s="2">
        <f>IF(ISBLANK(J132)=TRUE,"",IF(J132&lt;20,0,IF(AND(J132&gt;=20,J132&lt;35)=TRUE,1,IF(AND(J132&gt;35,J132&lt;=60)=TRUE,2,3))))</f>
        <v>0</v>
      </c>
      <c r="L132" s="7">
        <v>1</v>
      </c>
      <c r="M132" s="7">
        <v>1</v>
      </c>
      <c r="N132" s="2">
        <f>IF(AND(ISNUMBER(H132)=FALSE,ISNUMBER(I132)=FALSE,ISNUMBER(K132)=FALSE,ISNUMBER(L132)=FALSE,ISNUMBER(M132)=FALSE),"",SUM(1.5*H132,1.5*I132,1.5*K132,L132,0.5*M132))</f>
        <v>7.5</v>
      </c>
      <c r="O132" s="2">
        <f>IF(N132&lt;6,0,IF(AND(N132&gt;=6,N132&lt;12)=TRUE,1,IF(AND(N132&gt;=12,N132&lt;18)=TRUE,2,IF(N132=18,3,""))))</f>
        <v>1</v>
      </c>
      <c r="P132" s="7" t="s">
        <v>1</v>
      </c>
      <c r="Q132" s="7">
        <f>IF(OR(P132="DD",P132="LC")=TRUE,0,IF(P132="NT",1,IF(P132="VU",2,IF(OR(P132="EN",P132="CR")=TRUE,3,""))))</f>
        <v>0</v>
      </c>
      <c r="R132" s="2">
        <f>IF(COUNTIF($C$3:$C$289,C132)=1,3,IF(COUNTIF($D$3:$D$289,D132)=1,2,IF(AND(COUNTIF($D$3:$D$289,D132)&gt;=2,COUNTIF($D$3:$D$289,D132)&lt;=4)=TRUE,1,0)))</f>
        <v>2</v>
      </c>
      <c r="S132" s="7">
        <v>24</v>
      </c>
      <c r="T132" s="2">
        <f>IF(ISBLANK(S132)=TRUE,"",IF(S132&lt;=7,0,IF(AND(S132&gt;=8,S132&lt;=15)=TRUE,1,IF(AND(S132&gt;=16,S132&lt;=23)=TRUE,2,IF(AND(S132&gt;=24,S132&lt;=30)=TRUE,3,)))))</f>
        <v>3</v>
      </c>
      <c r="U132" s="7" t="s">
        <v>0</v>
      </c>
      <c r="V132" s="7">
        <f>IF(ISBLANK(U132)=TRUE,"",IF(U132="NE",0,IF(U132="CE ",1,IF(U132="E",2,3))))</f>
        <v>0</v>
      </c>
      <c r="W132" s="2">
        <f>IF(OR(ISNUMBER(O132)=FALSE,ISNUMBER(Q132)=FALSE,ISNUMBER(R132)=FALSE,ISNUMBER(T132)=FALSE,ISNUMBER(V132)=FALSE),"",SUM([1]tabla3!$B$2*O132,[1]tabla3!$B$3*Q132,[1]tabla3!$B$4*R132,[1]tabla3!$B$5*T132,[1]tabla3!$B$6*V132))</f>
        <v>13.6</v>
      </c>
      <c r="X132" s="6" t="str">
        <f>IF(ISNUMBER(W132)=FALSE,"",IF(W132&lt;9,"Bajo",IF(AND(W132&gt;=9,W132&lt;15)=TRUE,"Medio",IF(AND(W132&gt;=15,W132&lt;20)=TRUE,"Medio Alto",IF(AND(W132&gt;=20,W132&lt;30)=TRUE,"Alto","Muy Alto")))))</f>
        <v>Medio</v>
      </c>
    </row>
    <row r="133" spans="1:24" s="9" customFormat="1" x14ac:dyDescent="0.25">
      <c r="A133" s="8">
        <v>131</v>
      </c>
      <c r="B133" s="2" t="s">
        <v>14</v>
      </c>
      <c r="C133" s="2" t="s">
        <v>32</v>
      </c>
      <c r="D133" s="4" t="s">
        <v>540</v>
      </c>
      <c r="E133" s="4" t="s">
        <v>539</v>
      </c>
      <c r="F133" s="4" t="s">
        <v>538</v>
      </c>
      <c r="G133" s="2" t="s">
        <v>537</v>
      </c>
      <c r="H133" s="7">
        <v>2</v>
      </c>
      <c r="I133" s="7">
        <v>1</v>
      </c>
      <c r="J133" s="7">
        <v>20</v>
      </c>
      <c r="K133" s="2">
        <f>IF(ISBLANK(J133)=TRUE,"",IF(J133&lt;20,0,IF(AND(J133&gt;=20,J133&lt;35)=TRUE,1,IF(AND(J133&gt;35,J133&lt;=60)=TRUE,2,3))))</f>
        <v>1</v>
      </c>
      <c r="L133" s="7">
        <v>2</v>
      </c>
      <c r="M133" s="7">
        <v>1</v>
      </c>
      <c r="N133" s="2">
        <f>IF(AND(ISNUMBER(H133)=FALSE,ISNUMBER(I133)=FALSE,ISNUMBER(K133)=FALSE,ISNUMBER(L133)=FALSE,ISNUMBER(M133)=FALSE),"",SUM(1.5*H133,1.5*I133,1.5*K133,L133,0.5*M133))</f>
        <v>8.5</v>
      </c>
      <c r="O133" s="2">
        <f>IF(N133&lt;6,0,IF(AND(N133&gt;=6,N133&lt;12)=TRUE,1,IF(AND(N133&gt;=12,N133&lt;18)=TRUE,2,IF(N133=18,3,""))))</f>
        <v>1</v>
      </c>
      <c r="P133" s="7" t="s">
        <v>1</v>
      </c>
      <c r="Q133" s="7">
        <f>IF(OR(P133="DD",P133="LC")=TRUE,0,IF(P133="NT",1,IF(P133="VU",2,IF(OR(P133="EN",P133="CR")=TRUE,3,""))))</f>
        <v>0</v>
      </c>
      <c r="R133" s="2">
        <f>IF(COUNTIF($C$3:$C$289,C133)=1,3,IF(COUNTIF($D$3:$D$289,D133)=1,2,IF(AND(COUNTIF($D$3:$D$289,D133)&gt;=2,COUNTIF($D$3:$D$289,D133)&lt;=4)=TRUE,1,0)))</f>
        <v>2</v>
      </c>
      <c r="S133" s="7">
        <v>23</v>
      </c>
      <c r="T133" s="2">
        <f>IF(ISBLANK(S133)=TRUE,"",IF(S133&lt;=7,0,IF(AND(S133&gt;=8,S133&lt;=15)=TRUE,1,IF(AND(S133&gt;=16,S133&lt;=23)=TRUE,2,IF(AND(S133&gt;=24,S133&lt;=30)=TRUE,3,)))))</f>
        <v>2</v>
      </c>
      <c r="U133" s="7" t="s">
        <v>0</v>
      </c>
      <c r="V133" s="7">
        <f>IF(ISBLANK(U133)=TRUE,"",IF(U133="NE",0,IF(U133="CE ",1,IF(U133="E",2,3))))</f>
        <v>0</v>
      </c>
      <c r="W133" s="2">
        <f>IF(OR(ISNUMBER(O133)=FALSE,ISNUMBER(Q133)=FALSE,ISNUMBER(R133)=FALSE,ISNUMBER(T133)=FALSE,ISNUMBER(V133)=FALSE),"",SUM([1]tabla3!$B$2*O133,[1]tabla3!$B$3*Q133,[1]tabla3!$B$4*R133,[1]tabla3!$B$5*T133,[1]tabla3!$B$6*V133))</f>
        <v>10.6</v>
      </c>
      <c r="X133" s="6" t="str">
        <f>IF(ISNUMBER(W133)=FALSE,"",IF(W133&lt;9,"Bajo",IF(AND(W133&gt;=9,W133&lt;15)=TRUE,"Medio",IF(AND(W133&gt;=15,W133&lt;20)=TRUE,"Medio Alto",IF(AND(W133&gt;=20,W133&lt;30)=TRUE,"Alto","Muy Alto")))))</f>
        <v>Medio</v>
      </c>
    </row>
    <row r="134" spans="1:24" s="9" customFormat="1" x14ac:dyDescent="0.25">
      <c r="A134" s="8">
        <v>132</v>
      </c>
      <c r="B134" s="2" t="s">
        <v>14</v>
      </c>
      <c r="C134" s="2" t="s">
        <v>32</v>
      </c>
      <c r="D134" s="4" t="s">
        <v>536</v>
      </c>
      <c r="E134" s="4" t="s">
        <v>535</v>
      </c>
      <c r="F134" s="4" t="s">
        <v>534</v>
      </c>
      <c r="G134" s="2" t="s">
        <v>533</v>
      </c>
      <c r="H134" s="7">
        <v>2</v>
      </c>
      <c r="I134" s="7">
        <v>2</v>
      </c>
      <c r="J134" s="7">
        <v>5.75</v>
      </c>
      <c r="K134" s="2">
        <f>IF(ISBLANK(J134)=TRUE,"",IF(J134&lt;20,0,IF(AND(J134&gt;=20,J134&lt;35)=TRUE,1,IF(AND(J134&gt;35,J134&lt;=60)=TRUE,2,3))))</f>
        <v>0</v>
      </c>
      <c r="L134" s="7">
        <v>1</v>
      </c>
      <c r="M134" s="7">
        <v>2</v>
      </c>
      <c r="N134" s="2">
        <f>IF(AND(ISNUMBER(H134)=FALSE,ISNUMBER(I134)=FALSE,ISNUMBER(K134)=FALSE,ISNUMBER(L134)=FALSE,ISNUMBER(M134)=FALSE),"",SUM(1.5*H134,1.5*I134,1.5*K134,L134,0.5*M134))</f>
        <v>8</v>
      </c>
      <c r="O134" s="2">
        <f>IF(N134&lt;6,0,IF(AND(N134&gt;=6,N134&lt;12)=TRUE,1,IF(AND(N134&gt;=12,N134&lt;18)=TRUE,2,IF(N134=18,3,""))))</f>
        <v>1</v>
      </c>
      <c r="P134" s="7" t="s">
        <v>1</v>
      </c>
      <c r="Q134" s="7">
        <f>IF(OR(P134="DD",P134="LC")=TRUE,0,IF(P134="NT",1,IF(P134="VU",2,IF(OR(P134="EN",P134="CR")=TRUE,3,""))))</f>
        <v>0</v>
      </c>
      <c r="R134" s="2">
        <f>IF(COUNTIF($C$3:$C$289,C134)=1,3,IF(COUNTIF($D$3:$D$289,D134)=1,2,IF(AND(COUNTIF($D$3:$D$289,D134)&gt;=2,COUNTIF($D$3:$D$289,D134)&lt;=4)=TRUE,1,0)))</f>
        <v>2</v>
      </c>
      <c r="S134" s="7">
        <v>25</v>
      </c>
      <c r="T134" s="2">
        <f>IF(ISBLANK(S134)=TRUE,"",IF(S134&lt;=7,0,IF(AND(S134&gt;=8,S134&lt;=15)=TRUE,1,IF(AND(S134&gt;=16,S134&lt;=23)=TRUE,2,IF(AND(S134&gt;=24,S134&lt;=30)=TRUE,3,)))))</f>
        <v>3</v>
      </c>
      <c r="U134" s="7" t="s">
        <v>0</v>
      </c>
      <c r="V134" s="7">
        <f>IF(ISBLANK(U134)=TRUE,"",IF(U134="NE",0,IF(U134="CE ",1,IF(U134="E",2,3))))</f>
        <v>0</v>
      </c>
      <c r="W134" s="2">
        <f>IF(OR(ISNUMBER(O134)=FALSE,ISNUMBER(Q134)=FALSE,ISNUMBER(R134)=FALSE,ISNUMBER(T134)=FALSE,ISNUMBER(V134)=FALSE),"",SUM([1]tabla3!$B$2*O134,[1]tabla3!$B$3*Q134,[1]tabla3!$B$4*R134,[1]tabla3!$B$5*T134,[1]tabla3!$B$6*V134))</f>
        <v>13.6</v>
      </c>
      <c r="X134" s="6" t="str">
        <f>IF(ISNUMBER(W134)=FALSE,"",IF(W134&lt;9,"Bajo",IF(AND(W134&gt;=9,W134&lt;15)=TRUE,"Medio",IF(AND(W134&gt;=15,W134&lt;20)=TRUE,"Medio Alto",IF(AND(W134&gt;=20,W134&lt;30)=TRUE,"Alto","Muy Alto")))))</f>
        <v>Medio</v>
      </c>
    </row>
    <row r="135" spans="1:24" s="9" customFormat="1" ht="12.75" customHeight="1" x14ac:dyDescent="0.25">
      <c r="A135" s="8">
        <v>133</v>
      </c>
      <c r="B135" s="2" t="s">
        <v>14</v>
      </c>
      <c r="C135" s="2" t="s">
        <v>32</v>
      </c>
      <c r="D135" s="4" t="s">
        <v>532</v>
      </c>
      <c r="E135" s="4" t="s">
        <v>531</v>
      </c>
      <c r="F135" s="4" t="s">
        <v>530</v>
      </c>
      <c r="G135" s="2" t="s">
        <v>529</v>
      </c>
      <c r="H135" s="7">
        <v>2</v>
      </c>
      <c r="I135" s="7">
        <v>3</v>
      </c>
      <c r="J135" s="7">
        <v>10</v>
      </c>
      <c r="K135" s="2">
        <f>IF(ISBLANK(J135)=TRUE,"",IF(J135&lt;20,0,IF(AND(J135&gt;=20,J135&lt;35)=TRUE,1,IF(AND(J135&gt;35,J135&lt;=60)=TRUE,2,3))))</f>
        <v>0</v>
      </c>
      <c r="L135" s="7">
        <v>2</v>
      </c>
      <c r="M135" s="7">
        <v>1</v>
      </c>
      <c r="N135" s="2">
        <f>IF(AND(ISNUMBER(H135)=FALSE,ISNUMBER(I135)=FALSE,ISNUMBER(K135)=FALSE,ISNUMBER(L135)=FALSE,ISNUMBER(M135)=FALSE),"",SUM(1.5*H135,1.5*I135,1.5*K135,L135,0.5*M135))</f>
        <v>10</v>
      </c>
      <c r="O135" s="2">
        <f>IF(N135&lt;6,0,IF(AND(N135&gt;=6,N135&lt;12)=TRUE,1,IF(AND(N135&gt;=12,N135&lt;18)=TRUE,2,IF(N135=18,3,""))))</f>
        <v>1</v>
      </c>
      <c r="P135" s="7" t="s">
        <v>1</v>
      </c>
      <c r="Q135" s="7">
        <f>IF(OR(P135="DD",P135="LC")=TRUE,0,IF(P135="NT",1,IF(P135="VU",2,IF(OR(P135="EN",P135="CR")=TRUE,3,""))))</f>
        <v>0</v>
      </c>
      <c r="R135" s="2">
        <f>IF(COUNTIF($C$3:$C$289,C135)=1,3,IF(COUNTIF($D$3:$D$289,D135)=1,2,IF(AND(COUNTIF($D$3:$D$289,D135)&gt;=2,COUNTIF($D$3:$D$289,D135)&lt;=4)=TRUE,1,0)))</f>
        <v>2</v>
      </c>
      <c r="S135" s="7">
        <v>22</v>
      </c>
      <c r="T135" s="2">
        <f>IF(ISBLANK(S135)=TRUE,"",IF(S135&lt;=7,0,IF(AND(S135&gt;=8,S135&lt;=15)=TRUE,1,IF(AND(S135&gt;=16,S135&lt;=23)=TRUE,2,IF(AND(S135&gt;=24,S135&lt;=30)=TRUE,3,)))))</f>
        <v>2</v>
      </c>
      <c r="U135" s="7" t="s">
        <v>0</v>
      </c>
      <c r="V135" s="7">
        <f>IF(ISBLANK(U135)=TRUE,"",IF(U135="NE",0,IF(U135="CE ",1,IF(U135="E",2,3))))</f>
        <v>0</v>
      </c>
      <c r="W135" s="2">
        <f>IF(OR(ISNUMBER(O135)=FALSE,ISNUMBER(Q135)=FALSE,ISNUMBER(R135)=FALSE,ISNUMBER(T135)=FALSE,ISNUMBER(V135)=FALSE),"",SUM([1]tabla3!$B$2*O135,[1]tabla3!$B$3*Q135,[1]tabla3!$B$4*R135,[1]tabla3!$B$5*T135,[1]tabla3!$B$6*V135))</f>
        <v>10.6</v>
      </c>
      <c r="X135" s="6" t="str">
        <f>IF(ISNUMBER(W135)=FALSE,"",IF(W135&lt;9,"Bajo",IF(AND(W135&gt;=9,W135&lt;15)=TRUE,"Medio",IF(AND(W135&gt;=15,W135&lt;20)=TRUE,"Medio Alto",IF(AND(W135&gt;=20,W135&lt;30)=TRUE,"Alto","Muy Alto")))))</f>
        <v>Medio</v>
      </c>
    </row>
    <row r="136" spans="1:24" s="9" customFormat="1" x14ac:dyDescent="0.25">
      <c r="A136" s="8">
        <v>134</v>
      </c>
      <c r="B136" s="2" t="s">
        <v>14</v>
      </c>
      <c r="C136" s="2" t="s">
        <v>32</v>
      </c>
      <c r="D136" s="4" t="s">
        <v>528</v>
      </c>
      <c r="E136" s="4" t="s">
        <v>527</v>
      </c>
      <c r="F136" s="4" t="s">
        <v>526</v>
      </c>
      <c r="G136" s="2" t="s">
        <v>525</v>
      </c>
      <c r="H136" s="7">
        <v>2</v>
      </c>
      <c r="I136" s="7">
        <v>1</v>
      </c>
      <c r="J136" s="7">
        <v>11</v>
      </c>
      <c r="K136" s="2">
        <f>IF(ISBLANK(J136)=TRUE,"",IF(J136&lt;20,0,IF(AND(J136&gt;=20,J136&lt;35)=TRUE,1,IF(AND(J136&gt;35,J136&lt;=60)=TRUE,2,3))))</f>
        <v>0</v>
      </c>
      <c r="L136" s="7">
        <v>3</v>
      </c>
      <c r="M136" s="7">
        <v>1</v>
      </c>
      <c r="N136" s="2">
        <f>IF(AND(ISNUMBER(H136)=FALSE,ISNUMBER(I136)=FALSE,ISNUMBER(K136)=FALSE,ISNUMBER(L136)=FALSE,ISNUMBER(M136)=FALSE),"",SUM(1.5*H136,1.5*I136,1.5*K136,L136,0.5*M136))</f>
        <v>8</v>
      </c>
      <c r="O136" s="2">
        <f>IF(N136&lt;6,0,IF(AND(N136&gt;=6,N136&lt;12)=TRUE,1,IF(AND(N136&gt;=12,N136&lt;18)=TRUE,2,IF(N136=18,3,""))))</f>
        <v>1</v>
      </c>
      <c r="P136" s="7" t="s">
        <v>1</v>
      </c>
      <c r="Q136" s="7">
        <f>IF(OR(P136="DD",P136="LC")=TRUE,0,IF(P136="NT",1,IF(P136="VU",2,IF(OR(P136="EN",P136="CR")=TRUE,3,""))))</f>
        <v>0</v>
      </c>
      <c r="R136" s="2">
        <f>IF(COUNTIF($C$3:$C$289,C136)=1,3,IF(COUNTIF($D$3:$D$289,D136)=1,2,IF(AND(COUNTIF($D$3:$D$289,D136)&gt;=2,COUNTIF($D$3:$D$289,D136)&lt;=4)=TRUE,1,0)))</f>
        <v>2</v>
      </c>
      <c r="S136" s="7">
        <v>23</v>
      </c>
      <c r="T136" s="2">
        <f>IF(ISBLANK(S136)=TRUE,"",IF(S136&lt;=7,0,IF(AND(S136&gt;=8,S136&lt;=15)=TRUE,1,IF(AND(S136&gt;=16,S136&lt;=23)=TRUE,2,IF(AND(S136&gt;=24,S136&lt;=30)=TRUE,3,)))))</f>
        <v>2</v>
      </c>
      <c r="U136" s="7" t="s">
        <v>0</v>
      </c>
      <c r="V136" s="7">
        <f>IF(ISBLANK(U136)=TRUE,"",IF(U136="NE",0,IF(U136="CE ",1,IF(U136="E",2,3))))</f>
        <v>0</v>
      </c>
      <c r="W136" s="2">
        <f>IF(OR(ISNUMBER(O136)=FALSE,ISNUMBER(Q136)=FALSE,ISNUMBER(R136)=FALSE,ISNUMBER(T136)=FALSE,ISNUMBER(V136)=FALSE),"",SUM([1]tabla3!$B$2*O136,[1]tabla3!$B$3*Q136,[1]tabla3!$B$4*R136,[1]tabla3!$B$5*T136,[1]tabla3!$B$6*V136))</f>
        <v>10.6</v>
      </c>
      <c r="X136" s="6" t="str">
        <f>IF(ISNUMBER(W136)=FALSE,"",IF(W136&lt;9,"Bajo",IF(AND(W136&gt;=9,W136&lt;15)=TRUE,"Medio",IF(AND(W136&gt;=15,W136&lt;20)=TRUE,"Medio Alto",IF(AND(W136&gt;=20,W136&lt;30)=TRUE,"Alto","Muy Alto")))))</f>
        <v>Medio</v>
      </c>
    </row>
    <row r="137" spans="1:24" s="9" customFormat="1" x14ac:dyDescent="0.25">
      <c r="A137" s="8">
        <v>135</v>
      </c>
      <c r="B137" s="2" t="s">
        <v>14</v>
      </c>
      <c r="C137" s="2" t="s">
        <v>32</v>
      </c>
      <c r="D137" s="4" t="s">
        <v>524</v>
      </c>
      <c r="E137" s="4" t="s">
        <v>523</v>
      </c>
      <c r="F137" s="4" t="s">
        <v>522</v>
      </c>
      <c r="G137" s="2" t="s">
        <v>521</v>
      </c>
      <c r="H137" s="7">
        <v>2</v>
      </c>
      <c r="I137" s="7">
        <v>3</v>
      </c>
      <c r="J137" s="7">
        <v>22</v>
      </c>
      <c r="K137" s="2">
        <f>IF(ISBLANK(J137)=TRUE,"",IF(J137&lt;20,0,IF(AND(J137&gt;=20,J137&lt;35)=TRUE,1,IF(AND(J137&gt;35,J137&lt;=60)=TRUE,2,3))))</f>
        <v>1</v>
      </c>
      <c r="L137" s="7">
        <v>3</v>
      </c>
      <c r="M137" s="7">
        <v>2</v>
      </c>
      <c r="N137" s="2">
        <f>IF(AND(ISNUMBER(H137)=FALSE,ISNUMBER(I137)=FALSE,ISNUMBER(K137)=FALSE,ISNUMBER(L137)=FALSE,ISNUMBER(M137)=FALSE),"",SUM(1.5*H137,1.5*I137,1.5*K137,L137,0.5*M137))</f>
        <v>13</v>
      </c>
      <c r="O137" s="2">
        <f>IF(N137&lt;6,0,IF(AND(N137&gt;=6,N137&lt;12)=TRUE,1,IF(AND(N137&gt;=12,N137&lt;18)=TRUE,2,IF(N137=18,3,""))))</f>
        <v>2</v>
      </c>
      <c r="P137" s="7" t="s">
        <v>1</v>
      </c>
      <c r="Q137" s="7">
        <f>IF(OR(P137="DD",P137="LC")=TRUE,0,IF(P137="NT",1,IF(P137="VU",2,IF(OR(P137="EN",P137="CR")=TRUE,3,""))))</f>
        <v>0</v>
      </c>
      <c r="R137" s="2">
        <f>IF(COUNTIF($C$3:$C$289,C137)=1,3,IF(COUNTIF($D$3:$D$289,D137)=1,2,IF(AND(COUNTIF($D$3:$D$289,D137)&gt;=2,COUNTIF($D$3:$D$289,D137)&lt;=4)=TRUE,1,0)))</f>
        <v>2</v>
      </c>
      <c r="S137" s="7">
        <v>11</v>
      </c>
      <c r="T137" s="2">
        <f>IF(ISBLANK(S137)=TRUE,"",IF(S137&lt;=7,0,IF(AND(S137&gt;=8,S137&lt;=15)=TRUE,1,IF(AND(S137&gt;=16,S137&lt;=23)=TRUE,2,IF(AND(S137&gt;=24,S137&lt;=30)=TRUE,3,)))))</f>
        <v>1</v>
      </c>
      <c r="U137" s="7" t="s">
        <v>0</v>
      </c>
      <c r="V137" s="7">
        <f>IF(ISBLANK(U137)=TRUE,"",IF(U137="NE",0,IF(U137="CE ",1,IF(U137="E",2,3))))</f>
        <v>0</v>
      </c>
      <c r="W137" s="2">
        <f>IF(OR(ISNUMBER(O137)=FALSE,ISNUMBER(Q137)=FALSE,ISNUMBER(R137)=FALSE,ISNUMBER(T137)=FALSE,ISNUMBER(V137)=FALSE),"",SUM([1]tabla3!$B$2*O137,[1]tabla3!$B$3*Q137,[1]tabla3!$B$4*R137,[1]tabla3!$B$5*T137,[1]tabla3!$B$6*V137))</f>
        <v>8.8000000000000007</v>
      </c>
      <c r="X137" s="6" t="str">
        <f>IF(ISNUMBER(W137)=FALSE,"",IF(W137&lt;9,"Bajo",IF(AND(W137&gt;=9,W137&lt;15)=TRUE,"Medio",IF(AND(W137&gt;=15,W137&lt;20)=TRUE,"Medio Alto",IF(AND(W137&gt;=20,W137&lt;30)=TRUE,"Alto","Muy Alto")))))</f>
        <v>Bajo</v>
      </c>
    </row>
    <row r="138" spans="1:24" s="9" customFormat="1" x14ac:dyDescent="0.25">
      <c r="A138" s="8">
        <v>136</v>
      </c>
      <c r="B138" s="2" t="s">
        <v>14</v>
      </c>
      <c r="C138" s="2" t="s">
        <v>32</v>
      </c>
      <c r="D138" s="4" t="s">
        <v>520</v>
      </c>
      <c r="E138" s="4" t="s">
        <v>519</v>
      </c>
      <c r="F138" s="4" t="s">
        <v>518</v>
      </c>
      <c r="G138" s="2" t="s">
        <v>517</v>
      </c>
      <c r="H138" s="7">
        <v>2</v>
      </c>
      <c r="I138" s="7">
        <v>1</v>
      </c>
      <c r="J138" s="7">
        <v>11</v>
      </c>
      <c r="K138" s="2">
        <f>IF(ISBLANK(J138)=TRUE,"",IF(J138&lt;20,0,IF(AND(J138&gt;=20,J138&lt;35)=TRUE,1,IF(AND(J138&gt;35,J138&lt;=60)=TRUE,2,3))))</f>
        <v>0</v>
      </c>
      <c r="L138" s="7">
        <v>1</v>
      </c>
      <c r="M138" s="7">
        <v>1</v>
      </c>
      <c r="N138" s="2">
        <f>IF(AND(ISNUMBER(H138)=FALSE,ISNUMBER(I138)=FALSE,ISNUMBER(K138)=FALSE,ISNUMBER(L138)=FALSE,ISNUMBER(M138)=FALSE),"",SUM(1.5*H138,1.5*I138,1.5*K138,L138,0.5*M138))</f>
        <v>6</v>
      </c>
      <c r="O138" s="2">
        <f>IF(N138&lt;6,0,IF(AND(N138&gt;=6,N138&lt;12)=TRUE,1,IF(AND(N138&gt;=12,N138&lt;18)=TRUE,2,IF(N138=18,3,""))))</f>
        <v>1</v>
      </c>
      <c r="P138" s="7" t="s">
        <v>1</v>
      </c>
      <c r="Q138" s="7">
        <f>IF(OR(P138="DD",P138="LC")=TRUE,0,IF(P138="NT",1,IF(P138="VU",2,IF(OR(P138="EN",P138="CR")=TRUE,3,""))))</f>
        <v>0</v>
      </c>
      <c r="R138" s="2">
        <f>IF(COUNTIF($C$3:$C$289,C138)=1,3,IF(COUNTIF($D$3:$D$289,D138)=1,2,IF(AND(COUNTIF($D$3:$D$289,D138)&gt;=2,COUNTIF($D$3:$D$289,D138)&lt;=4)=TRUE,1,0)))</f>
        <v>2</v>
      </c>
      <c r="S138" s="7">
        <v>23</v>
      </c>
      <c r="T138" s="2">
        <f>IF(ISBLANK(S138)=TRUE,"",IF(S138&lt;=7,0,IF(AND(S138&gt;=8,S138&lt;=15)=TRUE,1,IF(AND(S138&gt;=16,S138&lt;=23)=TRUE,2,IF(AND(S138&gt;=24,S138&lt;=30)=TRUE,3,)))))</f>
        <v>2</v>
      </c>
      <c r="U138" s="7" t="s">
        <v>0</v>
      </c>
      <c r="V138" s="7">
        <f>IF(ISBLANK(U138)=TRUE,"",IF(U138="NE",0,IF(U138="CE ",1,IF(U138="E",2,3))))</f>
        <v>0</v>
      </c>
      <c r="W138" s="2">
        <f>IF(OR(ISNUMBER(O138)=FALSE,ISNUMBER(Q138)=FALSE,ISNUMBER(R138)=FALSE,ISNUMBER(T138)=FALSE,ISNUMBER(V138)=FALSE),"",SUM([1]tabla3!$B$2*O138,[1]tabla3!$B$3*Q138,[1]tabla3!$B$4*R138,[1]tabla3!$B$5*T138,[1]tabla3!$B$6*V138))</f>
        <v>10.6</v>
      </c>
      <c r="X138" s="6" t="str">
        <f>IF(ISNUMBER(W138)=FALSE,"",IF(W138&lt;9,"Bajo",IF(AND(W138&gt;=9,W138&lt;15)=TRUE,"Medio",IF(AND(W138&gt;=15,W138&lt;20)=TRUE,"Medio Alto",IF(AND(W138&gt;=20,W138&lt;30)=TRUE,"Alto","Muy Alto")))))</f>
        <v>Medio</v>
      </c>
    </row>
    <row r="139" spans="1:24" s="9" customFormat="1" x14ac:dyDescent="0.25">
      <c r="A139" s="8">
        <v>137</v>
      </c>
      <c r="B139" s="2" t="s">
        <v>14</v>
      </c>
      <c r="C139" s="2" t="s">
        <v>37</v>
      </c>
      <c r="D139" s="4" t="s">
        <v>516</v>
      </c>
      <c r="E139" s="4" t="s">
        <v>35</v>
      </c>
      <c r="F139" s="4" t="s">
        <v>515</v>
      </c>
      <c r="G139" s="2" t="s">
        <v>514</v>
      </c>
      <c r="H139" s="7">
        <v>2</v>
      </c>
      <c r="I139" s="7">
        <v>2</v>
      </c>
      <c r="J139" s="7">
        <v>11</v>
      </c>
      <c r="K139" s="2">
        <f>IF(ISBLANK(J139)=TRUE,"",IF(J139&lt;20,0,IF(AND(J139&gt;=20,J139&lt;35)=TRUE,1,IF(AND(J139&gt;35,J139&lt;=60)=TRUE,2,3))))</f>
        <v>0</v>
      </c>
      <c r="L139" s="7">
        <v>1</v>
      </c>
      <c r="M139" s="7">
        <v>2</v>
      </c>
      <c r="N139" s="2">
        <f>IF(AND(ISNUMBER(H139)=FALSE,ISNUMBER(I139)=FALSE,ISNUMBER(K139)=FALSE,ISNUMBER(L139)=FALSE,ISNUMBER(M139)=FALSE),"",SUM(1.5*H139,1.5*I139,1.5*K139,L139,0.5*M139))</f>
        <v>8</v>
      </c>
      <c r="O139" s="2">
        <f>IF(N139&lt;6,0,IF(AND(N139&gt;=6,N139&lt;12)=TRUE,1,IF(AND(N139&gt;=12,N139&lt;18)=TRUE,2,IF(N139=18,3,""))))</f>
        <v>1</v>
      </c>
      <c r="P139" s="7" t="s">
        <v>1</v>
      </c>
      <c r="Q139" s="7">
        <f>IF(OR(P139="DD",P139="LC")=TRUE,0,IF(P139="NT",1,IF(P139="VU",2,IF(OR(P139="EN",P139="CR")=TRUE,3,""))))</f>
        <v>0</v>
      </c>
      <c r="R139" s="2">
        <f>IF(COUNTIF($C$3:$C$289,C139)=1,3,IF(COUNTIF($D$3:$D$289,D139)=1,2,IF(AND(COUNTIF($D$3:$D$289,D139)&gt;=2,COUNTIF($D$3:$D$289,D139)&lt;=4)=TRUE,1,0)))</f>
        <v>2</v>
      </c>
      <c r="S139" s="7">
        <v>27</v>
      </c>
      <c r="T139" s="2">
        <f>IF(ISBLANK(S139)=TRUE,"",IF(S139&lt;=7,0,IF(AND(S139&gt;=8,S139&lt;=15)=TRUE,1,IF(AND(S139&gt;=16,S139&lt;=23)=TRUE,2,IF(AND(S139&gt;=24,S139&lt;=30)=TRUE,3,)))))</f>
        <v>3</v>
      </c>
      <c r="U139" s="7" t="s">
        <v>0</v>
      </c>
      <c r="V139" s="7">
        <f>IF(ISBLANK(U139)=TRUE,"",IF(U139="NE",0,IF(U139="CE ",1,IF(U139="E",2,3))))</f>
        <v>0</v>
      </c>
      <c r="W139" s="2">
        <f>IF(OR(ISNUMBER(O139)=FALSE,ISNUMBER(Q139)=FALSE,ISNUMBER(R139)=FALSE,ISNUMBER(T139)=FALSE,ISNUMBER(V139)=FALSE),"",SUM([1]tabla3!$B$2*O139,[1]tabla3!$B$3*Q139,[1]tabla3!$B$4*R139,[1]tabla3!$B$5*T139,[1]tabla3!$B$6*V139))</f>
        <v>13.6</v>
      </c>
      <c r="X139" s="6" t="str">
        <f>IF(ISNUMBER(W139)=FALSE,"",IF(W139&lt;9,"Bajo",IF(AND(W139&gt;=9,W139&lt;15)=TRUE,"Medio",IF(AND(W139&gt;=15,W139&lt;20)=TRUE,"Medio Alto",IF(AND(W139&gt;=20,W139&lt;30)=TRUE,"Alto","Muy Alto")))))</f>
        <v>Medio</v>
      </c>
    </row>
    <row r="140" spans="1:24" s="9" customFormat="1" x14ac:dyDescent="0.25">
      <c r="A140" s="8">
        <v>138</v>
      </c>
      <c r="B140" s="2" t="s">
        <v>14</v>
      </c>
      <c r="C140" s="2" t="s">
        <v>37</v>
      </c>
      <c r="D140" s="4" t="s">
        <v>513</v>
      </c>
      <c r="E140" s="4" t="s">
        <v>512</v>
      </c>
      <c r="F140" s="4" t="s">
        <v>511</v>
      </c>
      <c r="G140" s="2" t="s">
        <v>33</v>
      </c>
      <c r="H140" s="7">
        <v>2</v>
      </c>
      <c r="I140" s="7">
        <v>1</v>
      </c>
      <c r="J140" s="7">
        <v>13.5</v>
      </c>
      <c r="K140" s="2">
        <f>IF(ISBLANK(J140)=TRUE,"",IF(J140&lt;20,0,IF(AND(J140&gt;=20,J140&lt;35)=TRUE,1,IF(AND(J140&gt;35,J140&lt;=60)=TRUE,2,3))))</f>
        <v>0</v>
      </c>
      <c r="L140" s="7">
        <v>1</v>
      </c>
      <c r="M140" s="7">
        <v>1</v>
      </c>
      <c r="N140" s="2">
        <f>IF(AND(ISNUMBER(H140)=FALSE,ISNUMBER(I140)=FALSE,ISNUMBER(K140)=FALSE,ISNUMBER(L140)=FALSE,ISNUMBER(M140)=FALSE),"",SUM(1.5*H140,1.5*I140,1.5*K140,L140,0.5*M140))</f>
        <v>6</v>
      </c>
      <c r="O140" s="2">
        <f>IF(N140&lt;6,0,IF(AND(N140&gt;=6,N140&lt;12)=TRUE,1,IF(AND(N140&gt;=12,N140&lt;18)=TRUE,2,IF(N140=18,3,""))))</f>
        <v>1</v>
      </c>
      <c r="P140" s="7" t="s">
        <v>1</v>
      </c>
      <c r="Q140" s="7">
        <f>IF(OR(P140="DD",P140="LC")=TRUE,0,IF(P140="NT",1,IF(P140="VU",2,IF(OR(P140="EN",P140="CR")=TRUE,3,""))))</f>
        <v>0</v>
      </c>
      <c r="R140" s="2">
        <f>IF(COUNTIF($C$3:$C$289,C140)=1,3,IF(COUNTIF($D$3:$D$289,D140)=1,2,IF(AND(COUNTIF($D$3:$D$289,D140)&gt;=2,COUNTIF($D$3:$D$289,D140)&lt;=4)=TRUE,1,0)))</f>
        <v>2</v>
      </c>
      <c r="S140" s="7">
        <v>24</v>
      </c>
      <c r="T140" s="2">
        <f>IF(ISBLANK(S140)=TRUE,"",IF(S140&lt;=7,0,IF(AND(S140&gt;=8,S140&lt;=15)=TRUE,1,IF(AND(S140&gt;=16,S140&lt;=23)=TRUE,2,IF(AND(S140&gt;=24,S140&lt;=30)=TRUE,3,)))))</f>
        <v>3</v>
      </c>
      <c r="U140" s="7" t="s">
        <v>0</v>
      </c>
      <c r="V140" s="7">
        <f>IF(ISBLANK(U140)=TRUE,"",IF(U140="NE",0,IF(U140="CE ",1,IF(U140="E",2,3))))</f>
        <v>0</v>
      </c>
      <c r="W140" s="2">
        <f>IF(OR(ISNUMBER(O140)=FALSE,ISNUMBER(Q140)=FALSE,ISNUMBER(R140)=FALSE,ISNUMBER(T140)=FALSE,ISNUMBER(V140)=FALSE),"",SUM([1]tabla3!$B$2*O140,[1]tabla3!$B$3*Q140,[1]tabla3!$B$4*R140,[1]tabla3!$B$5*T140,[1]tabla3!$B$6*V140))</f>
        <v>13.6</v>
      </c>
      <c r="X140" s="6" t="str">
        <f>IF(ISNUMBER(W140)=FALSE,"",IF(W140&lt;9,"Bajo",IF(AND(W140&gt;=9,W140&lt;15)=TRUE,"Medio",IF(AND(W140&gt;=15,W140&lt;20)=TRUE,"Medio Alto",IF(AND(W140&gt;=20,W140&lt;30)=TRUE,"Alto","Muy Alto")))))</f>
        <v>Medio</v>
      </c>
    </row>
    <row r="141" spans="1:24" s="9" customFormat="1" x14ac:dyDescent="0.25">
      <c r="A141" s="8">
        <v>139</v>
      </c>
      <c r="B141" s="2" t="s">
        <v>14</v>
      </c>
      <c r="C141" s="2" t="s">
        <v>61</v>
      </c>
      <c r="D141" s="4" t="s">
        <v>510</v>
      </c>
      <c r="E141" s="4" t="s">
        <v>509</v>
      </c>
      <c r="F141" s="4" t="s">
        <v>508</v>
      </c>
      <c r="G141" s="2" t="s">
        <v>507</v>
      </c>
      <c r="H141" s="7">
        <v>2</v>
      </c>
      <c r="I141" s="7">
        <v>1</v>
      </c>
      <c r="J141" s="7">
        <v>10</v>
      </c>
      <c r="K141" s="2">
        <f>IF(ISBLANK(J141)=TRUE,"",IF(J141&lt;20,0,IF(AND(J141&gt;=20,J141&lt;35)=TRUE,1,IF(AND(J141&gt;35,J141&lt;=60)=TRUE,2,3))))</f>
        <v>0</v>
      </c>
      <c r="L141" s="7">
        <v>1</v>
      </c>
      <c r="M141" s="7">
        <v>0</v>
      </c>
      <c r="N141" s="2">
        <f>IF(AND(ISNUMBER(H141)=FALSE,ISNUMBER(I141)=FALSE,ISNUMBER(K141)=FALSE,ISNUMBER(L141)=FALSE,ISNUMBER(M141)=FALSE),"",SUM(1.5*H141,1.5*I141,1.5*K141,L141,0.5*M141))</f>
        <v>5.5</v>
      </c>
      <c r="O141" s="2">
        <f>IF(N141&lt;6,0,IF(AND(N141&gt;=6,N141&lt;12)=TRUE,1,IF(AND(N141&gt;=12,N141&lt;18)=TRUE,2,IF(N141=18,3,""))))</f>
        <v>0</v>
      </c>
      <c r="P141" s="7" t="s">
        <v>1</v>
      </c>
      <c r="Q141" s="7">
        <f>IF(OR(P141="DD",P141="LC")=TRUE,0,IF(P141="NT",1,IF(P141="VU",2,IF(OR(P141="EN",P141="CR")=TRUE,3,""))))</f>
        <v>0</v>
      </c>
      <c r="R141" s="2">
        <f>IF(COUNTIF($C$3:$C$289,C141)=1,3,IF(COUNTIF($D$3:$D$289,D141)=1,2,IF(AND(COUNTIF($D$3:$D$289,D141)&gt;=2,COUNTIF($D$3:$D$289,D141)&lt;=4)=TRUE,1,0)))</f>
        <v>2</v>
      </c>
      <c r="S141" s="7">
        <v>22</v>
      </c>
      <c r="T141" s="2">
        <f>IF(ISBLANK(S141)=TRUE,"",IF(S141&lt;=7,0,IF(AND(S141&gt;=8,S141&lt;=15)=TRUE,1,IF(AND(S141&gt;=16,S141&lt;=23)=TRUE,2,IF(AND(S141&gt;=24,S141&lt;=30)=TRUE,3,)))))</f>
        <v>2</v>
      </c>
      <c r="U141" s="7" t="s">
        <v>0</v>
      </c>
      <c r="V141" s="7">
        <f>IF(ISBLANK(U141)=TRUE,"",IF(U141="NE",0,IF(U141="CE ",1,IF(U141="E",2,3))))</f>
        <v>0</v>
      </c>
      <c r="W141" s="2">
        <f>IF(OR(ISNUMBER(O141)=FALSE,ISNUMBER(Q141)=FALSE,ISNUMBER(R141)=FALSE,ISNUMBER(T141)=FALSE,ISNUMBER(V141)=FALSE),"",SUM([1]tabla3!$B$2*O141,[1]tabla3!$B$3*Q141,[1]tabla3!$B$4*R141,[1]tabla3!$B$5*T141,[1]tabla3!$B$6*V141))</f>
        <v>9.4</v>
      </c>
      <c r="X141" s="6" t="str">
        <f>IF(ISNUMBER(W141)=FALSE,"",IF(W141&lt;9,"Bajo",IF(AND(W141&gt;=9,W141&lt;15)=TRUE,"Medio",IF(AND(W141&gt;=15,W141&lt;20)=TRUE,"Medio Alto",IF(AND(W141&gt;=20,W141&lt;30)=TRUE,"Alto","Muy Alto")))))</f>
        <v>Medio</v>
      </c>
    </row>
    <row r="142" spans="1:24" s="9" customFormat="1" x14ac:dyDescent="0.25">
      <c r="A142" s="8">
        <v>140</v>
      </c>
      <c r="B142" s="2" t="s">
        <v>14</v>
      </c>
      <c r="C142" s="2" t="s">
        <v>201</v>
      </c>
      <c r="D142" s="4" t="s">
        <v>200</v>
      </c>
      <c r="E142" s="4" t="s">
        <v>506</v>
      </c>
      <c r="F142" s="4" t="s">
        <v>505</v>
      </c>
      <c r="G142" s="2" t="s">
        <v>504</v>
      </c>
      <c r="H142" s="7">
        <v>2</v>
      </c>
      <c r="I142" s="7">
        <v>2</v>
      </c>
      <c r="J142" s="7">
        <v>36</v>
      </c>
      <c r="K142" s="2">
        <f>IF(ISBLANK(J142)=TRUE,"",IF(J142&lt;20,0,IF(AND(J142&gt;=20,J142&lt;35)=TRUE,1,IF(AND(J142&gt;35,J142&lt;=60)=TRUE,2,3))))</f>
        <v>2</v>
      </c>
      <c r="L142" s="7">
        <v>3</v>
      </c>
      <c r="M142" s="7">
        <v>1</v>
      </c>
      <c r="N142" s="2">
        <f>IF(AND(ISNUMBER(H142)=FALSE,ISNUMBER(I142)=FALSE,ISNUMBER(K142)=FALSE,ISNUMBER(L142)=FALSE,ISNUMBER(M142)=FALSE),"",SUM(1.5*H142,1.5*I142,1.5*K142,L142,0.5*M142))</f>
        <v>12.5</v>
      </c>
      <c r="O142" s="2">
        <f>IF(N142&lt;6,0,IF(AND(N142&gt;=6,N142&lt;12)=TRUE,1,IF(AND(N142&gt;=12,N142&lt;18)=TRUE,2,IF(N142=18,3,""))))</f>
        <v>2</v>
      </c>
      <c r="P142" s="7" t="s">
        <v>1</v>
      </c>
      <c r="Q142" s="7">
        <f>IF(OR(P142="DD",P142="LC")=TRUE,0,IF(P142="NT",1,IF(P142="VU",2,IF(OR(P142="EN",P142="CR")=TRUE,3,""))))</f>
        <v>0</v>
      </c>
      <c r="R142" s="2">
        <f>IF(COUNTIF($C$3:$C$289,C142)=1,3,IF(COUNTIF($D$3:$D$289,D142)=1,2,IF(AND(COUNTIF($D$3:$D$289,D142)&gt;=2,COUNTIF($D$3:$D$289,D142)&lt;=4)=TRUE,1,0)))</f>
        <v>1</v>
      </c>
      <c r="S142" s="7">
        <v>16</v>
      </c>
      <c r="T142" s="2">
        <f>IF(ISBLANK(S142)=TRUE,"",IF(S142&lt;=7,0,IF(AND(S142&gt;=8,S142&lt;=15)=TRUE,1,IF(AND(S142&gt;=16,S142&lt;=23)=TRUE,2,IF(AND(S142&gt;=24,S142&lt;=30)=TRUE,3,)))))</f>
        <v>2</v>
      </c>
      <c r="U142" s="7" t="s">
        <v>8</v>
      </c>
      <c r="V142" s="7">
        <f>IF(ISBLANK(U142)=TRUE,"",IF(U142="NE",0,IF(U142="CE ",1,IF(U142="E",2,3))))</f>
        <v>3</v>
      </c>
      <c r="W142" s="2">
        <f>IF(OR(ISNUMBER(O142)=FALSE,ISNUMBER(Q142)=FALSE,ISNUMBER(R142)=FALSE,ISNUMBER(T142)=FALSE,ISNUMBER(V142)=FALSE),"",SUM([1]tabla3!$B$2*O142,[1]tabla3!$B$3*Q142,[1]tabla3!$B$4*R142,[1]tabla3!$B$5*T142,[1]tabla3!$B$6*V142))</f>
        <v>19.100000000000001</v>
      </c>
      <c r="X142" s="6" t="str">
        <f>IF(ISNUMBER(W142)=FALSE,"",IF(W142&lt;9,"Bajo",IF(AND(W142&gt;=9,W142&lt;15)=TRUE,"Medio",IF(AND(W142&gt;=15,W142&lt;20)=TRUE,"Medio Alto",IF(AND(W142&gt;=20,W142&lt;30)=TRUE,"Alto","Muy Alto")))))</f>
        <v>Medio Alto</v>
      </c>
    </row>
    <row r="143" spans="1:24" s="9" customFormat="1" x14ac:dyDescent="0.25">
      <c r="A143" s="8">
        <v>141</v>
      </c>
      <c r="B143" s="2" t="s">
        <v>14</v>
      </c>
      <c r="C143" s="2" t="s">
        <v>239</v>
      </c>
      <c r="D143" s="4" t="s">
        <v>503</v>
      </c>
      <c r="E143" s="4" t="s">
        <v>502</v>
      </c>
      <c r="F143" s="4" t="s">
        <v>501</v>
      </c>
      <c r="G143" s="2" t="s">
        <v>500</v>
      </c>
      <c r="H143" s="7">
        <v>2</v>
      </c>
      <c r="I143" s="7">
        <v>1</v>
      </c>
      <c r="J143" s="7">
        <v>16.5</v>
      </c>
      <c r="K143" s="2">
        <f>IF(ISBLANK(J143)=TRUE,"",IF(J143&lt;20,0,IF(AND(J143&gt;=20,J143&lt;35)=TRUE,1,IF(AND(J143&gt;35,J143&lt;=60)=TRUE,2,3))))</f>
        <v>0</v>
      </c>
      <c r="L143" s="7">
        <v>1</v>
      </c>
      <c r="M143" s="7">
        <v>2</v>
      </c>
      <c r="N143" s="2">
        <f>IF(AND(ISNUMBER(H143)=FALSE,ISNUMBER(I143)=FALSE,ISNUMBER(K143)=FALSE,ISNUMBER(L143)=FALSE,ISNUMBER(M143)=FALSE),"",SUM(1.5*H143,1.5*I143,1.5*K143,L143,0.5*M143))</f>
        <v>6.5</v>
      </c>
      <c r="O143" s="2">
        <f>IF(N143&lt;6,0,IF(AND(N143&gt;=6,N143&lt;12)=TRUE,1,IF(AND(N143&gt;=12,N143&lt;18)=TRUE,2,IF(N143=18,3,""))))</f>
        <v>1</v>
      </c>
      <c r="P143" s="7" t="s">
        <v>1</v>
      </c>
      <c r="Q143" s="7">
        <f>IF(OR(P143="DD",P143="LC")=TRUE,0,IF(P143="NT",1,IF(P143="VU",2,IF(OR(P143="EN",P143="CR")=TRUE,3,""))))</f>
        <v>0</v>
      </c>
      <c r="R143" s="2">
        <f>IF(COUNTIF($C$3:$C$289,C143)=1,3,IF(COUNTIF($D$3:$D$289,D143)=1,2,IF(AND(COUNTIF($D$3:$D$289,D143)&gt;=2,COUNTIF($D$3:$D$289,D143)&lt;=4)=TRUE,1,0)))</f>
        <v>2</v>
      </c>
      <c r="S143" s="7">
        <v>25</v>
      </c>
      <c r="T143" s="2">
        <f>IF(ISBLANK(S143)=TRUE,"",IF(S143&lt;=7,0,IF(AND(S143&gt;=8,S143&lt;=15)=TRUE,1,IF(AND(S143&gt;=16,S143&lt;=23)=TRUE,2,IF(AND(S143&gt;=24,S143&lt;=30)=TRUE,3,)))))</f>
        <v>3</v>
      </c>
      <c r="U143" s="7" t="s">
        <v>0</v>
      </c>
      <c r="V143" s="7">
        <f>IF(ISBLANK(U143)=TRUE,"",IF(U143="NE",0,IF(U143="CE ",1,IF(U143="E",2,3))))</f>
        <v>0</v>
      </c>
      <c r="W143" s="2">
        <f>IF(OR(ISNUMBER(O143)=FALSE,ISNUMBER(Q143)=FALSE,ISNUMBER(R143)=FALSE,ISNUMBER(T143)=FALSE,ISNUMBER(V143)=FALSE),"",SUM([1]tabla3!$B$2*O143,[1]tabla3!$B$3*Q143,[1]tabla3!$B$4*R143,[1]tabla3!$B$5*T143,[1]tabla3!$B$6*V143))</f>
        <v>13.6</v>
      </c>
      <c r="X143" s="6" t="str">
        <f>IF(ISNUMBER(W143)=FALSE,"",IF(W143&lt;9,"Bajo",IF(AND(W143&gt;=9,W143&lt;15)=TRUE,"Medio",IF(AND(W143&gt;=15,W143&lt;20)=TRUE,"Medio Alto",IF(AND(W143&gt;=20,W143&lt;30)=TRUE,"Alto","Muy Alto")))))</f>
        <v>Medio</v>
      </c>
    </row>
    <row r="144" spans="1:24" s="9" customFormat="1" x14ac:dyDescent="0.25">
      <c r="A144" s="8">
        <v>142</v>
      </c>
      <c r="B144" s="2" t="s">
        <v>14</v>
      </c>
      <c r="C144" s="2" t="s">
        <v>239</v>
      </c>
      <c r="D144" s="4" t="s">
        <v>499</v>
      </c>
      <c r="E144" s="4" t="s">
        <v>498</v>
      </c>
      <c r="F144" s="4" t="s">
        <v>497</v>
      </c>
      <c r="G144" s="2" t="s">
        <v>496</v>
      </c>
      <c r="H144" s="7">
        <v>2</v>
      </c>
      <c r="I144" s="7">
        <v>1</v>
      </c>
      <c r="J144" s="7">
        <v>17</v>
      </c>
      <c r="K144" s="2">
        <f>IF(ISBLANK(J144)=TRUE,"",IF(J144&lt;20,0,IF(AND(J144&gt;=20,J144&lt;35)=TRUE,1,IF(AND(J144&gt;35,J144&lt;=60)=TRUE,2,3))))</f>
        <v>0</v>
      </c>
      <c r="L144" s="7">
        <v>3</v>
      </c>
      <c r="M144" s="7">
        <v>0</v>
      </c>
      <c r="N144" s="2">
        <f>IF(AND(ISNUMBER(H144)=FALSE,ISNUMBER(I144)=FALSE,ISNUMBER(K144)=FALSE,ISNUMBER(L144)=FALSE,ISNUMBER(M144)=FALSE),"",SUM(1.5*H144,1.5*I144,1.5*K144,L144,0.5*M144))</f>
        <v>7.5</v>
      </c>
      <c r="O144" s="2">
        <f>IF(N144&lt;6,0,IF(AND(N144&gt;=6,N144&lt;12)=TRUE,1,IF(AND(N144&gt;=12,N144&lt;18)=TRUE,2,IF(N144=18,3,""))))</f>
        <v>1</v>
      </c>
      <c r="P144" s="7" t="s">
        <v>1</v>
      </c>
      <c r="Q144" s="7">
        <f>IF(OR(P144="DD",P144="LC")=TRUE,0,IF(P144="NT",1,IF(P144="VU",2,IF(OR(P144="EN",P144="CR")=TRUE,3,""))))</f>
        <v>0</v>
      </c>
      <c r="R144" s="2">
        <f>IF(COUNTIF($C$3:$C$289,C144)=1,3,IF(COUNTIF($D$3:$D$289,D144)=1,2,IF(AND(COUNTIF($D$3:$D$289,D144)&gt;=2,COUNTIF($D$3:$D$289,D144)&lt;=4)=TRUE,1,0)))</f>
        <v>2</v>
      </c>
      <c r="S144" s="7">
        <v>12</v>
      </c>
      <c r="T144" s="2">
        <f>IF(ISBLANK(S144)=TRUE,"",IF(S144&lt;=7,0,IF(AND(S144&gt;=8,S144&lt;=15)=TRUE,1,IF(AND(S144&gt;=16,S144&lt;=23)=TRUE,2,IF(AND(S144&gt;=24,S144&lt;=30)=TRUE,3,)))))</f>
        <v>1</v>
      </c>
      <c r="U144" s="7" t="s">
        <v>8</v>
      </c>
      <c r="V144" s="7">
        <f>IF(ISBLANK(U144)=TRUE,"",IF(U144="NE",0,IF(U144="CE ",1,IF(U144="E",2,3))))</f>
        <v>3</v>
      </c>
      <c r="W144" s="2">
        <f>IF(OR(ISNUMBER(O144)=FALSE,ISNUMBER(Q144)=FALSE,ISNUMBER(R144)=FALSE,ISNUMBER(T144)=FALSE,ISNUMBER(V144)=FALSE),"",SUM([1]tabla3!$B$2*O144,[1]tabla3!$B$3*Q144,[1]tabla3!$B$4*R144,[1]tabla3!$B$5*T144,[1]tabla3!$B$6*V144))</f>
        <v>16.600000000000001</v>
      </c>
      <c r="X144" s="6" t="str">
        <f>IF(ISNUMBER(W144)=FALSE,"",IF(W144&lt;9,"Bajo",IF(AND(W144&gt;=9,W144&lt;15)=TRUE,"Medio",IF(AND(W144&gt;=15,W144&lt;20)=TRUE,"Medio Alto",IF(AND(W144&gt;=20,W144&lt;30)=TRUE,"Alto","Muy Alto")))))</f>
        <v>Medio Alto</v>
      </c>
    </row>
    <row r="145" spans="1:24" s="9" customFormat="1" x14ac:dyDescent="0.25">
      <c r="A145" s="8">
        <v>143</v>
      </c>
      <c r="B145" s="2" t="s">
        <v>14</v>
      </c>
      <c r="C145" s="2" t="s">
        <v>239</v>
      </c>
      <c r="D145" s="4" t="s">
        <v>492</v>
      </c>
      <c r="E145" s="4" t="s">
        <v>495</v>
      </c>
      <c r="F145" s="4" t="s">
        <v>494</v>
      </c>
      <c r="G145" s="2" t="s">
        <v>493</v>
      </c>
      <c r="H145" s="7">
        <v>2</v>
      </c>
      <c r="I145" s="7">
        <v>1</v>
      </c>
      <c r="J145" s="7">
        <v>12</v>
      </c>
      <c r="K145" s="2">
        <f>IF(ISBLANK(J145)=TRUE,"",IF(J145&lt;20,0,IF(AND(J145&gt;=20,J145&lt;35)=TRUE,1,IF(AND(J145&gt;35,J145&lt;=60)=TRUE,2,3))))</f>
        <v>0</v>
      </c>
      <c r="L145" s="7">
        <v>3</v>
      </c>
      <c r="M145" s="7">
        <v>1</v>
      </c>
      <c r="N145" s="2">
        <f>IF(AND(ISNUMBER(H145)=FALSE,ISNUMBER(I145)=FALSE,ISNUMBER(K145)=FALSE,ISNUMBER(L145)=FALSE,ISNUMBER(M145)=FALSE),"",SUM(1.5*H145,1.5*I145,1.5*K145,L145,0.5*M145))</f>
        <v>8</v>
      </c>
      <c r="O145" s="2">
        <f>IF(N145&lt;6,0,IF(AND(N145&gt;=6,N145&lt;12)=TRUE,1,IF(AND(N145&gt;=12,N145&lt;18)=TRUE,2,IF(N145=18,3,""))))</f>
        <v>1</v>
      </c>
      <c r="P145" s="7" t="s">
        <v>1</v>
      </c>
      <c r="Q145" s="7">
        <f>IF(OR(P145="DD",P145="LC")=TRUE,0,IF(P145="NT",1,IF(P145="VU",2,IF(OR(P145="EN",P145="CR")=TRUE,3,""))))</f>
        <v>0</v>
      </c>
      <c r="R145" s="2">
        <f>IF(COUNTIF($C$3:$C$289,C145)=1,3,IF(COUNTIF($D$3:$D$289,D145)=1,2,IF(AND(COUNTIF($D$3:$D$289,D145)&gt;=2,COUNTIF($D$3:$D$289,D145)&lt;=4)=TRUE,1,0)))</f>
        <v>1</v>
      </c>
      <c r="S145" s="7">
        <v>24</v>
      </c>
      <c r="T145" s="2">
        <f>IF(ISBLANK(S145)=TRUE,"",IF(S145&lt;=7,0,IF(AND(S145&gt;=8,S145&lt;=15)=TRUE,1,IF(AND(S145&gt;=16,S145&lt;=23)=TRUE,2,IF(AND(S145&gt;=24,S145&lt;=30)=TRUE,3,)))))</f>
        <v>3</v>
      </c>
      <c r="U145" s="7" t="s">
        <v>0</v>
      </c>
      <c r="V145" s="7">
        <f>IF(ISBLANK(U145)=TRUE,"",IF(U145="NE",0,IF(U145="CE ",1,IF(U145="E",2,3))))</f>
        <v>0</v>
      </c>
      <c r="W145" s="2">
        <f>IF(OR(ISNUMBER(O145)=FALSE,ISNUMBER(Q145)=FALSE,ISNUMBER(R145)=FALSE,ISNUMBER(T145)=FALSE,ISNUMBER(V145)=FALSE),"",SUM([1]tabla3!$B$2*O145,[1]tabla3!$B$3*Q145,[1]tabla3!$B$4*R145,[1]tabla3!$B$5*T145,[1]tabla3!$B$6*V145))</f>
        <v>11.9</v>
      </c>
      <c r="X145" s="6" t="str">
        <f>IF(ISNUMBER(W145)=FALSE,"",IF(W145&lt;9,"Bajo",IF(AND(W145&gt;=9,W145&lt;15)=TRUE,"Medio",IF(AND(W145&gt;=15,W145&lt;20)=TRUE,"Medio Alto",IF(AND(W145&gt;=20,W145&lt;30)=TRUE,"Alto","Muy Alto")))))</f>
        <v>Medio</v>
      </c>
    </row>
    <row r="146" spans="1:24" s="9" customFormat="1" x14ac:dyDescent="0.25">
      <c r="A146" s="8">
        <v>144</v>
      </c>
      <c r="B146" s="2" t="s">
        <v>14</v>
      </c>
      <c r="C146" s="2" t="s">
        <v>239</v>
      </c>
      <c r="D146" s="4" t="s">
        <v>492</v>
      </c>
      <c r="E146" s="4" t="s">
        <v>491</v>
      </c>
      <c r="F146" s="4" t="s">
        <v>490</v>
      </c>
      <c r="G146" s="2" t="s">
        <v>489</v>
      </c>
      <c r="H146" s="7">
        <v>2</v>
      </c>
      <c r="I146" s="7">
        <v>1</v>
      </c>
      <c r="J146" s="7">
        <v>10</v>
      </c>
      <c r="K146" s="2">
        <f>IF(ISBLANK(J146)=TRUE,"",IF(J146&lt;20,0,IF(AND(J146&gt;=20,J146&lt;35)=TRUE,1,IF(AND(J146&gt;35,J146&lt;=60)=TRUE,2,3))))</f>
        <v>0</v>
      </c>
      <c r="L146" s="7">
        <v>1</v>
      </c>
      <c r="M146" s="7">
        <v>0</v>
      </c>
      <c r="N146" s="2">
        <f>IF(AND(ISNUMBER(H146)=FALSE,ISNUMBER(I146)=FALSE,ISNUMBER(K146)=FALSE,ISNUMBER(L146)=FALSE,ISNUMBER(M146)=FALSE),"",SUM(1.5*H146,1.5*I146,1.5*K146,L146,0.5*M146))</f>
        <v>5.5</v>
      </c>
      <c r="O146" s="2">
        <f>IF(N146&lt;6,0,IF(AND(N146&gt;=6,N146&lt;12)=TRUE,1,IF(AND(N146&gt;=12,N146&lt;18)=TRUE,2,IF(N146=18,3,""))))</f>
        <v>0</v>
      </c>
      <c r="P146" s="7" t="s">
        <v>1</v>
      </c>
      <c r="Q146" s="7">
        <f>IF(OR(P146="DD",P146="LC")=TRUE,0,IF(P146="NT",1,IF(P146="VU",2,IF(OR(P146="EN",P146="CR")=TRUE,3,""))))</f>
        <v>0</v>
      </c>
      <c r="R146" s="2">
        <f>IF(COUNTIF($C$3:$C$289,C146)=1,3,IF(COUNTIF($D$3:$D$289,D146)=1,2,IF(AND(COUNTIF($D$3:$D$289,D146)&gt;=2,COUNTIF($D$3:$D$289,D146)&lt;=4)=TRUE,1,0)))</f>
        <v>1</v>
      </c>
      <c r="S146" s="7">
        <v>24</v>
      </c>
      <c r="T146" s="2">
        <f>IF(ISBLANK(S146)=TRUE,"",IF(S146&lt;=7,0,IF(AND(S146&gt;=8,S146&lt;=15)=TRUE,1,IF(AND(S146&gt;=16,S146&lt;=23)=TRUE,2,IF(AND(S146&gt;=24,S146&lt;=30)=TRUE,3,)))))</f>
        <v>3</v>
      </c>
      <c r="U146" s="7" t="s">
        <v>0</v>
      </c>
      <c r="V146" s="7">
        <f>IF(ISBLANK(U146)=TRUE,"",IF(U146="NE",0,IF(U146="CE ",1,IF(U146="E",2,3))))</f>
        <v>0</v>
      </c>
      <c r="W146" s="2">
        <f>IF(OR(ISNUMBER(O146)=FALSE,ISNUMBER(Q146)=FALSE,ISNUMBER(R146)=FALSE,ISNUMBER(T146)=FALSE,ISNUMBER(V146)=FALSE),"",SUM([1]tabla3!$B$2*O146,[1]tabla3!$B$3*Q146,[1]tabla3!$B$4*R146,[1]tabla3!$B$5*T146,[1]tabla3!$B$6*V146))</f>
        <v>10.7</v>
      </c>
      <c r="X146" s="6" t="str">
        <f>IF(ISNUMBER(W146)=FALSE,"",IF(W146&lt;9,"Bajo",IF(AND(W146&gt;=9,W146&lt;15)=TRUE,"Medio",IF(AND(W146&gt;=15,W146&lt;20)=TRUE,"Medio Alto",IF(AND(W146&gt;=20,W146&lt;30)=TRUE,"Alto","Muy Alto")))))</f>
        <v>Medio</v>
      </c>
    </row>
    <row r="147" spans="1:24" s="9" customFormat="1" x14ac:dyDescent="0.25">
      <c r="A147" s="8">
        <v>145</v>
      </c>
      <c r="B147" s="2" t="s">
        <v>14</v>
      </c>
      <c r="C147" s="2" t="s">
        <v>239</v>
      </c>
      <c r="D147" s="4" t="s">
        <v>488</v>
      </c>
      <c r="E147" s="4" t="s">
        <v>487</v>
      </c>
      <c r="F147" s="4" t="s">
        <v>486</v>
      </c>
      <c r="G147" s="2" t="s">
        <v>485</v>
      </c>
      <c r="H147" s="7">
        <v>2</v>
      </c>
      <c r="I147" s="7">
        <v>1</v>
      </c>
      <c r="J147" s="7">
        <v>11.4</v>
      </c>
      <c r="K147" s="2">
        <f>IF(ISBLANK(J147)=TRUE,"",IF(J147&lt;20,0,IF(AND(J147&gt;=20,J147&lt;35)=TRUE,1,IF(AND(J147&gt;35,J147&lt;=60)=TRUE,2,3))))</f>
        <v>0</v>
      </c>
      <c r="L147" s="7">
        <v>1</v>
      </c>
      <c r="M147" s="7">
        <v>0</v>
      </c>
      <c r="N147" s="2">
        <f>IF(AND(ISNUMBER(H147)=FALSE,ISNUMBER(I147)=FALSE,ISNUMBER(K147)=FALSE,ISNUMBER(L147)=FALSE,ISNUMBER(M147)=FALSE),"",SUM(1.5*H147,1.5*I147,1.5*K147,L147,0.5*M147))</f>
        <v>5.5</v>
      </c>
      <c r="O147" s="2">
        <f>IF(N147&lt;6,0,IF(AND(N147&gt;=6,N147&lt;12)=TRUE,1,IF(AND(N147&gt;=12,N147&lt;18)=TRUE,2,IF(N147=18,3,""))))</f>
        <v>0</v>
      </c>
      <c r="P147" s="7" t="s">
        <v>1</v>
      </c>
      <c r="Q147" s="7">
        <f>IF(OR(P147="DD",P147="LC")=TRUE,0,IF(P147="NT",1,IF(P147="VU",2,IF(OR(P147="EN",P147="CR")=TRUE,3,""))))</f>
        <v>0</v>
      </c>
      <c r="R147" s="2">
        <f>IF(COUNTIF($C$3:$C$289,C147)=1,3,IF(COUNTIF($D$3:$D$289,D147)=1,2,IF(AND(COUNTIF($D$3:$D$289,D147)&gt;=2,COUNTIF($D$3:$D$289,D147)&lt;=4)=TRUE,1,0)))</f>
        <v>2</v>
      </c>
      <c r="S147" s="7">
        <v>23</v>
      </c>
      <c r="T147" s="2">
        <f>IF(ISBLANK(S147)=TRUE,"",IF(S147&lt;=7,0,IF(AND(S147&gt;=8,S147&lt;=15)=TRUE,1,IF(AND(S147&gt;=16,S147&lt;=23)=TRUE,2,IF(AND(S147&gt;=24,S147&lt;=30)=TRUE,3,)))))</f>
        <v>2</v>
      </c>
      <c r="U147" s="7" t="s">
        <v>0</v>
      </c>
      <c r="V147" s="7">
        <f>IF(ISBLANK(U147)=TRUE,"",IF(U147="NE",0,IF(U147="CE ",1,IF(U147="E",2,3))))</f>
        <v>0</v>
      </c>
      <c r="W147" s="2">
        <f>IF(OR(ISNUMBER(O147)=FALSE,ISNUMBER(Q147)=FALSE,ISNUMBER(R147)=FALSE,ISNUMBER(T147)=FALSE,ISNUMBER(V147)=FALSE),"",SUM([1]tabla3!$B$2*O147,[1]tabla3!$B$3*Q147,[1]tabla3!$B$4*R147,[1]tabla3!$B$5*T147,[1]tabla3!$B$6*V147))</f>
        <v>9.4</v>
      </c>
      <c r="X147" s="6" t="str">
        <f>IF(ISNUMBER(W147)=FALSE,"",IF(W147&lt;9,"Bajo",IF(AND(W147&gt;=9,W147&lt;15)=TRUE,"Medio",IF(AND(W147&gt;=15,W147&lt;20)=TRUE,"Medio Alto",IF(AND(W147&gt;=20,W147&lt;30)=TRUE,"Alto","Muy Alto")))))</f>
        <v>Medio</v>
      </c>
    </row>
    <row r="148" spans="1:24" s="9" customFormat="1" x14ac:dyDescent="0.25">
      <c r="A148" s="8">
        <v>146</v>
      </c>
      <c r="B148" s="2" t="s">
        <v>14</v>
      </c>
      <c r="C148" s="2" t="s">
        <v>239</v>
      </c>
      <c r="D148" s="4" t="s">
        <v>481</v>
      </c>
      <c r="E148" s="4" t="s">
        <v>484</v>
      </c>
      <c r="F148" s="4" t="s">
        <v>483</v>
      </c>
      <c r="G148" s="2" t="s">
        <v>482</v>
      </c>
      <c r="H148" s="7">
        <v>2</v>
      </c>
      <c r="I148" s="7">
        <v>1</v>
      </c>
      <c r="J148" s="7">
        <v>12</v>
      </c>
      <c r="K148" s="2">
        <f>IF(ISBLANK(J148)=TRUE,"",IF(J148&lt;20,0,IF(AND(J148&gt;=20,J148&lt;35)=TRUE,1,IF(AND(J148&gt;35,J148&lt;=60)=TRUE,2,3))))</f>
        <v>0</v>
      </c>
      <c r="L148" s="7">
        <v>1</v>
      </c>
      <c r="M148" s="7">
        <v>0</v>
      </c>
      <c r="N148" s="2">
        <f>IF(AND(ISNUMBER(H148)=FALSE,ISNUMBER(I148)=FALSE,ISNUMBER(K148)=FALSE,ISNUMBER(L148)=FALSE,ISNUMBER(M148)=FALSE),"",SUM(1.5*H148,1.5*I148,1.5*K148,L148,0.5*M148))</f>
        <v>5.5</v>
      </c>
      <c r="O148" s="2">
        <f>IF(N148&lt;6,0,IF(AND(N148&gt;=6,N148&lt;12)=TRUE,1,IF(AND(N148&gt;=12,N148&lt;18)=TRUE,2,IF(N148=18,3,""))))</f>
        <v>0</v>
      </c>
      <c r="P148" s="7" t="s">
        <v>1</v>
      </c>
      <c r="Q148" s="7">
        <f>IF(OR(P148="DD",P148="LC")=TRUE,0,IF(P148="NT",1,IF(P148="VU",2,IF(OR(P148="EN",P148="CR")=TRUE,3,""))))</f>
        <v>0</v>
      </c>
      <c r="R148" s="2">
        <f>IF(COUNTIF($C$3:$C$289,C148)=1,3,IF(COUNTIF($D$3:$D$289,D148)=1,2,IF(AND(COUNTIF($D$3:$D$289,D148)&gt;=2,COUNTIF($D$3:$D$289,D148)&lt;=4)=TRUE,1,0)))</f>
        <v>1</v>
      </c>
      <c r="S148" s="7">
        <v>16</v>
      </c>
      <c r="T148" s="2">
        <f>IF(ISBLANK(S148)=TRUE,"",IF(S148&lt;=7,0,IF(AND(S148&gt;=8,S148&lt;=15)=TRUE,1,IF(AND(S148&gt;=16,S148&lt;=23)=TRUE,2,IF(AND(S148&gt;=24,S148&lt;=30)=TRUE,3,)))))</f>
        <v>2</v>
      </c>
      <c r="U148" s="7" t="s">
        <v>8</v>
      </c>
      <c r="V148" s="7">
        <f>IF(ISBLANK(U148)=TRUE,"",IF(U148="NE",0,IF(U148="CE ",1,IF(U148="E",2,3))))</f>
        <v>3</v>
      </c>
      <c r="W148" s="2">
        <f>IF(OR(ISNUMBER(O148)=FALSE,ISNUMBER(Q148)=FALSE,ISNUMBER(R148)=FALSE,ISNUMBER(T148)=FALSE,ISNUMBER(V148)=FALSE),"",SUM([1]tabla3!$B$2*O148,[1]tabla3!$B$3*Q148,[1]tabla3!$B$4*R148,[1]tabla3!$B$5*T148,[1]tabla3!$B$6*V148))</f>
        <v>16.7</v>
      </c>
      <c r="X148" s="6" t="str">
        <f>IF(ISNUMBER(W148)=FALSE,"",IF(W148&lt;9,"Bajo",IF(AND(W148&gt;=9,W148&lt;15)=TRUE,"Medio",IF(AND(W148&gt;=15,W148&lt;20)=TRUE,"Medio Alto",IF(AND(W148&gt;=20,W148&lt;30)=TRUE,"Alto","Muy Alto")))))</f>
        <v>Medio Alto</v>
      </c>
    </row>
    <row r="149" spans="1:24" s="9" customFormat="1" x14ac:dyDescent="0.25">
      <c r="A149" s="8">
        <v>147</v>
      </c>
      <c r="B149" s="2" t="s">
        <v>14</v>
      </c>
      <c r="C149" s="2" t="s">
        <v>239</v>
      </c>
      <c r="D149" s="4" t="s">
        <v>481</v>
      </c>
      <c r="E149" s="4" t="s">
        <v>480</v>
      </c>
      <c r="F149" s="4" t="s">
        <v>479</v>
      </c>
      <c r="G149" s="2" t="s">
        <v>478</v>
      </c>
      <c r="H149" s="7">
        <v>2</v>
      </c>
      <c r="I149" s="7">
        <v>1</v>
      </c>
      <c r="J149" s="7">
        <v>14.5</v>
      </c>
      <c r="K149" s="2">
        <f>IF(ISBLANK(J149)=TRUE,"",IF(J149&lt;20,0,IF(AND(J149&gt;=20,J149&lt;35)=TRUE,1,IF(AND(J149&gt;35,J149&lt;=60)=TRUE,2,3))))</f>
        <v>0</v>
      </c>
      <c r="L149" s="7">
        <v>3</v>
      </c>
      <c r="M149" s="7">
        <v>0</v>
      </c>
      <c r="N149" s="2">
        <f>IF(AND(ISNUMBER(H149)=FALSE,ISNUMBER(I149)=FALSE,ISNUMBER(K149)=FALSE,ISNUMBER(L149)=FALSE,ISNUMBER(M149)=FALSE),"",SUM(1.5*H149,1.5*I149,1.5*K149,L149,0.5*M149))</f>
        <v>7.5</v>
      </c>
      <c r="O149" s="2">
        <f>IF(N149&lt;6,0,IF(AND(N149&gt;=6,N149&lt;12)=TRUE,1,IF(AND(N149&gt;=12,N149&lt;18)=TRUE,2,IF(N149=18,3,""))))</f>
        <v>1</v>
      </c>
      <c r="P149" s="7" t="s">
        <v>1</v>
      </c>
      <c r="Q149" s="7">
        <f>IF(OR(P149="DD",P149="LC")=TRUE,0,IF(P149="NT",1,IF(P149="VU",2,IF(OR(P149="EN",P149="CR")=TRUE,3,""))))</f>
        <v>0</v>
      </c>
      <c r="R149" s="2">
        <f>IF(COUNTIF($C$3:$C$289,C149)=1,3,IF(COUNTIF($D$3:$D$289,D149)=1,2,IF(AND(COUNTIF($D$3:$D$289,D149)&gt;=2,COUNTIF($D$3:$D$289,D149)&lt;=4)=TRUE,1,0)))</f>
        <v>1</v>
      </c>
      <c r="S149" s="7">
        <v>16</v>
      </c>
      <c r="T149" s="2">
        <f>IF(ISBLANK(S149)=TRUE,"",IF(S149&lt;=7,0,IF(AND(S149&gt;=8,S149&lt;=15)=TRUE,1,IF(AND(S149&gt;=16,S149&lt;=23)=TRUE,2,IF(AND(S149&gt;=24,S149&lt;=30)=TRUE,3,)))))</f>
        <v>2</v>
      </c>
      <c r="U149" s="7" t="s">
        <v>8</v>
      </c>
      <c r="V149" s="7">
        <f>IF(ISBLANK(U149)=TRUE,"",IF(U149="NE",0,IF(U149="CE ",1,IF(U149="E",2,3))))</f>
        <v>3</v>
      </c>
      <c r="W149" s="2">
        <f>IF(OR(ISNUMBER(O149)=FALSE,ISNUMBER(Q149)=FALSE,ISNUMBER(R149)=FALSE,ISNUMBER(T149)=FALSE,ISNUMBER(V149)=FALSE),"",SUM([1]tabla3!$B$2*O149,[1]tabla3!$B$3*Q149,[1]tabla3!$B$4*R149,[1]tabla3!$B$5*T149,[1]tabla3!$B$6*V149))</f>
        <v>17.899999999999999</v>
      </c>
      <c r="X149" s="6" t="str">
        <f>IF(ISNUMBER(W149)=FALSE,"",IF(W149&lt;9,"Bajo",IF(AND(W149&gt;=9,W149&lt;15)=TRUE,"Medio",IF(AND(W149&gt;=15,W149&lt;20)=TRUE,"Medio Alto",IF(AND(W149&gt;=20,W149&lt;30)=TRUE,"Alto","Muy Alto")))))</f>
        <v>Medio Alto</v>
      </c>
    </row>
    <row r="150" spans="1:24" s="9" customFormat="1" x14ac:dyDescent="0.25">
      <c r="A150" s="8">
        <v>148</v>
      </c>
      <c r="B150" s="2" t="s">
        <v>14</v>
      </c>
      <c r="C150" s="2" t="s">
        <v>239</v>
      </c>
      <c r="D150" s="4" t="s">
        <v>477</v>
      </c>
      <c r="E150" s="4" t="s">
        <v>476</v>
      </c>
      <c r="F150" s="4" t="s">
        <v>475</v>
      </c>
      <c r="G150" s="2" t="s">
        <v>474</v>
      </c>
      <c r="H150" s="7">
        <v>2</v>
      </c>
      <c r="I150" s="7">
        <v>1</v>
      </c>
      <c r="J150" s="7">
        <v>10</v>
      </c>
      <c r="K150" s="2">
        <f>IF(ISBLANK(J150)=TRUE,"",IF(J150&lt;20,0,IF(AND(J150&gt;=20,J150&lt;35)=TRUE,1,IF(AND(J150&gt;35,J150&lt;=60)=TRUE,2,3))))</f>
        <v>0</v>
      </c>
      <c r="L150" s="7">
        <v>1</v>
      </c>
      <c r="M150" s="7">
        <v>1</v>
      </c>
      <c r="N150" s="2">
        <f>IF(AND(ISNUMBER(H150)=FALSE,ISNUMBER(I150)=FALSE,ISNUMBER(K150)=FALSE,ISNUMBER(L150)=FALSE,ISNUMBER(M150)=FALSE),"",SUM(1.5*H150,1.5*I150,1.5*K150,L150,0.5*M150))</f>
        <v>6</v>
      </c>
      <c r="O150" s="2">
        <f>IF(N150&lt;6,0,IF(AND(N150&gt;=6,N150&lt;12)=TRUE,1,IF(AND(N150&gt;=12,N150&lt;18)=TRUE,2,IF(N150=18,3,""))))</f>
        <v>1</v>
      </c>
      <c r="P150" s="7" t="s">
        <v>1</v>
      </c>
      <c r="Q150" s="7">
        <f>IF(OR(P150="DD",P150="LC")=TRUE,0,IF(P150="NT",1,IF(P150="VU",2,IF(OR(P150="EN",P150="CR")=TRUE,3,""))))</f>
        <v>0</v>
      </c>
      <c r="R150" s="2">
        <f>IF(COUNTIF($C$3:$C$289,C150)=1,3,IF(COUNTIF($D$3:$D$289,D150)=1,2,IF(AND(COUNTIF($D$3:$D$289,D150)&gt;=2,COUNTIF($D$3:$D$289,D150)&lt;=4)=TRUE,1,0)))</f>
        <v>2</v>
      </c>
      <c r="S150" s="7">
        <v>22</v>
      </c>
      <c r="T150" s="2">
        <f>IF(ISBLANK(S150)=TRUE,"",IF(S150&lt;=7,0,IF(AND(S150&gt;=8,S150&lt;=15)=TRUE,1,IF(AND(S150&gt;=16,S150&lt;=23)=TRUE,2,IF(AND(S150&gt;=24,S150&lt;=30)=TRUE,3,)))))</f>
        <v>2</v>
      </c>
      <c r="U150" s="7" t="s">
        <v>0</v>
      </c>
      <c r="V150" s="7">
        <f>IF(ISBLANK(U150)=TRUE,"",IF(U150="NE",0,IF(U150="CE ",1,IF(U150="E",2,3))))</f>
        <v>0</v>
      </c>
      <c r="W150" s="2">
        <f>IF(OR(ISNUMBER(O150)=FALSE,ISNUMBER(Q150)=FALSE,ISNUMBER(R150)=FALSE,ISNUMBER(T150)=FALSE,ISNUMBER(V150)=FALSE),"",SUM([1]tabla3!$B$2*O150,[1]tabla3!$B$3*Q150,[1]tabla3!$B$4*R150,[1]tabla3!$B$5*T150,[1]tabla3!$B$6*V150))</f>
        <v>10.6</v>
      </c>
      <c r="X150" s="6" t="str">
        <f>IF(ISNUMBER(W150)=FALSE,"",IF(W150&lt;9,"Bajo",IF(AND(W150&gt;=9,W150&lt;15)=TRUE,"Medio",IF(AND(W150&gt;=15,W150&lt;20)=TRUE,"Medio Alto",IF(AND(W150&gt;=20,W150&lt;30)=TRUE,"Alto","Muy Alto")))))</f>
        <v>Medio</v>
      </c>
    </row>
    <row r="151" spans="1:24" s="9" customFormat="1" x14ac:dyDescent="0.25">
      <c r="A151" s="8">
        <v>149</v>
      </c>
      <c r="B151" s="2" t="s">
        <v>14</v>
      </c>
      <c r="C151" s="2" t="s">
        <v>473</v>
      </c>
      <c r="D151" s="4" t="s">
        <v>472</v>
      </c>
      <c r="E151" s="4" t="s">
        <v>471</v>
      </c>
      <c r="F151" s="4" t="s">
        <v>470</v>
      </c>
      <c r="G151" s="2" t="s">
        <v>469</v>
      </c>
      <c r="H151" s="7">
        <v>2</v>
      </c>
      <c r="I151" s="7">
        <v>1</v>
      </c>
      <c r="J151" s="7">
        <v>11</v>
      </c>
      <c r="K151" s="2">
        <f>IF(ISBLANK(J151)=TRUE,"",IF(J151&lt;20,0,IF(AND(J151&gt;=20,J151&lt;35)=TRUE,1,IF(AND(J151&gt;35,J151&lt;=60)=TRUE,2,3))))</f>
        <v>0</v>
      </c>
      <c r="L151" s="7">
        <v>1</v>
      </c>
      <c r="M151" s="7">
        <v>1</v>
      </c>
      <c r="N151" s="2">
        <f>IF(AND(ISNUMBER(H151)=FALSE,ISNUMBER(I151)=FALSE,ISNUMBER(K151)=FALSE,ISNUMBER(L151)=FALSE,ISNUMBER(M151)=FALSE),"",SUM(1.5*H151,1.5*I151,1.5*K151,L151,0.5*M151))</f>
        <v>6</v>
      </c>
      <c r="O151" s="2">
        <f>IF(N151&lt;6,0,IF(AND(N151&gt;=6,N151&lt;12)=TRUE,1,IF(AND(N151&gt;=12,N151&lt;18)=TRUE,2,IF(N151=18,3,""))))</f>
        <v>1</v>
      </c>
      <c r="P151" s="7" t="s">
        <v>1</v>
      </c>
      <c r="Q151" s="7">
        <f>IF(OR(P151="DD",P151="LC")=TRUE,0,IF(P151="NT",1,IF(P151="VU",2,IF(OR(P151="EN",P151="CR")=TRUE,3,""))))</f>
        <v>0</v>
      </c>
      <c r="R151" s="2">
        <f>IF(COUNTIF($C$3:$C$289,C151)=1,3,IF(COUNTIF($D$3:$D$289,D151)=1,2,IF(AND(COUNTIF($D$3:$D$289,D151)&gt;=2,COUNTIF($D$3:$D$289,D151)&lt;=4)=TRUE,1,0)))</f>
        <v>3</v>
      </c>
      <c r="S151" s="7">
        <v>16</v>
      </c>
      <c r="T151" s="2">
        <f>IF(ISBLANK(S151)=TRUE,"",IF(S151&lt;=7,0,IF(AND(S151&gt;=8,S151&lt;=15)=TRUE,1,IF(AND(S151&gt;=16,S151&lt;=23)=TRUE,2,IF(AND(S151&gt;=24,S151&lt;=30)=TRUE,3,)))))</f>
        <v>2</v>
      </c>
      <c r="U151" s="7" t="s">
        <v>0</v>
      </c>
      <c r="V151" s="7">
        <f>IF(ISBLANK(U151)=TRUE,"",IF(U151="NE",0,IF(U151="CE ",1,IF(U151="E",2,3))))</f>
        <v>0</v>
      </c>
      <c r="W151" s="2">
        <f>IF(OR(ISNUMBER(O151)=FALSE,ISNUMBER(Q151)=FALSE,ISNUMBER(R151)=FALSE,ISNUMBER(T151)=FALSE,ISNUMBER(V151)=FALSE),"",SUM([1]tabla3!$B$2*O151,[1]tabla3!$B$3*Q151,[1]tabla3!$B$4*R151,[1]tabla3!$B$5*T151,[1]tabla3!$B$6*V151))</f>
        <v>12.3</v>
      </c>
      <c r="X151" s="6" t="str">
        <f>IF(ISNUMBER(W151)=FALSE,"",IF(W151&lt;9,"Bajo",IF(AND(W151&gt;=9,W151&lt;15)=TRUE,"Medio",IF(AND(W151&gt;=15,W151&lt;20)=TRUE,"Medio Alto",IF(AND(W151&gt;=20,W151&lt;30)=TRUE,"Alto","Muy Alto")))))</f>
        <v>Medio</v>
      </c>
    </row>
    <row r="152" spans="1:24" s="9" customFormat="1" x14ac:dyDescent="0.25">
      <c r="A152" s="8">
        <v>150</v>
      </c>
      <c r="B152" s="2" t="s">
        <v>14</v>
      </c>
      <c r="C152" s="2" t="s">
        <v>70</v>
      </c>
      <c r="D152" s="4" t="s">
        <v>234</v>
      </c>
      <c r="E152" s="4" t="s">
        <v>468</v>
      </c>
      <c r="F152" s="4" t="s">
        <v>467</v>
      </c>
      <c r="G152" s="2" t="s">
        <v>466</v>
      </c>
      <c r="H152" s="7">
        <v>3</v>
      </c>
      <c r="I152" s="7">
        <v>1</v>
      </c>
      <c r="J152" s="7">
        <v>18</v>
      </c>
      <c r="K152" s="2">
        <f>IF(ISBLANK(J152)=TRUE,"",IF(J152&lt;20,0,IF(AND(J152&gt;=20,J152&lt;35)=TRUE,1,IF(AND(J152&gt;35,J152&lt;=60)=TRUE,2,3))))</f>
        <v>0</v>
      </c>
      <c r="L152" s="7">
        <v>1</v>
      </c>
      <c r="M152" s="7">
        <v>2</v>
      </c>
      <c r="N152" s="2">
        <f>IF(AND(ISNUMBER(H152)=FALSE,ISNUMBER(I152)=FALSE,ISNUMBER(K152)=FALSE,ISNUMBER(L152)=FALSE,ISNUMBER(M152)=FALSE),"",SUM(1.5*H152,1.5*I152,1.5*K152,L152,0.5*M152))</f>
        <v>8</v>
      </c>
      <c r="O152" s="2">
        <f>IF(N152&lt;6,0,IF(AND(N152&gt;=6,N152&lt;12)=TRUE,1,IF(AND(N152&gt;=12,N152&lt;18)=TRUE,2,IF(N152=18,3,""))))</f>
        <v>1</v>
      </c>
      <c r="P152" s="7" t="s">
        <v>1</v>
      </c>
      <c r="Q152" s="7">
        <f>IF(OR(P152="DD",P152="LC")=TRUE,0,IF(P152="NT",1,IF(P152="VU",2,IF(OR(P152="EN",P152="CR")=TRUE,3,""))))</f>
        <v>0</v>
      </c>
      <c r="R152" s="2">
        <f>IF(COUNTIF($C$3:$C$289,C152)=1,3,IF(COUNTIF($D$3:$D$289,D152)=1,2,IF(AND(COUNTIF($D$3:$D$289,D152)&gt;=2,COUNTIF($D$3:$D$289,D152)&lt;=4)=TRUE,1,0)))</f>
        <v>1</v>
      </c>
      <c r="S152" s="7">
        <v>15</v>
      </c>
      <c r="T152" s="2">
        <f>IF(ISBLANK(S152)=TRUE,"",IF(S152&lt;=7,0,IF(AND(S152&gt;=8,S152&lt;=15)=TRUE,1,IF(AND(S152&gt;=16,S152&lt;=23)=TRUE,2,IF(AND(S152&gt;=24,S152&lt;=30)=TRUE,3,)))))</f>
        <v>1</v>
      </c>
      <c r="U152" s="7" t="s">
        <v>0</v>
      </c>
      <c r="V152" s="7">
        <f>IF(ISBLANK(U152)=TRUE,"",IF(U152="NE",0,IF(U152="CE ",1,IF(U152="E",2,3))))</f>
        <v>0</v>
      </c>
      <c r="W152" s="2">
        <f>IF(OR(ISNUMBER(O152)=FALSE,ISNUMBER(Q152)=FALSE,ISNUMBER(R152)=FALSE,ISNUMBER(T152)=FALSE,ISNUMBER(V152)=FALSE),"",SUM([1]tabla3!$B$2*O152,[1]tabla3!$B$3*Q152,[1]tabla3!$B$4*R152,[1]tabla3!$B$5*T152,[1]tabla3!$B$6*V152))</f>
        <v>5.9</v>
      </c>
      <c r="X152" s="6" t="str">
        <f>IF(ISNUMBER(W152)=FALSE,"",IF(W152&lt;9,"Bajo",IF(AND(W152&gt;=9,W152&lt;15)=TRUE,"Medio",IF(AND(W152&gt;=15,W152&lt;20)=TRUE,"Medio Alto",IF(AND(W152&gt;=20,W152&lt;30)=TRUE,"Alto","Muy Alto")))))</f>
        <v>Bajo</v>
      </c>
    </row>
    <row r="153" spans="1:24" s="9" customFormat="1" x14ac:dyDescent="0.25">
      <c r="A153" s="8">
        <v>151</v>
      </c>
      <c r="B153" s="2" t="s">
        <v>14</v>
      </c>
      <c r="C153" s="2" t="s">
        <v>70</v>
      </c>
      <c r="D153" s="4" t="s">
        <v>69</v>
      </c>
      <c r="E153" s="4" t="s">
        <v>465</v>
      </c>
      <c r="F153" s="4" t="s">
        <v>464</v>
      </c>
      <c r="G153" s="2" t="s">
        <v>463</v>
      </c>
      <c r="H153" s="7">
        <v>3</v>
      </c>
      <c r="I153" s="7">
        <v>2</v>
      </c>
      <c r="J153" s="7">
        <v>30</v>
      </c>
      <c r="K153" s="2">
        <f>IF(ISBLANK(J153)=TRUE,"",IF(J153&lt;20,0,IF(AND(J153&gt;=20,J153&lt;35)=TRUE,1,IF(AND(J153&gt;35,J153&lt;=60)=TRUE,2,3))))</f>
        <v>1</v>
      </c>
      <c r="L153" s="7">
        <v>3</v>
      </c>
      <c r="M153" s="7">
        <v>1</v>
      </c>
      <c r="N153" s="2">
        <f>IF(AND(ISNUMBER(H153)=FALSE,ISNUMBER(I153)=FALSE,ISNUMBER(K153)=FALSE,ISNUMBER(L153)=FALSE,ISNUMBER(M153)=FALSE),"",SUM(1.5*H153,1.5*I153,1.5*K153,L153,0.5*M153))</f>
        <v>12.5</v>
      </c>
      <c r="O153" s="2">
        <f>IF(N153&lt;6,0,IF(AND(N153&gt;=6,N153&lt;12)=TRUE,1,IF(AND(N153&gt;=12,N153&lt;18)=TRUE,2,IF(N153=18,3,""))))</f>
        <v>2</v>
      </c>
      <c r="P153" s="7" t="s">
        <v>1</v>
      </c>
      <c r="Q153" s="7">
        <f>IF(OR(P153="DD",P153="LC")=TRUE,0,IF(P153="NT",1,IF(P153="VU",2,IF(OR(P153="EN",P153="CR")=TRUE,3,""))))</f>
        <v>0</v>
      </c>
      <c r="R153" s="2">
        <f>IF(COUNTIF($C$3:$C$289,C153)=1,3,IF(COUNTIF($D$3:$D$289,D153)=1,2,IF(AND(COUNTIF($D$3:$D$289,D153)&gt;=2,COUNTIF($D$3:$D$289,D153)&lt;=4)=TRUE,1,0)))</f>
        <v>1</v>
      </c>
      <c r="S153" s="7">
        <v>23</v>
      </c>
      <c r="T153" s="2">
        <f>IF(ISBLANK(S153)=TRUE,"",IF(S153&lt;=7,0,IF(AND(S153&gt;=8,S153&lt;=15)=TRUE,1,IF(AND(S153&gt;=16,S153&lt;=23)=TRUE,2,IF(AND(S153&gt;=24,S153&lt;=30)=TRUE,3,)))))</f>
        <v>2</v>
      </c>
      <c r="U153" s="7" t="s">
        <v>0</v>
      </c>
      <c r="V153" s="7">
        <f>IF(ISBLANK(U153)=TRUE,"",IF(U153="NE",0,IF(U153="CE ",1,IF(U153="E",2,3))))</f>
        <v>0</v>
      </c>
      <c r="W153" s="2">
        <f>IF(OR(ISNUMBER(O153)=FALSE,ISNUMBER(Q153)=FALSE,ISNUMBER(R153)=FALSE,ISNUMBER(T153)=FALSE,ISNUMBER(V153)=FALSE),"",SUM([1]tabla3!$B$2*O153,[1]tabla3!$B$3*Q153,[1]tabla3!$B$4*R153,[1]tabla3!$B$5*T153,[1]tabla3!$B$6*V153))</f>
        <v>10.1</v>
      </c>
      <c r="X153" s="6" t="str">
        <f>IF(ISNUMBER(W153)=FALSE,"",IF(W153&lt;9,"Bajo",IF(AND(W153&gt;=9,W153&lt;15)=TRUE,"Medio",IF(AND(W153&gt;=15,W153&lt;20)=TRUE,"Medio Alto",IF(AND(W153&gt;=20,W153&lt;30)=TRUE,"Alto","Muy Alto")))))</f>
        <v>Medio</v>
      </c>
    </row>
    <row r="154" spans="1:24" s="9" customFormat="1" x14ac:dyDescent="0.25">
      <c r="A154" s="8">
        <v>152</v>
      </c>
      <c r="B154" s="2" t="s">
        <v>14</v>
      </c>
      <c r="C154" s="2" t="s">
        <v>70</v>
      </c>
      <c r="D154" s="4" t="s">
        <v>69</v>
      </c>
      <c r="E154" s="4" t="s">
        <v>462</v>
      </c>
      <c r="F154" s="4" t="s">
        <v>461</v>
      </c>
      <c r="G154" s="2" t="s">
        <v>460</v>
      </c>
      <c r="H154" s="7">
        <v>3</v>
      </c>
      <c r="I154" s="7">
        <v>1</v>
      </c>
      <c r="J154" s="7">
        <v>24</v>
      </c>
      <c r="K154" s="2">
        <f>IF(ISBLANK(J154)=TRUE,"",IF(J154&lt;20,0,IF(AND(J154&gt;=20,J154&lt;35)=TRUE,1,IF(AND(J154&gt;35,J154&lt;=60)=TRUE,2,3))))</f>
        <v>1</v>
      </c>
      <c r="L154" s="7">
        <v>3</v>
      </c>
      <c r="M154" s="7">
        <v>1</v>
      </c>
      <c r="N154" s="2">
        <f>IF(AND(ISNUMBER(H154)=FALSE,ISNUMBER(I154)=FALSE,ISNUMBER(K154)=FALSE,ISNUMBER(L154)=FALSE,ISNUMBER(M154)=FALSE),"",SUM(1.5*H154,1.5*I154,1.5*K154,L154,0.5*M154))</f>
        <v>11</v>
      </c>
      <c r="O154" s="2">
        <f>IF(N154&lt;6,0,IF(AND(N154&gt;=6,N154&lt;12)=TRUE,1,IF(AND(N154&gt;=12,N154&lt;18)=TRUE,2,IF(N154=18,3,""))))</f>
        <v>1</v>
      </c>
      <c r="P154" s="7" t="s">
        <v>1</v>
      </c>
      <c r="Q154" s="7">
        <f>IF(OR(P154="DD",P154="LC")=TRUE,0,IF(P154="NT",1,IF(P154="VU",2,IF(OR(P154="EN",P154="CR")=TRUE,3,""))))</f>
        <v>0</v>
      </c>
      <c r="R154" s="2">
        <f>IF(COUNTIF($C$3:$C$289,C154)=1,3,IF(COUNTIF($D$3:$D$289,D154)=1,2,IF(AND(COUNTIF($D$3:$D$289,D154)&gt;=2,COUNTIF($D$3:$D$289,D154)&lt;=4)=TRUE,1,0)))</f>
        <v>1</v>
      </c>
      <c r="S154" s="7">
        <v>17</v>
      </c>
      <c r="T154" s="2">
        <f>IF(ISBLANK(S154)=TRUE,"",IF(S154&lt;=7,0,IF(AND(S154&gt;=8,S154&lt;=15)=TRUE,1,IF(AND(S154&gt;=16,S154&lt;=23)=TRUE,2,IF(AND(S154&gt;=24,S154&lt;=30)=TRUE,3,)))))</f>
        <v>2</v>
      </c>
      <c r="U154" s="7" t="s">
        <v>0</v>
      </c>
      <c r="V154" s="7">
        <f>IF(ISBLANK(U154)=TRUE,"",IF(U154="NE",0,IF(U154="CE ",1,IF(U154="E",2,3))))</f>
        <v>0</v>
      </c>
      <c r="W154" s="2">
        <f>IF(OR(ISNUMBER(O154)=FALSE,ISNUMBER(Q154)=FALSE,ISNUMBER(R154)=FALSE,ISNUMBER(T154)=FALSE,ISNUMBER(V154)=FALSE),"",SUM([1]tabla3!$B$2*O154,[1]tabla3!$B$3*Q154,[1]tabla3!$B$4*R154,[1]tabla3!$B$5*T154,[1]tabla3!$B$6*V154))</f>
        <v>8.9</v>
      </c>
      <c r="X154" s="6" t="str">
        <f>IF(ISNUMBER(W154)=FALSE,"",IF(W154&lt;9,"Bajo",IF(AND(W154&gt;=9,W154&lt;15)=TRUE,"Medio",IF(AND(W154&gt;=15,W154&lt;20)=TRUE,"Medio Alto",IF(AND(W154&gt;=20,W154&lt;30)=TRUE,"Alto","Muy Alto")))))</f>
        <v>Bajo</v>
      </c>
    </row>
    <row r="155" spans="1:24" s="9" customFormat="1" x14ac:dyDescent="0.25">
      <c r="A155" s="8">
        <v>153</v>
      </c>
      <c r="B155" s="2" t="s">
        <v>14</v>
      </c>
      <c r="C155" s="2" t="s">
        <v>70</v>
      </c>
      <c r="D155" s="4" t="s">
        <v>69</v>
      </c>
      <c r="E155" s="4" t="s">
        <v>459</v>
      </c>
      <c r="F155" s="4" t="s">
        <v>458</v>
      </c>
      <c r="G155" s="2" t="s">
        <v>457</v>
      </c>
      <c r="H155" s="7">
        <v>3</v>
      </c>
      <c r="I155" s="7">
        <v>3</v>
      </c>
      <c r="J155" s="7">
        <v>25</v>
      </c>
      <c r="K155" s="2">
        <f>IF(ISBLANK(J155)=TRUE,"",IF(J155&lt;20,0,IF(AND(J155&gt;=20,J155&lt;35)=TRUE,1,IF(AND(J155&gt;35,J155&lt;=60)=TRUE,2,3))))</f>
        <v>1</v>
      </c>
      <c r="L155" s="7">
        <v>3</v>
      </c>
      <c r="M155" s="7">
        <v>1</v>
      </c>
      <c r="N155" s="2">
        <f>IF(AND(ISNUMBER(H155)=FALSE,ISNUMBER(I155)=FALSE,ISNUMBER(K155)=FALSE,ISNUMBER(L155)=FALSE,ISNUMBER(M155)=FALSE),"",SUM(1.5*H155,1.5*I155,1.5*K155,L155,0.5*M155))</f>
        <v>14</v>
      </c>
      <c r="O155" s="2">
        <f>IF(N155&lt;6,0,IF(AND(N155&gt;=6,N155&lt;12)=TRUE,1,IF(AND(N155&gt;=12,N155&lt;18)=TRUE,2,IF(N155=18,3,""))))</f>
        <v>2</v>
      </c>
      <c r="P155" s="7" t="s">
        <v>1</v>
      </c>
      <c r="Q155" s="7">
        <f>IF(OR(P155="DD",P155="LC")=TRUE,0,IF(P155="NT",1,IF(P155="VU",2,IF(OR(P155="EN",P155="CR")=TRUE,3,""))))</f>
        <v>0</v>
      </c>
      <c r="R155" s="2">
        <f>IF(COUNTIF($C$3:$C$289,C155)=1,3,IF(COUNTIF($D$3:$D$289,D155)=1,2,IF(AND(COUNTIF($D$3:$D$289,D155)&gt;=2,COUNTIF($D$3:$D$289,D155)&lt;=4)=TRUE,1,0)))</f>
        <v>1</v>
      </c>
      <c r="S155" s="7">
        <v>17</v>
      </c>
      <c r="T155" s="2">
        <f>IF(ISBLANK(S155)=TRUE,"",IF(S155&lt;=7,0,IF(AND(S155&gt;=8,S155&lt;=15)=TRUE,1,IF(AND(S155&gt;=16,S155&lt;=23)=TRUE,2,IF(AND(S155&gt;=24,S155&lt;=30)=TRUE,3,)))))</f>
        <v>2</v>
      </c>
      <c r="U155" s="7" t="s">
        <v>0</v>
      </c>
      <c r="V155" s="7">
        <f>IF(ISBLANK(U155)=TRUE,"",IF(U155="NE",0,IF(U155="CE ",1,IF(U155="E",2,3))))</f>
        <v>0</v>
      </c>
      <c r="W155" s="2">
        <f>IF(OR(ISNUMBER(O155)=FALSE,ISNUMBER(Q155)=FALSE,ISNUMBER(R155)=FALSE,ISNUMBER(T155)=FALSE,ISNUMBER(V155)=FALSE),"",SUM([1]tabla3!$B$2*O155,[1]tabla3!$B$3*Q155,[1]tabla3!$B$4*R155,[1]tabla3!$B$5*T155,[1]tabla3!$B$6*V155))</f>
        <v>10.1</v>
      </c>
      <c r="X155" s="6" t="str">
        <f>IF(ISNUMBER(W155)=FALSE,"",IF(W155&lt;9,"Bajo",IF(AND(W155&gt;=9,W155&lt;15)=TRUE,"Medio",IF(AND(W155&gt;=15,W155&lt;20)=TRUE,"Medio Alto",IF(AND(W155&gt;=20,W155&lt;30)=TRUE,"Alto","Muy Alto")))))</f>
        <v>Medio</v>
      </c>
    </row>
    <row r="156" spans="1:24" s="9" customFormat="1" x14ac:dyDescent="0.25">
      <c r="A156" s="8">
        <v>154</v>
      </c>
      <c r="B156" s="2" t="s">
        <v>14</v>
      </c>
      <c r="C156" s="2" t="s">
        <v>101</v>
      </c>
      <c r="D156" s="4" t="s">
        <v>456</v>
      </c>
      <c r="E156" s="4" t="s">
        <v>455</v>
      </c>
      <c r="F156" s="4" t="s">
        <v>454</v>
      </c>
      <c r="G156" s="2" t="s">
        <v>453</v>
      </c>
      <c r="H156" s="7">
        <v>2</v>
      </c>
      <c r="I156" s="7">
        <v>3</v>
      </c>
      <c r="J156" s="7">
        <v>31.5</v>
      </c>
      <c r="K156" s="2">
        <f>IF(ISBLANK(J156)=TRUE,"",IF(J156&lt;20,0,IF(AND(J156&gt;=20,J156&lt;35)=TRUE,1,IF(AND(J156&gt;35,J156&lt;=60)=TRUE,2,3))))</f>
        <v>1</v>
      </c>
      <c r="L156" s="7">
        <v>3</v>
      </c>
      <c r="M156" s="7">
        <v>1</v>
      </c>
      <c r="N156" s="2">
        <f>IF(AND(ISNUMBER(H156)=FALSE,ISNUMBER(I156)=FALSE,ISNUMBER(K156)=FALSE,ISNUMBER(L156)=FALSE,ISNUMBER(M156)=FALSE),"",SUM(1.5*H156,1.5*I156,1.5*K156,L156,0.5*M156))</f>
        <v>12.5</v>
      </c>
      <c r="O156" s="2">
        <f>IF(N156&lt;6,0,IF(AND(N156&gt;=6,N156&lt;12)=TRUE,1,IF(AND(N156&gt;=12,N156&lt;18)=TRUE,2,IF(N156=18,3,""))))</f>
        <v>2</v>
      </c>
      <c r="P156" s="7" t="s">
        <v>452</v>
      </c>
      <c r="Q156" s="7">
        <f>IF(OR(P156="DD",P156="LC")=TRUE,0,IF(P156="NT",1,IF(P156="VU",2,IF(OR(P156="EN",P156="CR")=TRUE,3,""))))</f>
        <v>2</v>
      </c>
      <c r="R156" s="2">
        <f>IF(COUNTIF($C$3:$C$289,C156)=1,3,IF(COUNTIF($D$3:$D$289,D156)=1,2,IF(AND(COUNTIF($D$3:$D$289,D156)&gt;=2,COUNTIF($D$3:$D$289,D156)&lt;=4)=TRUE,1,0)))</f>
        <v>2</v>
      </c>
      <c r="S156" s="7">
        <v>20</v>
      </c>
      <c r="T156" s="2">
        <f>IF(ISBLANK(S156)=TRUE,"",IF(S156&lt;=7,0,IF(AND(S156&gt;=8,S156&lt;=15)=TRUE,1,IF(AND(S156&gt;=16,S156&lt;=23)=TRUE,2,IF(AND(S156&gt;=24,S156&lt;=30)=TRUE,3,)))))</f>
        <v>2</v>
      </c>
      <c r="U156" s="7" t="s">
        <v>21</v>
      </c>
      <c r="V156" s="7">
        <f>IF(ISBLANK(U156)=TRUE,"",IF(U156="NE",0,IF(U156="CE ",1,IF(U156="E",2,3))))</f>
        <v>2</v>
      </c>
      <c r="W156" s="2">
        <f>IF(OR(ISNUMBER(O156)=FALSE,ISNUMBER(Q156)=FALSE,ISNUMBER(R156)=FALSE,ISNUMBER(T156)=FALSE,ISNUMBER(V156)=FALSE),"",SUM([1]tabla3!$B$2*O156,[1]tabla3!$B$3*Q156,[1]tabla3!$B$4*R156,[1]tabla3!$B$5*T156,[1]tabla3!$B$6*V156))</f>
        <v>23.8</v>
      </c>
      <c r="X156" s="6" t="str">
        <f>IF(ISNUMBER(W156)=FALSE,"",IF(W156&lt;9,"Bajo",IF(AND(W156&gt;=9,W156&lt;15)=TRUE,"Medio",IF(AND(W156&gt;=15,W156&lt;20)=TRUE,"Medio Alto",IF(AND(W156&gt;=20,W156&lt;30)=TRUE,"Alto","Muy Alto")))))</f>
        <v>Alto</v>
      </c>
    </row>
    <row r="157" spans="1:24" s="9" customFormat="1" x14ac:dyDescent="0.25">
      <c r="A157" s="8">
        <v>155</v>
      </c>
      <c r="B157" s="2" t="s">
        <v>14</v>
      </c>
      <c r="C157" s="2" t="s">
        <v>101</v>
      </c>
      <c r="D157" s="4" t="s">
        <v>451</v>
      </c>
      <c r="E157" s="4" t="s">
        <v>450</v>
      </c>
      <c r="F157" s="4" t="s">
        <v>449</v>
      </c>
      <c r="G157" s="2" t="s">
        <v>448</v>
      </c>
      <c r="H157" s="7">
        <v>2</v>
      </c>
      <c r="I157" s="7">
        <v>3</v>
      </c>
      <c r="J157" s="7">
        <v>21.5</v>
      </c>
      <c r="K157" s="2">
        <f>IF(ISBLANK(J157)=TRUE,"",IF(J157&lt;20,0,IF(AND(J157&gt;=20,J157&lt;35)=TRUE,1,IF(AND(J157&gt;35,J157&lt;=60)=TRUE,2,3))))</f>
        <v>1</v>
      </c>
      <c r="L157" s="7">
        <v>3</v>
      </c>
      <c r="M157" s="7">
        <v>1</v>
      </c>
      <c r="N157" s="2">
        <f>IF(AND(ISNUMBER(H157)=FALSE,ISNUMBER(I157)=FALSE,ISNUMBER(K157)=FALSE,ISNUMBER(L157)=FALSE,ISNUMBER(M157)=FALSE),"",SUM(1.5*H157,1.5*I157,1.5*K157,L157,0.5*M157))</f>
        <v>12.5</v>
      </c>
      <c r="O157" s="2">
        <f>IF(N157&lt;6,0,IF(AND(N157&gt;=6,N157&lt;12)=TRUE,1,IF(AND(N157&gt;=12,N157&lt;18)=TRUE,2,IF(N157=18,3,""))))</f>
        <v>2</v>
      </c>
      <c r="P157" s="7" t="s">
        <v>1</v>
      </c>
      <c r="Q157" s="7">
        <f>IF(OR(P157="DD",P157="LC")=TRUE,0,IF(P157="NT",1,IF(P157="VU",2,IF(OR(P157="EN",P157="CR")=TRUE,3,""))))</f>
        <v>0</v>
      </c>
      <c r="R157" s="2">
        <f>IF(COUNTIF($C$3:$C$289,C157)=1,3,IF(COUNTIF($D$3:$D$289,D157)=1,2,IF(AND(COUNTIF($D$3:$D$289,D157)&gt;=2,COUNTIF($D$3:$D$289,D157)&lt;=4)=TRUE,1,0)))</f>
        <v>2</v>
      </c>
      <c r="S157" s="7">
        <v>16</v>
      </c>
      <c r="T157" s="2">
        <f>IF(ISBLANK(S157)=TRUE,"",IF(S157&lt;=7,0,IF(AND(S157&gt;=8,S157&lt;=15)=TRUE,1,IF(AND(S157&gt;=16,S157&lt;=23)=TRUE,2,IF(AND(S157&gt;=24,S157&lt;=30)=TRUE,3,)))))</f>
        <v>2</v>
      </c>
      <c r="U157" s="7" t="s">
        <v>0</v>
      </c>
      <c r="V157" s="7">
        <f>IF(ISBLANK(U157)=TRUE,"",IF(U157="NE",0,IF(U157="CE ",1,IF(U157="E",2,3))))</f>
        <v>0</v>
      </c>
      <c r="W157" s="2">
        <f>IF(OR(ISNUMBER(O157)=FALSE,ISNUMBER(Q157)=FALSE,ISNUMBER(R157)=FALSE,ISNUMBER(T157)=FALSE,ISNUMBER(V157)=FALSE),"",SUM([1]tabla3!$B$2*O157,[1]tabla3!$B$3*Q157,[1]tabla3!$B$4*R157,[1]tabla3!$B$5*T157,[1]tabla3!$B$6*V157))</f>
        <v>11.8</v>
      </c>
      <c r="X157" s="6" t="str">
        <f>IF(ISNUMBER(W157)=FALSE,"",IF(W157&lt;9,"Bajo",IF(AND(W157&gt;=9,W157&lt;15)=TRUE,"Medio",IF(AND(W157&gt;=15,W157&lt;20)=TRUE,"Medio Alto",IF(AND(W157&gt;=20,W157&lt;30)=TRUE,"Alto","Muy Alto")))))</f>
        <v>Medio</v>
      </c>
    </row>
    <row r="158" spans="1:24" s="9" customFormat="1" x14ac:dyDescent="0.25">
      <c r="A158" s="8">
        <v>156</v>
      </c>
      <c r="B158" s="2" t="s">
        <v>14</v>
      </c>
      <c r="C158" s="2" t="s">
        <v>101</v>
      </c>
      <c r="D158" s="4" t="s">
        <v>100</v>
      </c>
      <c r="E158" s="4" t="s">
        <v>447</v>
      </c>
      <c r="F158" s="4" t="s">
        <v>446</v>
      </c>
      <c r="G158" s="2" t="s">
        <v>445</v>
      </c>
      <c r="H158" s="7">
        <v>2</v>
      </c>
      <c r="I158" s="7">
        <v>2</v>
      </c>
      <c r="J158" s="7">
        <v>35</v>
      </c>
      <c r="K158" s="2">
        <f>IF(ISBLANK(J158)=TRUE,"",IF(J158&lt;20,0,IF(AND(J158&gt;=20,J158&lt;35)=TRUE,1,IF(AND(J158&gt;35,J158&lt;=60)=TRUE,2,3))))</f>
        <v>3</v>
      </c>
      <c r="L158" s="7">
        <v>1</v>
      </c>
      <c r="M158" s="7">
        <v>1</v>
      </c>
      <c r="N158" s="2">
        <f>IF(AND(ISNUMBER(H158)=FALSE,ISNUMBER(I158)=FALSE,ISNUMBER(K158)=FALSE,ISNUMBER(L158)=FALSE,ISNUMBER(M158)=FALSE),"",SUM(1.5*H158,1.5*I158,1.5*K158,L158,0.5*M158))</f>
        <v>12</v>
      </c>
      <c r="O158" s="2">
        <f>IF(N158&lt;6,0,IF(AND(N158&gt;=6,N158&lt;12)=TRUE,1,IF(AND(N158&gt;=12,N158&lt;18)=TRUE,2,IF(N158=18,3,""))))</f>
        <v>2</v>
      </c>
      <c r="P158" s="7" t="s">
        <v>1</v>
      </c>
      <c r="Q158" s="7">
        <f>IF(OR(P158="DD",P158="LC")=TRUE,0,IF(P158="NT",1,IF(P158="VU",2,IF(OR(P158="EN",P158="CR")=TRUE,3,""))))</f>
        <v>0</v>
      </c>
      <c r="R158" s="2">
        <f>IF(COUNTIF($C$3:$C$289,C158)=1,3,IF(COUNTIF($D$3:$D$289,D158)=1,2,IF(AND(COUNTIF($D$3:$D$289,D158)&gt;=2,COUNTIF($D$3:$D$289,D158)&lt;=4)=TRUE,1,0)))</f>
        <v>1</v>
      </c>
      <c r="S158" s="7">
        <v>27</v>
      </c>
      <c r="T158" s="2">
        <f>IF(ISBLANK(S158)=TRUE,"",IF(S158&lt;=7,0,IF(AND(S158&gt;=8,S158&lt;=15)=TRUE,1,IF(AND(S158&gt;=16,S158&lt;=23)=TRUE,2,IF(AND(S158&gt;=24,S158&lt;=30)=TRUE,3,)))))</f>
        <v>3</v>
      </c>
      <c r="U158" s="7" t="s">
        <v>0</v>
      </c>
      <c r="V158" s="7">
        <f>IF(ISBLANK(U158)=TRUE,"",IF(U158="NE",0,IF(U158="CE ",1,IF(U158="E",2,3))))</f>
        <v>0</v>
      </c>
      <c r="W158" s="2">
        <f>IF(OR(ISNUMBER(O158)=FALSE,ISNUMBER(Q158)=FALSE,ISNUMBER(R158)=FALSE,ISNUMBER(T158)=FALSE,ISNUMBER(V158)=FALSE),"",SUM([1]tabla3!$B$2*O158,[1]tabla3!$B$3*Q158,[1]tabla3!$B$4*R158,[1]tabla3!$B$5*T158,[1]tabla3!$B$6*V158))</f>
        <v>13.1</v>
      </c>
      <c r="X158" s="6" t="str">
        <f>IF(ISNUMBER(W158)=FALSE,"",IF(W158&lt;9,"Bajo",IF(AND(W158&gt;=9,W158&lt;15)=TRUE,"Medio",IF(AND(W158&gt;=15,W158&lt;20)=TRUE,"Medio Alto",IF(AND(W158&gt;=20,W158&lt;30)=TRUE,"Alto","Muy Alto")))))</f>
        <v>Medio</v>
      </c>
    </row>
    <row r="159" spans="1:24" s="9" customFormat="1" x14ac:dyDescent="0.25">
      <c r="A159" s="8">
        <v>157</v>
      </c>
      <c r="B159" s="2" t="s">
        <v>14</v>
      </c>
      <c r="C159" s="2" t="s">
        <v>92</v>
      </c>
      <c r="D159" s="4" t="s">
        <v>444</v>
      </c>
      <c r="E159" s="4" t="s">
        <v>443</v>
      </c>
      <c r="F159" s="4" t="s">
        <v>442</v>
      </c>
      <c r="G159" s="2" t="s">
        <v>441</v>
      </c>
      <c r="H159" s="7">
        <v>2</v>
      </c>
      <c r="I159" s="7">
        <v>3</v>
      </c>
      <c r="J159" s="7">
        <v>12.7</v>
      </c>
      <c r="K159" s="2">
        <f>IF(ISBLANK(J159)=TRUE,"",IF(J159&lt;20,0,IF(AND(J159&gt;=20,J159&lt;35)=TRUE,1,IF(AND(J159&gt;35,J159&lt;=60)=TRUE,2,3))))</f>
        <v>0</v>
      </c>
      <c r="L159" s="7">
        <v>3</v>
      </c>
      <c r="M159" s="7">
        <v>2</v>
      </c>
      <c r="N159" s="2">
        <f>IF(AND(ISNUMBER(H159)=FALSE,ISNUMBER(I159)=FALSE,ISNUMBER(K159)=FALSE,ISNUMBER(L159)=FALSE,ISNUMBER(M159)=FALSE),"",SUM(1.5*H159,1.5*I159,1.5*K159,L159,0.5*M159))</f>
        <v>11.5</v>
      </c>
      <c r="O159" s="2">
        <f>IF(N159&lt;6,0,IF(AND(N159&gt;=6,N159&lt;12)=TRUE,1,IF(AND(N159&gt;=12,N159&lt;18)=TRUE,2,IF(N159=18,3,""))))</f>
        <v>1</v>
      </c>
      <c r="P159" s="7" t="s">
        <v>1</v>
      </c>
      <c r="Q159" s="7">
        <f>IF(OR(P159="DD",P159="LC")=TRUE,0,IF(P159="NT",1,IF(P159="VU",2,IF(OR(P159="EN",P159="CR")=TRUE,3,""))))</f>
        <v>0</v>
      </c>
      <c r="R159" s="2">
        <f>IF(COUNTIF($C$3:$C$289,C159)=1,3,IF(COUNTIF($D$3:$D$289,D159)=1,2,IF(AND(COUNTIF($D$3:$D$289,D159)&gt;=2,COUNTIF($D$3:$D$289,D159)&lt;=4)=TRUE,1,0)))</f>
        <v>2</v>
      </c>
      <c r="S159" s="7">
        <v>23</v>
      </c>
      <c r="T159" s="2">
        <f>IF(ISBLANK(S159)=TRUE,"",IF(S159&lt;=7,0,IF(AND(S159&gt;=8,S159&lt;=15)=TRUE,1,IF(AND(S159&gt;=16,S159&lt;=23)=TRUE,2,IF(AND(S159&gt;=24,S159&lt;=30)=TRUE,3,)))))</f>
        <v>2</v>
      </c>
      <c r="U159" s="7" t="s">
        <v>0</v>
      </c>
      <c r="V159" s="7">
        <f>IF(ISBLANK(U159)=TRUE,"",IF(U159="NE",0,IF(U159="CE ",1,IF(U159="E",2,3))))</f>
        <v>0</v>
      </c>
      <c r="W159" s="2">
        <f>IF(OR(ISNUMBER(O159)=FALSE,ISNUMBER(Q159)=FALSE,ISNUMBER(R159)=FALSE,ISNUMBER(T159)=FALSE,ISNUMBER(V159)=FALSE),"",SUM([1]tabla3!$B$2*O159,[1]tabla3!$B$3*Q159,[1]tabla3!$B$4*R159,[1]tabla3!$B$5*T159,[1]tabla3!$B$6*V159))</f>
        <v>10.6</v>
      </c>
      <c r="X159" s="6" t="str">
        <f>IF(ISNUMBER(W159)=FALSE,"",IF(W159&lt;9,"Bajo",IF(AND(W159&gt;=9,W159&lt;15)=TRUE,"Medio",IF(AND(W159&gt;=15,W159&lt;20)=TRUE,"Medio Alto",IF(AND(W159&gt;=20,W159&lt;30)=TRUE,"Alto","Muy Alto")))))</f>
        <v>Medio</v>
      </c>
    </row>
    <row r="160" spans="1:24" s="9" customFormat="1" x14ac:dyDescent="0.25">
      <c r="A160" s="8">
        <v>158</v>
      </c>
      <c r="B160" s="2" t="s">
        <v>14</v>
      </c>
      <c r="C160" s="2" t="s">
        <v>92</v>
      </c>
      <c r="D160" s="4" t="s">
        <v>440</v>
      </c>
      <c r="E160" s="4" t="s">
        <v>439</v>
      </c>
      <c r="F160" s="4" t="s">
        <v>438</v>
      </c>
      <c r="G160" s="2" t="s">
        <v>437</v>
      </c>
      <c r="H160" s="7">
        <v>2</v>
      </c>
      <c r="I160" s="7">
        <v>3</v>
      </c>
      <c r="J160" s="7">
        <v>13</v>
      </c>
      <c r="K160" s="2">
        <f>IF(ISBLANK(J160)=TRUE,"",IF(J160&lt;20,0,IF(AND(J160&gt;=20,J160&lt;35)=TRUE,1,IF(AND(J160&gt;35,J160&lt;=60)=TRUE,2,3))))</f>
        <v>0</v>
      </c>
      <c r="L160" s="7">
        <v>1</v>
      </c>
      <c r="M160" s="7">
        <v>1</v>
      </c>
      <c r="N160" s="2">
        <f>IF(AND(ISNUMBER(H160)=FALSE,ISNUMBER(I160)=FALSE,ISNUMBER(K160)=FALSE,ISNUMBER(L160)=FALSE,ISNUMBER(M160)=FALSE),"",SUM(1.5*H160,1.5*I160,1.5*K160,L160,0.5*M160))</f>
        <v>9</v>
      </c>
      <c r="O160" s="2">
        <f>IF(N160&lt;6,0,IF(AND(N160&gt;=6,N160&lt;12)=TRUE,1,IF(AND(N160&gt;=12,N160&lt;18)=TRUE,2,IF(N160=18,3,""))))</f>
        <v>1</v>
      </c>
      <c r="P160" s="7" t="s">
        <v>1</v>
      </c>
      <c r="Q160" s="7">
        <f>IF(OR(P160="DD",P160="LC")=TRUE,0,IF(P160="NT",1,IF(P160="VU",2,IF(OR(P160="EN",P160="CR")=TRUE,3,""))))</f>
        <v>0</v>
      </c>
      <c r="R160" s="2">
        <f>IF(COUNTIF($C$3:$C$289,C160)=1,3,IF(COUNTIF($D$3:$D$289,D160)=1,2,IF(AND(COUNTIF($D$3:$D$289,D160)&gt;=2,COUNTIF($D$3:$D$289,D160)&lt;=4)=TRUE,1,0)))</f>
        <v>2</v>
      </c>
      <c r="S160" s="7">
        <v>24</v>
      </c>
      <c r="T160" s="2">
        <f>IF(ISBLANK(S160)=TRUE,"",IF(S160&lt;=7,0,IF(AND(S160&gt;=8,S160&lt;=15)=TRUE,1,IF(AND(S160&gt;=16,S160&lt;=23)=TRUE,2,IF(AND(S160&gt;=24,S160&lt;=30)=TRUE,3,)))))</f>
        <v>3</v>
      </c>
      <c r="U160" s="7" t="s">
        <v>0</v>
      </c>
      <c r="V160" s="7">
        <f>IF(ISBLANK(U160)=TRUE,"",IF(U160="NE",0,IF(U160="CE ",1,IF(U160="E",2,3))))</f>
        <v>0</v>
      </c>
      <c r="W160" s="2">
        <f>IF(OR(ISNUMBER(O160)=FALSE,ISNUMBER(Q160)=FALSE,ISNUMBER(R160)=FALSE,ISNUMBER(T160)=FALSE,ISNUMBER(V160)=FALSE),"",SUM([1]tabla3!$B$2*O160,[1]tabla3!$B$3*Q160,[1]tabla3!$B$4*R160,[1]tabla3!$B$5*T160,[1]tabla3!$B$6*V160))</f>
        <v>13.6</v>
      </c>
      <c r="X160" s="6" t="str">
        <f>IF(ISNUMBER(W160)=FALSE,"",IF(W160&lt;9,"Bajo",IF(AND(W160&gt;=9,W160&lt;15)=TRUE,"Medio",IF(AND(W160&gt;=15,W160&lt;20)=TRUE,"Medio Alto",IF(AND(W160&gt;=20,W160&lt;30)=TRUE,"Alto","Muy Alto")))))</f>
        <v>Medio</v>
      </c>
    </row>
    <row r="161" spans="1:24" s="9" customFormat="1" x14ac:dyDescent="0.25">
      <c r="A161" s="8">
        <v>159</v>
      </c>
      <c r="B161" s="2" t="s">
        <v>14</v>
      </c>
      <c r="C161" s="2" t="s">
        <v>92</v>
      </c>
      <c r="D161" s="4" t="s">
        <v>436</v>
      </c>
      <c r="E161" s="4" t="s">
        <v>435</v>
      </c>
      <c r="F161" s="4" t="s">
        <v>434</v>
      </c>
      <c r="G161" s="2" t="s">
        <v>433</v>
      </c>
      <c r="H161" s="7">
        <v>2</v>
      </c>
      <c r="I161" s="7">
        <v>3</v>
      </c>
      <c r="J161" s="7">
        <v>13</v>
      </c>
      <c r="K161" s="2">
        <f>IF(ISBLANK(J161)=TRUE,"",IF(J161&lt;20,0,IF(AND(J161&gt;=20,J161&lt;35)=TRUE,1,IF(AND(J161&gt;35,J161&lt;=60)=TRUE,2,3))))</f>
        <v>0</v>
      </c>
      <c r="L161" s="7">
        <v>3</v>
      </c>
      <c r="M161" s="7">
        <v>1</v>
      </c>
      <c r="N161" s="2">
        <f>IF(AND(ISNUMBER(H161)=FALSE,ISNUMBER(I161)=FALSE,ISNUMBER(K161)=FALSE,ISNUMBER(L161)=FALSE,ISNUMBER(M161)=FALSE),"",SUM(1.5*H161,1.5*I161,1.5*K161,L161,0.5*M161))</f>
        <v>11</v>
      </c>
      <c r="O161" s="2">
        <f>IF(N161&lt;6,0,IF(AND(N161&gt;=6,N161&lt;12)=TRUE,1,IF(AND(N161&gt;=12,N161&lt;18)=TRUE,2,IF(N161=18,3,""))))</f>
        <v>1</v>
      </c>
      <c r="P161" s="7" t="s">
        <v>1</v>
      </c>
      <c r="Q161" s="7">
        <f>IF(OR(P161="DD",P161="LC")=TRUE,0,IF(P161="NT",1,IF(P161="VU",2,IF(OR(P161="EN",P161="CR")=TRUE,3,""))))</f>
        <v>0</v>
      </c>
      <c r="R161" s="2">
        <f>IF(COUNTIF($C$3:$C$289,C161)=1,3,IF(COUNTIF($D$3:$D$289,D161)=1,2,IF(AND(COUNTIF($D$3:$D$289,D161)&gt;=2,COUNTIF($D$3:$D$289,D161)&lt;=4)=TRUE,1,0)))</f>
        <v>2</v>
      </c>
      <c r="S161" s="7">
        <v>24</v>
      </c>
      <c r="T161" s="2">
        <f>IF(ISBLANK(S161)=TRUE,"",IF(S161&lt;=7,0,IF(AND(S161&gt;=8,S161&lt;=15)=TRUE,1,IF(AND(S161&gt;=16,S161&lt;=23)=TRUE,2,IF(AND(S161&gt;=24,S161&lt;=30)=TRUE,3,)))))</f>
        <v>3</v>
      </c>
      <c r="U161" s="7" t="s">
        <v>8</v>
      </c>
      <c r="V161" s="7">
        <f>IF(ISBLANK(U161)=TRUE,"",IF(U161="NE",0,IF(U161="CE ",1,IF(U161="E",2,3))))</f>
        <v>3</v>
      </c>
      <c r="W161" s="2">
        <f>IF(OR(ISNUMBER(O161)=FALSE,ISNUMBER(Q161)=FALSE,ISNUMBER(R161)=FALSE,ISNUMBER(T161)=FALSE,ISNUMBER(V161)=FALSE),"",SUM([1]tabla3!$B$2*O161,[1]tabla3!$B$3*Q161,[1]tabla3!$B$4*R161,[1]tabla3!$B$5*T161,[1]tabla3!$B$6*V161))</f>
        <v>22.6</v>
      </c>
      <c r="X161" s="6" t="str">
        <f>IF(ISNUMBER(W161)=FALSE,"",IF(W161&lt;9,"Bajo",IF(AND(W161&gt;=9,W161&lt;15)=TRUE,"Medio",IF(AND(W161&gt;=15,W161&lt;20)=TRUE,"Medio Alto",IF(AND(W161&gt;=20,W161&lt;30)=TRUE,"Alto","Muy Alto")))))</f>
        <v>Alto</v>
      </c>
    </row>
    <row r="162" spans="1:24" s="9" customFormat="1" x14ac:dyDescent="0.25">
      <c r="A162" s="8">
        <v>160</v>
      </c>
      <c r="B162" s="2" t="s">
        <v>14</v>
      </c>
      <c r="C162" s="2" t="s">
        <v>92</v>
      </c>
      <c r="D162" s="4" t="s">
        <v>429</v>
      </c>
      <c r="E162" s="4" t="s">
        <v>432</v>
      </c>
      <c r="F162" s="4" t="s">
        <v>431</v>
      </c>
      <c r="G162" s="2" t="s">
        <v>430</v>
      </c>
      <c r="H162" s="7">
        <v>2</v>
      </c>
      <c r="I162" s="7">
        <v>3</v>
      </c>
      <c r="J162" s="7">
        <v>14</v>
      </c>
      <c r="K162" s="2">
        <f>IF(ISBLANK(J162)=TRUE,"",IF(J162&lt;20,0,IF(AND(J162&gt;=20,J162&lt;35)=TRUE,1,IF(AND(J162&gt;35,J162&lt;=60)=TRUE,2,3))))</f>
        <v>0</v>
      </c>
      <c r="L162" s="7">
        <v>3</v>
      </c>
      <c r="M162" s="7">
        <v>1</v>
      </c>
      <c r="N162" s="2">
        <f>IF(AND(ISNUMBER(H162)=FALSE,ISNUMBER(I162)=FALSE,ISNUMBER(K162)=FALSE,ISNUMBER(L162)=FALSE,ISNUMBER(M162)=FALSE),"",SUM(1.5*H162,1.5*I162,1.5*K162,L162,0.5*M162))</f>
        <v>11</v>
      </c>
      <c r="O162" s="2">
        <f>IF(N162&lt;6,0,IF(AND(N162&gt;=6,N162&lt;12)=TRUE,1,IF(AND(N162&gt;=12,N162&lt;18)=TRUE,2,IF(N162=18,3,""))))</f>
        <v>1</v>
      </c>
      <c r="P162" s="7" t="s">
        <v>1</v>
      </c>
      <c r="Q162" s="7">
        <f>IF(OR(P162="DD",P162="LC")=TRUE,0,IF(P162="NT",1,IF(P162="VU",2,IF(OR(P162="EN",P162="CR")=TRUE,3,""))))</f>
        <v>0</v>
      </c>
      <c r="R162" s="2">
        <f>IF(COUNTIF($C$3:$C$289,C162)=1,3,IF(COUNTIF($D$3:$D$289,D162)=1,2,IF(AND(COUNTIF($D$3:$D$289,D162)&gt;=2,COUNTIF($D$3:$D$289,D162)&lt;=4)=TRUE,1,0)))</f>
        <v>1</v>
      </c>
      <c r="S162" s="7">
        <v>24</v>
      </c>
      <c r="T162" s="2">
        <f>IF(ISBLANK(S162)=TRUE,"",IF(S162&lt;=7,0,IF(AND(S162&gt;=8,S162&lt;=15)=TRUE,1,IF(AND(S162&gt;=16,S162&lt;=23)=TRUE,2,IF(AND(S162&gt;=24,S162&lt;=30)=TRUE,3,)))))</f>
        <v>3</v>
      </c>
      <c r="U162" s="7" t="s">
        <v>0</v>
      </c>
      <c r="V162" s="7">
        <f>IF(ISBLANK(U162)=TRUE,"",IF(U162="NE",0,IF(U162="CE ",1,IF(U162="E",2,3))))</f>
        <v>0</v>
      </c>
      <c r="W162" s="2">
        <f>IF(OR(ISNUMBER(O162)=FALSE,ISNUMBER(Q162)=FALSE,ISNUMBER(R162)=FALSE,ISNUMBER(T162)=FALSE,ISNUMBER(V162)=FALSE),"",SUM([1]tabla3!$B$2*O162,[1]tabla3!$B$3*Q162,[1]tabla3!$B$4*R162,[1]tabla3!$B$5*T162,[1]tabla3!$B$6*V162))</f>
        <v>11.9</v>
      </c>
      <c r="X162" s="6" t="str">
        <f>IF(ISNUMBER(W162)=FALSE,"",IF(W162&lt;9,"Bajo",IF(AND(W162&gt;=9,W162&lt;15)=TRUE,"Medio",IF(AND(W162&gt;=15,W162&lt;20)=TRUE,"Medio Alto",IF(AND(W162&gt;=20,W162&lt;30)=TRUE,"Alto","Muy Alto")))))</f>
        <v>Medio</v>
      </c>
    </row>
    <row r="163" spans="1:24" s="9" customFormat="1" x14ac:dyDescent="0.25">
      <c r="A163" s="8">
        <v>161</v>
      </c>
      <c r="B163" s="2" t="s">
        <v>14</v>
      </c>
      <c r="C163" s="2" t="s">
        <v>92</v>
      </c>
      <c r="D163" s="4" t="s">
        <v>429</v>
      </c>
      <c r="E163" s="4" t="s">
        <v>428</v>
      </c>
      <c r="F163" s="4" t="s">
        <v>427</v>
      </c>
      <c r="G163" s="2" t="s">
        <v>426</v>
      </c>
      <c r="H163" s="7">
        <v>2</v>
      </c>
      <c r="I163" s="7">
        <v>1</v>
      </c>
      <c r="J163" s="7">
        <v>13</v>
      </c>
      <c r="K163" s="2">
        <f>IF(ISBLANK(J163)=TRUE,"",IF(J163&lt;20,0,IF(AND(J163&gt;=20,J163&lt;35)=TRUE,1,IF(AND(J163&gt;35,J163&lt;=60)=TRUE,2,3))))</f>
        <v>0</v>
      </c>
      <c r="L163" s="7">
        <v>3</v>
      </c>
      <c r="M163" s="7">
        <v>1</v>
      </c>
      <c r="N163" s="2">
        <f>IF(AND(ISNUMBER(H163)=FALSE,ISNUMBER(I163)=FALSE,ISNUMBER(K163)=FALSE,ISNUMBER(L163)=FALSE,ISNUMBER(M163)=FALSE),"",SUM(1.5*H163,1.5*I163,1.5*K163,L163,0.5*M163))</f>
        <v>8</v>
      </c>
      <c r="O163" s="2">
        <f>IF(N163&lt;6,0,IF(AND(N163&gt;=6,N163&lt;12)=TRUE,1,IF(AND(N163&gt;=12,N163&lt;18)=TRUE,2,IF(N163=18,3,""))))</f>
        <v>1</v>
      </c>
      <c r="P163" s="7" t="s">
        <v>1</v>
      </c>
      <c r="Q163" s="7">
        <f>IF(OR(P163="DD",P163="LC")=TRUE,0,IF(P163="NT",1,IF(P163="VU",2,IF(OR(P163="EN",P163="CR")=TRUE,3,""))))</f>
        <v>0</v>
      </c>
      <c r="R163" s="2">
        <f>IF(COUNTIF($C$3:$C$289,C163)=1,3,IF(COUNTIF($D$3:$D$289,D163)=1,2,IF(AND(COUNTIF($D$3:$D$289,D163)&gt;=2,COUNTIF($D$3:$D$289,D163)&lt;=4)=TRUE,1,0)))</f>
        <v>1</v>
      </c>
      <c r="S163" s="7">
        <v>15</v>
      </c>
      <c r="T163" s="2">
        <f>IF(ISBLANK(S163)=TRUE,"",IF(S163&lt;=7,0,IF(AND(S163&gt;=8,S163&lt;=15)=TRUE,1,IF(AND(S163&gt;=16,S163&lt;=23)=TRUE,2,IF(AND(S163&gt;=24,S163&lt;=30)=TRUE,3,)))))</f>
        <v>1</v>
      </c>
      <c r="U163" s="7" t="s">
        <v>0</v>
      </c>
      <c r="V163" s="7">
        <f>IF(ISBLANK(U163)=TRUE,"",IF(U163="NE",0,IF(U163="CE ",1,IF(U163="E",2,3))))</f>
        <v>0</v>
      </c>
      <c r="W163" s="2">
        <f>IF(OR(ISNUMBER(O163)=FALSE,ISNUMBER(Q163)=FALSE,ISNUMBER(R163)=FALSE,ISNUMBER(T163)=FALSE,ISNUMBER(V163)=FALSE),"",SUM([1]tabla3!$B$2*O163,[1]tabla3!$B$3*Q163,[1]tabla3!$B$4*R163,[1]tabla3!$B$5*T163,[1]tabla3!$B$6*V163))</f>
        <v>5.9</v>
      </c>
      <c r="X163" s="6" t="str">
        <f>IF(ISNUMBER(W163)=FALSE,"",IF(W163&lt;9,"Bajo",IF(AND(W163&gt;=9,W163&lt;15)=TRUE,"Medio",IF(AND(W163&gt;=15,W163&lt;20)=TRUE,"Medio Alto",IF(AND(W163&gt;=20,W163&lt;30)=TRUE,"Alto","Muy Alto")))))</f>
        <v>Bajo</v>
      </c>
    </row>
    <row r="164" spans="1:24" s="9" customFormat="1" x14ac:dyDescent="0.25">
      <c r="A164" s="8">
        <v>162</v>
      </c>
      <c r="B164" s="2" t="s">
        <v>14</v>
      </c>
      <c r="C164" s="2" t="s">
        <v>92</v>
      </c>
      <c r="D164" s="4" t="s">
        <v>91</v>
      </c>
      <c r="E164" s="4" t="s">
        <v>425</v>
      </c>
      <c r="F164" s="4" t="s">
        <v>424</v>
      </c>
      <c r="G164" s="2" t="s">
        <v>423</v>
      </c>
      <c r="H164" s="7">
        <v>2</v>
      </c>
      <c r="I164" s="7">
        <v>2</v>
      </c>
      <c r="J164" s="7">
        <v>11.5</v>
      </c>
      <c r="K164" s="2">
        <f>IF(ISBLANK(J164)=TRUE,"",IF(J164&lt;20,0,IF(AND(J164&gt;=20,J164&lt;35)=TRUE,1,IF(AND(J164&gt;35,J164&lt;=60)=TRUE,2,3))))</f>
        <v>0</v>
      </c>
      <c r="L164" s="7">
        <v>1</v>
      </c>
      <c r="M164" s="7">
        <v>1</v>
      </c>
      <c r="N164" s="2">
        <f>IF(AND(ISNUMBER(H164)=FALSE,ISNUMBER(I164)=FALSE,ISNUMBER(K164)=FALSE,ISNUMBER(L164)=FALSE,ISNUMBER(M164)=FALSE),"",SUM(1.5*H164,1.5*I164,1.5*K164,L164,0.5*M164))</f>
        <v>7.5</v>
      </c>
      <c r="O164" s="2">
        <f>IF(N164&lt;6,0,IF(AND(N164&gt;=6,N164&lt;12)=TRUE,1,IF(AND(N164&gt;=12,N164&lt;18)=TRUE,2,IF(N164=18,3,""))))</f>
        <v>1</v>
      </c>
      <c r="P164" s="7" t="s">
        <v>1</v>
      </c>
      <c r="Q164" s="7">
        <f>IF(OR(P164="DD",P164="LC")=TRUE,0,IF(P164="NT",1,IF(P164="VU",2,IF(OR(P164="EN",P164="CR")=TRUE,3,""))))</f>
        <v>0</v>
      </c>
      <c r="R164" s="2">
        <f>IF(COUNTIF($C$3:$C$289,C164)=1,3,IF(COUNTIF($D$3:$D$289,D164)=1,2,IF(AND(COUNTIF($D$3:$D$289,D164)&gt;=2,COUNTIF($D$3:$D$289,D164)&lt;=4)=TRUE,1,0)))</f>
        <v>1</v>
      </c>
      <c r="S164" s="7">
        <v>20</v>
      </c>
      <c r="T164" s="2">
        <f>IF(ISBLANK(S164)=TRUE,"",IF(S164&lt;=7,0,IF(AND(S164&gt;=8,S164&lt;=15)=TRUE,1,IF(AND(S164&gt;=16,S164&lt;=23)=TRUE,2,IF(AND(S164&gt;=24,S164&lt;=30)=TRUE,3,)))))</f>
        <v>2</v>
      </c>
      <c r="U164" s="7" t="s">
        <v>0</v>
      </c>
      <c r="V164" s="7">
        <f>IF(ISBLANK(U164)=TRUE,"",IF(U164="NE",0,IF(U164="CE ",1,IF(U164="E",2,3))))</f>
        <v>0</v>
      </c>
      <c r="W164" s="2">
        <f>IF(OR(ISNUMBER(O164)=FALSE,ISNUMBER(Q164)=FALSE,ISNUMBER(R164)=FALSE,ISNUMBER(T164)=FALSE,ISNUMBER(V164)=FALSE),"",SUM([1]tabla3!$B$2*O164,[1]tabla3!$B$3*Q164,[1]tabla3!$B$4*R164,[1]tabla3!$B$5*T164,[1]tabla3!$B$6*V164))</f>
        <v>8.9</v>
      </c>
      <c r="X164" s="6" t="str">
        <f>IF(ISNUMBER(W164)=FALSE,"",IF(W164&lt;9,"Bajo",IF(AND(W164&gt;=9,W164&lt;15)=TRUE,"Medio",IF(AND(W164&gt;=15,W164&lt;20)=TRUE,"Medio Alto",IF(AND(W164&gt;=20,W164&lt;30)=TRUE,"Alto","Muy Alto")))))</f>
        <v>Bajo</v>
      </c>
    </row>
    <row r="165" spans="1:24" s="9" customFormat="1" x14ac:dyDescent="0.25">
      <c r="A165" s="8">
        <v>163</v>
      </c>
      <c r="B165" s="2" t="s">
        <v>14</v>
      </c>
      <c r="C165" s="2" t="s">
        <v>13</v>
      </c>
      <c r="D165" s="4" t="s">
        <v>422</v>
      </c>
      <c r="E165" s="4" t="s">
        <v>421</v>
      </c>
      <c r="F165" s="4" t="s">
        <v>420</v>
      </c>
      <c r="G165" s="2" t="s">
        <v>419</v>
      </c>
      <c r="H165" s="7">
        <v>2</v>
      </c>
      <c r="I165" s="7">
        <v>3</v>
      </c>
      <c r="J165" s="7">
        <v>18</v>
      </c>
      <c r="K165" s="2">
        <f>IF(ISBLANK(J165)=TRUE,"",IF(J165&lt;20,0,IF(AND(J165&gt;=20,J165&lt;35)=TRUE,1,IF(AND(J165&gt;35,J165&lt;=60)=TRUE,2,3))))</f>
        <v>0</v>
      </c>
      <c r="L165" s="7">
        <v>1</v>
      </c>
      <c r="M165" s="7">
        <v>1</v>
      </c>
      <c r="N165" s="2">
        <f>IF(AND(ISNUMBER(H165)=FALSE,ISNUMBER(I165)=FALSE,ISNUMBER(K165)=FALSE,ISNUMBER(L165)=FALSE,ISNUMBER(M165)=FALSE),"",SUM(1.5*H165,1.5*I165,1.5*K165,L165,0.5*M165))</f>
        <v>9</v>
      </c>
      <c r="O165" s="2">
        <f>IF(N165&lt;6,0,IF(AND(N165&gt;=6,N165&lt;12)=TRUE,1,IF(AND(N165&gt;=12,N165&lt;18)=TRUE,2,IF(N165=18,3,""))))</f>
        <v>1</v>
      </c>
      <c r="P165" s="7" t="s">
        <v>1</v>
      </c>
      <c r="Q165" s="7">
        <f>IF(OR(P165="DD",P165="LC")=TRUE,0,IF(P165="NT",1,IF(P165="VU",2,IF(OR(P165="EN",P165="CR")=TRUE,3,""))))</f>
        <v>0</v>
      </c>
      <c r="R165" s="2">
        <f>IF(COUNTIF($C$3:$C$289,C165)=1,3,IF(COUNTIF($D$3:$D$289,D165)=1,2,IF(AND(COUNTIF($D$3:$D$289,D165)&gt;=2,COUNTIF($D$3:$D$289,D165)&lt;=4)=TRUE,1,0)))</f>
        <v>2</v>
      </c>
      <c r="S165" s="7">
        <v>29</v>
      </c>
      <c r="T165" s="2">
        <f>IF(ISBLANK(S165)=TRUE,"",IF(S165&lt;=7,0,IF(AND(S165&gt;=8,S165&lt;=15)=TRUE,1,IF(AND(S165&gt;=16,S165&lt;=23)=TRUE,2,IF(AND(S165&gt;=24,S165&lt;=30)=TRUE,3,)))))</f>
        <v>3</v>
      </c>
      <c r="U165" s="7" t="s">
        <v>0</v>
      </c>
      <c r="V165" s="7">
        <f>IF(ISBLANK(U165)=TRUE,"",IF(U165="NE",0,IF(U165="CE ",1,IF(U165="E",2,3))))</f>
        <v>0</v>
      </c>
      <c r="W165" s="2">
        <f>IF(OR(ISNUMBER(O165)=FALSE,ISNUMBER(Q165)=FALSE,ISNUMBER(R165)=FALSE,ISNUMBER(T165)=FALSE,ISNUMBER(V165)=FALSE),"",SUM([1]tabla3!$B$2*O165,[1]tabla3!$B$3*Q165,[1]tabla3!$B$4*R165,[1]tabla3!$B$5*T165,[1]tabla3!$B$6*V165))</f>
        <v>13.6</v>
      </c>
      <c r="X165" s="6" t="str">
        <f>IF(ISNUMBER(W165)=FALSE,"",IF(W165&lt;9,"Bajo",IF(AND(W165&gt;=9,W165&lt;15)=TRUE,"Medio",IF(AND(W165&gt;=15,W165&lt;20)=TRUE,"Medio Alto",IF(AND(W165&gt;=20,W165&lt;30)=TRUE,"Alto","Muy Alto")))))</f>
        <v>Medio</v>
      </c>
    </row>
    <row r="166" spans="1:24" s="9" customFormat="1" x14ac:dyDescent="0.25">
      <c r="A166" s="8">
        <v>164</v>
      </c>
      <c r="B166" s="2" t="s">
        <v>14</v>
      </c>
      <c r="C166" s="2" t="s">
        <v>13</v>
      </c>
      <c r="D166" s="4" t="s">
        <v>418</v>
      </c>
      <c r="E166" s="4" t="s">
        <v>417</v>
      </c>
      <c r="F166" s="4" t="s">
        <v>416</v>
      </c>
      <c r="G166" s="2" t="s">
        <v>415</v>
      </c>
      <c r="H166" s="7">
        <v>2</v>
      </c>
      <c r="I166" s="7">
        <v>3</v>
      </c>
      <c r="J166" s="7">
        <v>20</v>
      </c>
      <c r="K166" s="2">
        <f>IF(ISBLANK(J166)=TRUE,"",IF(J166&lt;20,0,IF(AND(J166&gt;=20,J166&lt;35)=TRUE,1,IF(AND(J166&gt;35,J166&lt;=60)=TRUE,2,3))))</f>
        <v>1</v>
      </c>
      <c r="L166" s="7">
        <v>3</v>
      </c>
      <c r="M166" s="7">
        <v>1</v>
      </c>
      <c r="N166" s="2">
        <f>IF(AND(ISNUMBER(H166)=FALSE,ISNUMBER(I166)=FALSE,ISNUMBER(K166)=FALSE,ISNUMBER(L166)=FALSE,ISNUMBER(M166)=FALSE),"",SUM(1.5*H166,1.5*I166,1.5*K166,L166,0.5*M166))</f>
        <v>12.5</v>
      </c>
      <c r="O166" s="2">
        <f>IF(N166&lt;6,0,IF(AND(N166&gt;=6,N166&lt;12)=TRUE,1,IF(AND(N166&gt;=12,N166&lt;18)=TRUE,2,IF(N166=18,3,""))))</f>
        <v>2</v>
      </c>
      <c r="P166" s="7" t="s">
        <v>1</v>
      </c>
      <c r="Q166" s="7">
        <f>IF(OR(P166="DD",P166="LC")=TRUE,0,IF(P166="NT",1,IF(P166="VU",2,IF(OR(P166="EN",P166="CR")=TRUE,3,""))))</f>
        <v>0</v>
      </c>
      <c r="R166" s="2">
        <f>IF(COUNTIF($C$3:$C$289,C166)=1,3,IF(COUNTIF($D$3:$D$289,D166)=1,2,IF(AND(COUNTIF($D$3:$D$289,D166)&gt;=2,COUNTIF($D$3:$D$289,D166)&lt;=4)=TRUE,1,0)))</f>
        <v>2</v>
      </c>
      <c r="S166" s="7">
        <v>29</v>
      </c>
      <c r="T166" s="2">
        <f>IF(ISBLANK(S166)=TRUE,"",IF(S166&lt;=7,0,IF(AND(S166&gt;=8,S166&lt;=15)=TRUE,1,IF(AND(S166&gt;=16,S166&lt;=23)=TRUE,2,IF(AND(S166&gt;=24,S166&lt;=30)=TRUE,3,)))))</f>
        <v>3</v>
      </c>
      <c r="U166" s="7" t="s">
        <v>0</v>
      </c>
      <c r="V166" s="7">
        <f>IF(ISBLANK(U166)=TRUE,"",IF(U166="NE",0,IF(U166="CE ",1,IF(U166="E",2,3))))</f>
        <v>0</v>
      </c>
      <c r="W166" s="2">
        <f>IF(OR(ISNUMBER(O166)=FALSE,ISNUMBER(Q166)=FALSE,ISNUMBER(R166)=FALSE,ISNUMBER(T166)=FALSE,ISNUMBER(V166)=FALSE),"",SUM([1]tabla3!$B$2*O166,[1]tabla3!$B$3*Q166,[1]tabla3!$B$4*R166,[1]tabla3!$B$5*T166,[1]tabla3!$B$6*V166))</f>
        <v>14.8</v>
      </c>
      <c r="X166" s="6" t="str">
        <f>IF(ISNUMBER(W166)=FALSE,"",IF(W166&lt;9,"Bajo",IF(AND(W166&gt;=9,W166&lt;15)=TRUE,"Medio",IF(AND(W166&gt;=15,W166&lt;20)=TRUE,"Medio Alto",IF(AND(W166&gt;=20,W166&lt;30)=TRUE,"Alto","Muy Alto")))))</f>
        <v>Medio</v>
      </c>
    </row>
    <row r="167" spans="1:24" s="9" customFormat="1" x14ac:dyDescent="0.25">
      <c r="A167" s="8">
        <v>165</v>
      </c>
      <c r="B167" s="2" t="s">
        <v>14</v>
      </c>
      <c r="C167" s="2" t="s">
        <v>13</v>
      </c>
      <c r="D167" s="4" t="s">
        <v>414</v>
      </c>
      <c r="E167" s="4" t="s">
        <v>369</v>
      </c>
      <c r="F167" s="4" t="s">
        <v>413</v>
      </c>
      <c r="G167" s="2" t="s">
        <v>412</v>
      </c>
      <c r="H167" s="7">
        <v>2</v>
      </c>
      <c r="I167" s="7">
        <v>1</v>
      </c>
      <c r="J167" s="7">
        <v>11</v>
      </c>
      <c r="K167" s="2">
        <f>IF(ISBLANK(J167)=TRUE,"",IF(J167&lt;20,0,IF(AND(J167&gt;=20,J167&lt;35)=TRUE,1,IF(AND(J167&gt;35,J167&lt;=60)=TRUE,2,3))))</f>
        <v>0</v>
      </c>
      <c r="L167" s="7">
        <v>1</v>
      </c>
      <c r="M167" s="7">
        <v>2</v>
      </c>
      <c r="N167" s="2">
        <f>IF(AND(ISNUMBER(H167)=FALSE,ISNUMBER(I167)=FALSE,ISNUMBER(K167)=FALSE,ISNUMBER(L167)=FALSE,ISNUMBER(M167)=FALSE),"",SUM(1.5*H167,1.5*I167,1.5*K167,L167,0.5*M167))</f>
        <v>6.5</v>
      </c>
      <c r="O167" s="2">
        <f>IF(N167&lt;6,0,IF(AND(N167&gt;=6,N167&lt;12)=TRUE,1,IF(AND(N167&gt;=12,N167&lt;18)=TRUE,2,IF(N167=18,3,""))))</f>
        <v>1</v>
      </c>
      <c r="P167" s="7" t="s">
        <v>1</v>
      </c>
      <c r="Q167" s="7">
        <f>IF(OR(P167="DD",P167="LC")=TRUE,0,IF(P167="NT",1,IF(P167="VU",2,IF(OR(P167="EN",P167="CR")=TRUE,3,""))))</f>
        <v>0</v>
      </c>
      <c r="R167" s="2">
        <f>IF(COUNTIF($C$3:$C$289,C167)=1,3,IF(COUNTIF($D$3:$D$289,D167)=1,2,IF(AND(COUNTIF($D$3:$D$289,D167)&gt;=2,COUNTIF($D$3:$D$289,D167)&lt;=4)=TRUE,1,0)))</f>
        <v>2</v>
      </c>
      <c r="S167" s="7">
        <v>23</v>
      </c>
      <c r="T167" s="2">
        <f>IF(ISBLANK(S167)=TRUE,"",IF(S167&lt;=7,0,IF(AND(S167&gt;=8,S167&lt;=15)=TRUE,1,IF(AND(S167&gt;=16,S167&lt;=23)=TRUE,2,IF(AND(S167&gt;=24,S167&lt;=30)=TRUE,3,)))))</f>
        <v>2</v>
      </c>
      <c r="U167" s="7" t="s">
        <v>0</v>
      </c>
      <c r="V167" s="7">
        <f>IF(ISBLANK(U167)=TRUE,"",IF(U167="NE",0,IF(U167="CE ",1,IF(U167="E",2,3))))</f>
        <v>0</v>
      </c>
      <c r="W167" s="2">
        <f>IF(OR(ISNUMBER(O167)=FALSE,ISNUMBER(Q167)=FALSE,ISNUMBER(R167)=FALSE,ISNUMBER(T167)=FALSE,ISNUMBER(V167)=FALSE),"",SUM([1]tabla3!$B$2*O167,[1]tabla3!$B$3*Q167,[1]tabla3!$B$4*R167,[1]tabla3!$B$5*T167,[1]tabla3!$B$6*V167))</f>
        <v>10.6</v>
      </c>
      <c r="X167" s="6" t="str">
        <f>IF(ISNUMBER(W167)=FALSE,"",IF(W167&lt;9,"Bajo",IF(AND(W167&gt;=9,W167&lt;15)=TRUE,"Medio",IF(AND(W167&gt;=15,W167&lt;20)=TRUE,"Medio Alto",IF(AND(W167&gt;=20,W167&lt;30)=TRUE,"Alto","Muy Alto")))))</f>
        <v>Medio</v>
      </c>
    </row>
    <row r="168" spans="1:24" s="9" customFormat="1" x14ac:dyDescent="0.25">
      <c r="A168" s="8">
        <v>166</v>
      </c>
      <c r="B168" s="2" t="s">
        <v>14</v>
      </c>
      <c r="C168" s="2" t="s">
        <v>13</v>
      </c>
      <c r="D168" s="4" t="s">
        <v>205</v>
      </c>
      <c r="E168" s="4" t="s">
        <v>411</v>
      </c>
      <c r="F168" s="4" t="s">
        <v>410</v>
      </c>
      <c r="G168" s="2" t="s">
        <v>409</v>
      </c>
      <c r="H168" s="7">
        <v>2</v>
      </c>
      <c r="I168" s="7">
        <v>3</v>
      </c>
      <c r="J168" s="7">
        <v>11</v>
      </c>
      <c r="K168" s="2">
        <f>IF(ISBLANK(J168)=TRUE,"",IF(J168&lt;20,0,IF(AND(J168&gt;=20,J168&lt;35)=TRUE,1,IF(AND(J168&gt;35,J168&lt;=60)=TRUE,2,3))))</f>
        <v>0</v>
      </c>
      <c r="L168" s="7">
        <v>1</v>
      </c>
      <c r="M168" s="7">
        <v>1</v>
      </c>
      <c r="N168" s="2">
        <f>IF(AND(ISNUMBER(H168)=FALSE,ISNUMBER(I168)=FALSE,ISNUMBER(K168)=FALSE,ISNUMBER(L168)=FALSE,ISNUMBER(M168)=FALSE),"",SUM(1.5*H168,1.5*I168,1.5*K168,L168,0.5*M168))</f>
        <v>9</v>
      </c>
      <c r="O168" s="2">
        <f>IF(N168&lt;6,0,IF(AND(N168&gt;=6,N168&lt;12)=TRUE,1,IF(AND(N168&gt;=12,N168&lt;18)=TRUE,2,IF(N168=18,3,""))))</f>
        <v>1</v>
      </c>
      <c r="P168" s="7" t="s">
        <v>1</v>
      </c>
      <c r="Q168" s="7">
        <f>IF(OR(P168="DD",P168="LC")=TRUE,0,IF(P168="NT",1,IF(P168="VU",2,IF(OR(P168="EN",P168="CR")=TRUE,3,""))))</f>
        <v>0</v>
      </c>
      <c r="R168" s="2">
        <f>IF(COUNTIF($C$3:$C$289,C168)=1,3,IF(COUNTIF($D$3:$D$289,D168)=1,2,IF(AND(COUNTIF($D$3:$D$289,D168)&gt;=2,COUNTIF($D$3:$D$289,D168)&lt;=4)=TRUE,1,0)))</f>
        <v>1</v>
      </c>
      <c r="S168" s="7">
        <v>30</v>
      </c>
      <c r="T168" s="2">
        <f>IF(ISBLANK(S168)=TRUE,"",IF(S168&lt;=7,0,IF(AND(S168&gt;=8,S168&lt;=15)=TRUE,1,IF(AND(S168&gt;=16,S168&lt;=23)=TRUE,2,IF(AND(S168&gt;=24,S168&lt;=30)=TRUE,3,)))))</f>
        <v>3</v>
      </c>
      <c r="U168" s="7" t="s">
        <v>0</v>
      </c>
      <c r="V168" s="7">
        <f>IF(ISBLANK(U168)=TRUE,"",IF(U168="NE",0,IF(U168="CE ",1,IF(U168="E",2,3))))</f>
        <v>0</v>
      </c>
      <c r="W168" s="2">
        <f>IF(OR(ISNUMBER(O168)=FALSE,ISNUMBER(Q168)=FALSE,ISNUMBER(R168)=FALSE,ISNUMBER(T168)=FALSE,ISNUMBER(V168)=FALSE),"",SUM([1]tabla3!$B$2*O168,[1]tabla3!$B$3*Q168,[1]tabla3!$B$4*R168,[1]tabla3!$B$5*T168,[1]tabla3!$B$6*V168))</f>
        <v>11.9</v>
      </c>
      <c r="X168" s="6" t="str">
        <f>IF(ISNUMBER(W168)=FALSE,"",IF(W168&lt;9,"Bajo",IF(AND(W168&gt;=9,W168&lt;15)=TRUE,"Medio",IF(AND(W168&gt;=15,W168&lt;20)=TRUE,"Medio Alto",IF(AND(W168&gt;=20,W168&lt;30)=TRUE,"Alto","Muy Alto")))))</f>
        <v>Medio</v>
      </c>
    </row>
    <row r="169" spans="1:24" s="9" customFormat="1" x14ac:dyDescent="0.25">
      <c r="A169" s="8">
        <v>167</v>
      </c>
      <c r="B169" s="2" t="s">
        <v>14</v>
      </c>
      <c r="C169" s="2" t="s">
        <v>13</v>
      </c>
      <c r="D169" s="4" t="s">
        <v>192</v>
      </c>
      <c r="E169" s="4" t="s">
        <v>408</v>
      </c>
      <c r="F169" s="4" t="s">
        <v>407</v>
      </c>
      <c r="G169" s="2" t="s">
        <v>406</v>
      </c>
      <c r="H169" s="7">
        <v>2</v>
      </c>
      <c r="I169" s="7">
        <v>3</v>
      </c>
      <c r="J169" s="7">
        <v>12</v>
      </c>
      <c r="K169" s="2">
        <f>IF(ISBLANK(J169)=TRUE,"",IF(J169&lt;20,0,IF(AND(J169&gt;=20,J169&lt;35)=TRUE,1,IF(AND(J169&gt;35,J169&lt;=60)=TRUE,2,3))))</f>
        <v>0</v>
      </c>
      <c r="L169" s="7">
        <v>1</v>
      </c>
      <c r="M169" s="7">
        <v>1</v>
      </c>
      <c r="N169" s="2">
        <f>IF(AND(ISNUMBER(H169)=FALSE,ISNUMBER(I169)=FALSE,ISNUMBER(K169)=FALSE,ISNUMBER(L169)=FALSE,ISNUMBER(M169)=FALSE),"",SUM(1.5*H169,1.5*I169,1.5*K169,L169,0.5*M169))</f>
        <v>9</v>
      </c>
      <c r="O169" s="2">
        <f>IF(N169&lt;6,0,IF(AND(N169&gt;=6,N169&lt;12)=TRUE,1,IF(AND(N169&gt;=12,N169&lt;18)=TRUE,2,IF(N169=18,3,""))))</f>
        <v>1</v>
      </c>
      <c r="P169" s="7" t="s">
        <v>1</v>
      </c>
      <c r="Q169" s="7">
        <f>IF(OR(P169="DD",P169="LC")=TRUE,0,IF(P169="NT",1,IF(P169="VU",2,IF(OR(P169="EN",P169="CR")=TRUE,3,""))))</f>
        <v>0</v>
      </c>
      <c r="R169" s="2">
        <f>IF(COUNTIF($C$3:$C$289,C169)=1,3,IF(COUNTIF($D$3:$D$289,D169)=1,2,IF(AND(COUNTIF($D$3:$D$289,D169)&gt;=2,COUNTIF($D$3:$D$289,D169)&lt;=4)=TRUE,1,0)))</f>
        <v>1</v>
      </c>
      <c r="S169" s="7">
        <v>26</v>
      </c>
      <c r="T169" s="2">
        <f>IF(ISBLANK(S169)=TRUE,"",IF(S169&lt;=7,0,IF(AND(S169&gt;=8,S169&lt;=15)=TRUE,1,IF(AND(S169&gt;=16,S169&lt;=23)=TRUE,2,IF(AND(S169&gt;=24,S169&lt;=30)=TRUE,3,)))))</f>
        <v>3</v>
      </c>
      <c r="U169" s="7" t="s">
        <v>0</v>
      </c>
      <c r="V169" s="7">
        <f>IF(ISBLANK(U169)=TRUE,"",IF(U169="NE",0,IF(U169="CE ",1,IF(U169="E",2,3))))</f>
        <v>0</v>
      </c>
      <c r="W169" s="2">
        <f>IF(OR(ISNUMBER(O169)=FALSE,ISNUMBER(Q169)=FALSE,ISNUMBER(R169)=FALSE,ISNUMBER(T169)=FALSE,ISNUMBER(V169)=FALSE),"",SUM([1]tabla3!$B$2*O169,[1]tabla3!$B$3*Q169,[1]tabla3!$B$4*R169,[1]tabla3!$B$5*T169,[1]tabla3!$B$6*V169))</f>
        <v>11.9</v>
      </c>
      <c r="X169" s="6" t="str">
        <f>IF(ISNUMBER(W169)=FALSE,"",IF(W169&lt;9,"Bajo",IF(AND(W169&gt;=9,W169&lt;15)=TRUE,"Medio",IF(AND(W169&gt;=15,W169&lt;20)=TRUE,"Medio Alto",IF(AND(W169&gt;=20,W169&lt;30)=TRUE,"Alto","Muy Alto")))))</f>
        <v>Medio</v>
      </c>
    </row>
    <row r="170" spans="1:24" s="9" customFormat="1" x14ac:dyDescent="0.25">
      <c r="A170" s="8">
        <v>168</v>
      </c>
      <c r="B170" s="2" t="s">
        <v>14</v>
      </c>
      <c r="C170" s="2" t="s">
        <v>13</v>
      </c>
      <c r="D170" s="4" t="s">
        <v>399</v>
      </c>
      <c r="E170" s="4" t="s">
        <v>405</v>
      </c>
      <c r="F170" s="4" t="s">
        <v>404</v>
      </c>
      <c r="G170" s="2" t="s">
        <v>403</v>
      </c>
      <c r="H170" s="7">
        <v>2</v>
      </c>
      <c r="I170" s="7">
        <v>2</v>
      </c>
      <c r="J170" s="7">
        <v>15</v>
      </c>
      <c r="K170" s="2">
        <f>IF(ISBLANK(J170)=TRUE,"",IF(J170&lt;20,0,IF(AND(J170&gt;=20,J170&lt;35)=TRUE,1,IF(AND(J170&gt;35,J170&lt;=60)=TRUE,2,3))))</f>
        <v>0</v>
      </c>
      <c r="L170" s="7">
        <v>3</v>
      </c>
      <c r="M170" s="7">
        <v>1</v>
      </c>
      <c r="N170" s="2">
        <f>IF(AND(ISNUMBER(H170)=FALSE,ISNUMBER(I170)=FALSE,ISNUMBER(K170)=FALSE,ISNUMBER(L170)=FALSE,ISNUMBER(M170)=FALSE),"",SUM(1.5*H170,1.5*I170,1.5*K170,L170,0.5*M170))</f>
        <v>9.5</v>
      </c>
      <c r="O170" s="2">
        <f>IF(N170&lt;6,0,IF(AND(N170&gt;=6,N170&lt;12)=TRUE,1,IF(AND(N170&gt;=12,N170&lt;18)=TRUE,2,IF(N170=18,3,""))))</f>
        <v>1</v>
      </c>
      <c r="P170" s="7" t="s">
        <v>1</v>
      </c>
      <c r="Q170" s="7">
        <f>IF(OR(P170="DD",P170="LC")=TRUE,0,IF(P170="NT",1,IF(P170="VU",2,IF(OR(P170="EN",P170="CR")=TRUE,3,""))))</f>
        <v>0</v>
      </c>
      <c r="R170" s="2">
        <f>IF(COUNTIF($C$3:$C$289,C170)=1,3,IF(COUNTIF($D$3:$D$289,D170)=1,2,IF(AND(COUNTIF($D$3:$D$289,D170)&gt;=2,COUNTIF($D$3:$D$289,D170)&lt;=4)=TRUE,1,0)))</f>
        <v>1</v>
      </c>
      <c r="S170" s="7">
        <v>24</v>
      </c>
      <c r="T170" s="2">
        <f>IF(ISBLANK(S170)=TRUE,"",IF(S170&lt;=7,0,IF(AND(S170&gt;=8,S170&lt;=15)=TRUE,1,IF(AND(S170&gt;=16,S170&lt;=23)=TRUE,2,IF(AND(S170&gt;=24,S170&lt;=30)=TRUE,3,)))))</f>
        <v>3</v>
      </c>
      <c r="U170" s="7" t="s">
        <v>0</v>
      </c>
      <c r="V170" s="7">
        <f>IF(ISBLANK(U170)=TRUE,"",IF(U170="NE",0,IF(U170="CE ",1,IF(U170="E",2,3))))</f>
        <v>0</v>
      </c>
      <c r="W170" s="2">
        <f>IF(OR(ISNUMBER(O170)=FALSE,ISNUMBER(Q170)=FALSE,ISNUMBER(R170)=FALSE,ISNUMBER(T170)=FALSE,ISNUMBER(V170)=FALSE),"",SUM([1]tabla3!$B$2*O170,[1]tabla3!$B$3*Q170,[1]tabla3!$B$4*R170,[1]tabla3!$B$5*T170,[1]tabla3!$B$6*V170))</f>
        <v>11.9</v>
      </c>
      <c r="X170" s="6" t="str">
        <f>IF(ISNUMBER(W170)=FALSE,"",IF(W170&lt;9,"Bajo",IF(AND(W170&gt;=9,W170&lt;15)=TRUE,"Medio",IF(AND(W170&gt;=15,W170&lt;20)=TRUE,"Medio Alto",IF(AND(W170&gt;=20,W170&lt;30)=TRUE,"Alto","Muy Alto")))))</f>
        <v>Medio</v>
      </c>
    </row>
    <row r="171" spans="1:24" s="9" customFormat="1" x14ac:dyDescent="0.25">
      <c r="A171" s="8">
        <v>169</v>
      </c>
      <c r="B171" s="2" t="s">
        <v>14</v>
      </c>
      <c r="C171" s="2" t="s">
        <v>13</v>
      </c>
      <c r="D171" s="4" t="s">
        <v>399</v>
      </c>
      <c r="E171" s="4" t="s">
        <v>402</v>
      </c>
      <c r="F171" s="4" t="s">
        <v>401</v>
      </c>
      <c r="G171" s="2" t="s">
        <v>400</v>
      </c>
      <c r="H171" s="7">
        <v>2</v>
      </c>
      <c r="I171" s="7">
        <v>1</v>
      </c>
      <c r="J171" s="7">
        <v>14</v>
      </c>
      <c r="K171" s="2">
        <f>IF(ISBLANK(J171)=TRUE,"",IF(J171&lt;20,0,IF(AND(J171&gt;=20,J171&lt;35)=TRUE,1,IF(AND(J171&gt;35,J171&lt;=60)=TRUE,2,3))))</f>
        <v>0</v>
      </c>
      <c r="L171" s="7">
        <v>3</v>
      </c>
      <c r="M171" s="7">
        <v>1</v>
      </c>
      <c r="N171" s="2">
        <f>IF(AND(ISNUMBER(H171)=FALSE,ISNUMBER(I171)=FALSE,ISNUMBER(K171)=FALSE,ISNUMBER(L171)=FALSE,ISNUMBER(M171)=FALSE),"",SUM(1.5*H171,1.5*I171,1.5*K171,L171,0.5*M171))</f>
        <v>8</v>
      </c>
      <c r="O171" s="2">
        <f>IF(N171&lt;6,0,IF(AND(N171&gt;=6,N171&lt;12)=TRUE,1,IF(AND(N171&gt;=12,N171&lt;18)=TRUE,2,IF(N171=18,3,""))))</f>
        <v>1</v>
      </c>
      <c r="P171" s="7" t="s">
        <v>1</v>
      </c>
      <c r="Q171" s="7">
        <f>IF(OR(P171="DD",P171="LC")=TRUE,0,IF(P171="NT",1,IF(P171="VU",2,IF(OR(P171="EN",P171="CR")=TRUE,3,""))))</f>
        <v>0</v>
      </c>
      <c r="R171" s="2">
        <f>IF(COUNTIF($C$3:$C$289,C171)=1,3,IF(COUNTIF($D$3:$D$289,D171)=1,2,IF(AND(COUNTIF($D$3:$D$289,D171)&gt;=2,COUNTIF($D$3:$D$289,D171)&lt;=4)=TRUE,1,0)))</f>
        <v>1</v>
      </c>
      <c r="S171" s="7">
        <v>24</v>
      </c>
      <c r="T171" s="2">
        <f>IF(ISBLANK(S171)=TRUE,"",IF(S171&lt;=7,0,IF(AND(S171&gt;=8,S171&lt;=15)=TRUE,1,IF(AND(S171&gt;=16,S171&lt;=23)=TRUE,2,IF(AND(S171&gt;=24,S171&lt;=30)=TRUE,3,)))))</f>
        <v>3</v>
      </c>
      <c r="U171" s="7" t="s">
        <v>0</v>
      </c>
      <c r="V171" s="7">
        <f>IF(ISBLANK(U171)=TRUE,"",IF(U171="NE",0,IF(U171="CE ",1,IF(U171="E",2,3))))</f>
        <v>0</v>
      </c>
      <c r="W171" s="2">
        <f>IF(OR(ISNUMBER(O171)=FALSE,ISNUMBER(Q171)=FALSE,ISNUMBER(R171)=FALSE,ISNUMBER(T171)=FALSE,ISNUMBER(V171)=FALSE),"",SUM([1]tabla3!$B$2*O171,[1]tabla3!$B$3*Q171,[1]tabla3!$B$4*R171,[1]tabla3!$B$5*T171,[1]tabla3!$B$6*V171))</f>
        <v>11.9</v>
      </c>
      <c r="X171" s="6" t="str">
        <f>IF(ISNUMBER(W171)=FALSE,"",IF(W171&lt;9,"Bajo",IF(AND(W171&gt;=9,W171&lt;15)=TRUE,"Medio",IF(AND(W171&gt;=15,W171&lt;20)=TRUE,"Medio Alto",IF(AND(W171&gt;=20,W171&lt;30)=TRUE,"Alto","Muy Alto")))))</f>
        <v>Medio</v>
      </c>
    </row>
    <row r="172" spans="1:24" s="9" customFormat="1" x14ac:dyDescent="0.25">
      <c r="A172" s="8">
        <v>170</v>
      </c>
      <c r="B172" s="2" t="s">
        <v>14</v>
      </c>
      <c r="C172" s="2" t="s">
        <v>13</v>
      </c>
      <c r="D172" s="4" t="s">
        <v>399</v>
      </c>
      <c r="E172" s="4" t="s">
        <v>398</v>
      </c>
      <c r="F172" s="4" t="s">
        <v>397</v>
      </c>
      <c r="G172" s="2" t="s">
        <v>396</v>
      </c>
      <c r="H172" s="7">
        <v>2</v>
      </c>
      <c r="I172" s="7">
        <v>2</v>
      </c>
      <c r="J172" s="7">
        <v>15</v>
      </c>
      <c r="K172" s="2">
        <f>IF(ISBLANK(J172)=TRUE,"",IF(J172&lt;20,0,IF(AND(J172&gt;=20,J172&lt;35)=TRUE,1,IF(AND(J172&gt;35,J172&lt;=60)=TRUE,2,3))))</f>
        <v>0</v>
      </c>
      <c r="L172" s="7">
        <v>3</v>
      </c>
      <c r="M172" s="7">
        <v>1</v>
      </c>
      <c r="N172" s="2">
        <f>IF(AND(ISNUMBER(H172)=FALSE,ISNUMBER(I172)=FALSE,ISNUMBER(K172)=FALSE,ISNUMBER(L172)=FALSE,ISNUMBER(M172)=FALSE),"",SUM(1.5*H172,1.5*I172,1.5*K172,L172,0.5*M172))</f>
        <v>9.5</v>
      </c>
      <c r="O172" s="2">
        <f>IF(N172&lt;6,0,IF(AND(N172&gt;=6,N172&lt;12)=TRUE,1,IF(AND(N172&gt;=12,N172&lt;18)=TRUE,2,IF(N172=18,3,""))))</f>
        <v>1</v>
      </c>
      <c r="P172" s="7" t="s">
        <v>1</v>
      </c>
      <c r="Q172" s="7">
        <f>IF(OR(P172="DD",P172="LC")=TRUE,0,IF(P172="NT",1,IF(P172="VU",2,IF(OR(P172="EN",P172="CR")=TRUE,3,""))))</f>
        <v>0</v>
      </c>
      <c r="R172" s="2">
        <f>IF(COUNTIF($C$3:$C$289,C172)=1,3,IF(COUNTIF($D$3:$D$289,D172)=1,2,IF(AND(COUNTIF($D$3:$D$289,D172)&gt;=2,COUNTIF($D$3:$D$289,D172)&lt;=4)=TRUE,1,0)))</f>
        <v>1</v>
      </c>
      <c r="S172" s="7">
        <v>25</v>
      </c>
      <c r="T172" s="2">
        <f>IF(ISBLANK(S172)=TRUE,"",IF(S172&lt;=7,0,IF(AND(S172&gt;=8,S172&lt;=15)=TRUE,1,IF(AND(S172&gt;=16,S172&lt;=23)=TRUE,2,IF(AND(S172&gt;=24,S172&lt;=30)=TRUE,3,)))))</f>
        <v>3</v>
      </c>
      <c r="U172" s="7" t="s">
        <v>0</v>
      </c>
      <c r="V172" s="7">
        <f>IF(ISBLANK(U172)=TRUE,"",IF(U172="NE",0,IF(U172="CE ",1,IF(U172="E",2,3))))</f>
        <v>0</v>
      </c>
      <c r="W172" s="2">
        <f>IF(OR(ISNUMBER(O172)=FALSE,ISNUMBER(Q172)=FALSE,ISNUMBER(R172)=FALSE,ISNUMBER(T172)=FALSE,ISNUMBER(V172)=FALSE),"",SUM([1]tabla3!$B$2*O172,[1]tabla3!$B$3*Q172,[1]tabla3!$B$4*R172,[1]tabla3!$B$5*T172,[1]tabla3!$B$6*V172))</f>
        <v>11.9</v>
      </c>
      <c r="X172" s="6" t="str">
        <f>IF(ISNUMBER(W172)=FALSE,"",IF(W172&lt;9,"Bajo",IF(AND(W172&gt;=9,W172&lt;15)=TRUE,"Medio",IF(AND(W172&gt;=15,W172&lt;20)=TRUE,"Medio Alto",IF(AND(W172&gt;=20,W172&lt;30)=TRUE,"Alto","Muy Alto")))))</f>
        <v>Medio</v>
      </c>
    </row>
    <row r="173" spans="1:24" s="9" customFormat="1" x14ac:dyDescent="0.25">
      <c r="A173" s="8">
        <v>171</v>
      </c>
      <c r="B173" s="2" t="s">
        <v>14</v>
      </c>
      <c r="C173" s="2" t="s">
        <v>13</v>
      </c>
      <c r="D173" s="4" t="s">
        <v>395</v>
      </c>
      <c r="E173" s="4" t="s">
        <v>394</v>
      </c>
      <c r="F173" s="4" t="s">
        <v>393</v>
      </c>
      <c r="G173" s="2" t="s">
        <v>392</v>
      </c>
      <c r="H173" s="7">
        <v>2</v>
      </c>
      <c r="I173" s="7">
        <v>3</v>
      </c>
      <c r="J173" s="7">
        <v>17</v>
      </c>
      <c r="K173" s="2">
        <f>IF(ISBLANK(J173)=TRUE,"",IF(J173&lt;20,0,IF(AND(J173&gt;=20,J173&lt;35)=TRUE,1,IF(AND(J173&gt;35,J173&lt;=60)=TRUE,2,3))))</f>
        <v>0</v>
      </c>
      <c r="L173" s="7">
        <v>3</v>
      </c>
      <c r="M173" s="7">
        <v>1</v>
      </c>
      <c r="N173" s="2">
        <f>IF(AND(ISNUMBER(H173)=FALSE,ISNUMBER(I173)=FALSE,ISNUMBER(K173)=FALSE,ISNUMBER(L173)=FALSE,ISNUMBER(M173)=FALSE),"",SUM(1.5*H173,1.5*I173,1.5*K173,L173,0.5*M173))</f>
        <v>11</v>
      </c>
      <c r="O173" s="2">
        <f>IF(N173&lt;6,0,IF(AND(N173&gt;=6,N173&lt;12)=TRUE,1,IF(AND(N173&gt;=12,N173&lt;18)=TRUE,2,IF(N173=18,3,""))))</f>
        <v>1</v>
      </c>
      <c r="P173" s="7" t="s">
        <v>1</v>
      </c>
      <c r="Q173" s="7">
        <f>IF(OR(P173="DD",P173="LC")=TRUE,0,IF(P173="NT",1,IF(P173="VU",2,IF(OR(P173="EN",P173="CR")=TRUE,3,""))))</f>
        <v>0</v>
      </c>
      <c r="R173" s="2">
        <f>IF(COUNTIF($C$3:$C$289,C173)=1,3,IF(COUNTIF($D$3:$D$289,D173)=1,2,IF(AND(COUNTIF($D$3:$D$289,D173)&gt;=2,COUNTIF($D$3:$D$289,D173)&lt;=4)=TRUE,1,0)))</f>
        <v>2</v>
      </c>
      <c r="S173" s="7">
        <v>27</v>
      </c>
      <c r="T173" s="2">
        <f>IF(ISBLANK(S173)=TRUE,"",IF(S173&lt;=7,0,IF(AND(S173&gt;=8,S173&lt;=15)=TRUE,1,IF(AND(S173&gt;=16,S173&lt;=23)=TRUE,2,IF(AND(S173&gt;=24,S173&lt;=30)=TRUE,3,)))))</f>
        <v>3</v>
      </c>
      <c r="U173" s="7" t="s">
        <v>0</v>
      </c>
      <c r="V173" s="7">
        <f>IF(ISBLANK(U173)=TRUE,"",IF(U173="NE",0,IF(U173="CE ",1,IF(U173="E",2,3))))</f>
        <v>0</v>
      </c>
      <c r="W173" s="2">
        <f>IF(OR(ISNUMBER(O173)=FALSE,ISNUMBER(Q173)=FALSE,ISNUMBER(R173)=FALSE,ISNUMBER(T173)=FALSE,ISNUMBER(V173)=FALSE),"",SUM([1]tabla3!$B$2*O173,[1]tabla3!$B$3*Q173,[1]tabla3!$B$4*R173,[1]tabla3!$B$5*T173,[1]tabla3!$B$6*V173))</f>
        <v>13.6</v>
      </c>
      <c r="X173" s="6" t="str">
        <f>IF(ISNUMBER(W173)=FALSE,"",IF(W173&lt;9,"Bajo",IF(AND(W173&gt;=9,W173&lt;15)=TRUE,"Medio",IF(AND(W173&gt;=15,W173&lt;20)=TRUE,"Medio Alto",IF(AND(W173&gt;=20,W173&lt;30)=TRUE,"Alto","Muy Alto")))))</f>
        <v>Medio</v>
      </c>
    </row>
    <row r="174" spans="1:24" s="9" customFormat="1" x14ac:dyDescent="0.25">
      <c r="A174" s="8">
        <v>172</v>
      </c>
      <c r="B174" s="2" t="s">
        <v>14</v>
      </c>
      <c r="C174" s="2" t="s">
        <v>13</v>
      </c>
      <c r="D174" s="4" t="s">
        <v>391</v>
      </c>
      <c r="E174" s="4" t="s">
        <v>390</v>
      </c>
      <c r="F174" s="4" t="s">
        <v>389</v>
      </c>
      <c r="G174" s="2" t="s">
        <v>388</v>
      </c>
      <c r="H174" s="7">
        <v>2</v>
      </c>
      <c r="I174" s="7">
        <v>2</v>
      </c>
      <c r="J174" s="7">
        <v>17</v>
      </c>
      <c r="K174" s="2">
        <f>IF(ISBLANK(J174)=TRUE,"",IF(J174&lt;20,0,IF(AND(J174&gt;=20,J174&lt;35)=TRUE,1,IF(AND(J174&gt;35,J174&lt;=60)=TRUE,2,3))))</f>
        <v>0</v>
      </c>
      <c r="L174" s="7">
        <v>3</v>
      </c>
      <c r="M174" s="7">
        <v>1</v>
      </c>
      <c r="N174" s="2">
        <f>IF(AND(ISNUMBER(H174)=FALSE,ISNUMBER(I174)=FALSE,ISNUMBER(K174)=FALSE,ISNUMBER(L174)=FALSE,ISNUMBER(M174)=FALSE),"",SUM(1.5*H174,1.5*I174,1.5*K174,L174,0.5*M174))</f>
        <v>9.5</v>
      </c>
      <c r="O174" s="2">
        <f>IF(N174&lt;6,0,IF(AND(N174&gt;=6,N174&lt;12)=TRUE,1,IF(AND(N174&gt;=12,N174&lt;18)=TRUE,2,IF(N174=18,3,""))))</f>
        <v>1</v>
      </c>
      <c r="P174" s="7" t="s">
        <v>1</v>
      </c>
      <c r="Q174" s="7">
        <f>IF(OR(P174="DD",P174="LC")=TRUE,0,IF(P174="NT",1,IF(P174="VU",2,IF(OR(P174="EN",P174="CR")=TRUE,3,""))))</f>
        <v>0</v>
      </c>
      <c r="R174" s="2">
        <f>IF(COUNTIF($C$3:$C$289,C174)=1,3,IF(COUNTIF($D$3:$D$289,D174)=1,2,IF(AND(COUNTIF($D$3:$D$289,D174)&gt;=2,COUNTIF($D$3:$D$289,D174)&lt;=4)=TRUE,1,0)))</f>
        <v>2</v>
      </c>
      <c r="S174" s="7">
        <v>17</v>
      </c>
      <c r="T174" s="2">
        <f>IF(ISBLANK(S174)=TRUE,"",IF(S174&lt;=7,0,IF(AND(S174&gt;=8,S174&lt;=15)=TRUE,1,IF(AND(S174&gt;=16,S174&lt;=23)=TRUE,2,IF(AND(S174&gt;=24,S174&lt;=30)=TRUE,3,)))))</f>
        <v>2</v>
      </c>
      <c r="U174" s="7" t="s">
        <v>8</v>
      </c>
      <c r="V174" s="7">
        <f>IF(ISBLANK(U174)=TRUE,"",IF(U174="NE",0,IF(U174="CE ",1,IF(U174="E",2,3))))</f>
        <v>3</v>
      </c>
      <c r="W174" s="2">
        <f>IF(OR(ISNUMBER(O174)=FALSE,ISNUMBER(Q174)=FALSE,ISNUMBER(R174)=FALSE,ISNUMBER(T174)=FALSE,ISNUMBER(V174)=FALSE),"",SUM([1]tabla3!$B$2*O174,[1]tabla3!$B$3*Q174,[1]tabla3!$B$4*R174,[1]tabla3!$B$5*T174,[1]tabla3!$B$6*V174))</f>
        <v>19.600000000000001</v>
      </c>
      <c r="X174" s="6" t="str">
        <f>IF(ISNUMBER(W174)=FALSE,"",IF(W174&lt;9,"Bajo",IF(AND(W174&gt;=9,W174&lt;15)=TRUE,"Medio",IF(AND(W174&gt;=15,W174&lt;20)=TRUE,"Medio Alto",IF(AND(W174&gt;=20,W174&lt;30)=TRUE,"Alto","Muy Alto")))))</f>
        <v>Medio Alto</v>
      </c>
    </row>
    <row r="175" spans="1:24" s="9" customFormat="1" x14ac:dyDescent="0.25">
      <c r="A175" s="8">
        <v>173</v>
      </c>
      <c r="B175" s="2" t="s">
        <v>14</v>
      </c>
      <c r="C175" s="2" t="s">
        <v>13</v>
      </c>
      <c r="D175" s="4" t="s">
        <v>387</v>
      </c>
      <c r="E175" s="4" t="s">
        <v>386</v>
      </c>
      <c r="F175" s="4" t="s">
        <v>385</v>
      </c>
      <c r="G175" s="2" t="s">
        <v>384</v>
      </c>
      <c r="H175" s="7">
        <v>2</v>
      </c>
      <c r="I175" s="7">
        <v>3</v>
      </c>
      <c r="J175" s="7">
        <v>15</v>
      </c>
      <c r="K175" s="2">
        <f>IF(ISBLANK(J175)=TRUE,"",IF(J175&lt;20,0,IF(AND(J175&gt;=20,J175&lt;35)=TRUE,1,IF(AND(J175&gt;35,J175&lt;=60)=TRUE,2,3))))</f>
        <v>0</v>
      </c>
      <c r="L175" s="7">
        <v>1</v>
      </c>
      <c r="M175" s="7">
        <v>1</v>
      </c>
      <c r="N175" s="2">
        <f>IF(AND(ISNUMBER(H175)=FALSE,ISNUMBER(I175)=FALSE,ISNUMBER(K175)=FALSE,ISNUMBER(L175)=FALSE,ISNUMBER(M175)=FALSE),"",SUM(1.5*H175,1.5*I175,1.5*K175,L175,0.5*M175))</f>
        <v>9</v>
      </c>
      <c r="O175" s="2">
        <f>IF(N175&lt;6,0,IF(AND(N175&gt;=6,N175&lt;12)=TRUE,1,IF(AND(N175&gt;=12,N175&lt;18)=TRUE,2,IF(N175=18,3,""))))</f>
        <v>1</v>
      </c>
      <c r="P175" s="7" t="s">
        <v>38</v>
      </c>
      <c r="Q175" s="7">
        <f>IF(OR(P175="DD",P175="LC")=TRUE,0,IF(P175="NT",1,IF(P175="VU",2,IF(OR(P175="EN",P175="CR")=TRUE,3,""))))</f>
        <v>1</v>
      </c>
      <c r="R175" s="2">
        <f>IF(COUNTIF($C$3:$C$289,C175)=1,3,IF(COUNTIF($D$3:$D$289,D175)=1,2,IF(AND(COUNTIF($D$3:$D$289,D175)&gt;=2,COUNTIF($D$3:$D$289,D175)&lt;=4)=TRUE,1,0)))</f>
        <v>2</v>
      </c>
      <c r="S175" s="7">
        <v>22</v>
      </c>
      <c r="T175" s="2">
        <f>IF(ISBLANK(S175)=TRUE,"",IF(S175&lt;=7,0,IF(AND(S175&gt;=8,S175&lt;=15)=TRUE,1,IF(AND(S175&gt;=16,S175&lt;=23)=TRUE,2,IF(AND(S175&gt;=24,S175&lt;=30)=TRUE,3,)))))</f>
        <v>2</v>
      </c>
      <c r="U175" s="7" t="s">
        <v>8</v>
      </c>
      <c r="V175" s="7">
        <f>IF(ISBLANK(U175)=TRUE,"",IF(U175="NE",0,IF(U175="CE ",1,IF(U175="E",2,3))))</f>
        <v>3</v>
      </c>
      <c r="W175" s="2">
        <f>IF(OR(ISNUMBER(O175)=FALSE,ISNUMBER(Q175)=FALSE,ISNUMBER(R175)=FALSE,ISNUMBER(T175)=FALSE,ISNUMBER(V175)=FALSE),"",SUM([1]tabla3!$B$2*O175,[1]tabla3!$B$3*Q175,[1]tabla3!$B$4*R175,[1]tabla3!$B$5*T175,[1]tabla3!$B$6*V175))</f>
        <v>22.6</v>
      </c>
      <c r="X175" s="6" t="str">
        <f>IF(ISNUMBER(W175)=FALSE,"",IF(W175&lt;9,"Bajo",IF(AND(W175&gt;=9,W175&lt;15)=TRUE,"Medio",IF(AND(W175&gt;=15,W175&lt;20)=TRUE,"Medio Alto",IF(AND(W175&gt;=20,W175&lt;30)=TRUE,"Alto","Muy Alto")))))</f>
        <v>Alto</v>
      </c>
    </row>
    <row r="176" spans="1:24" s="9" customFormat="1" x14ac:dyDescent="0.25">
      <c r="A176" s="8">
        <v>174</v>
      </c>
      <c r="B176" s="2" t="s">
        <v>14</v>
      </c>
      <c r="C176" s="2" t="s">
        <v>13</v>
      </c>
      <c r="D176" s="4" t="s">
        <v>378</v>
      </c>
      <c r="E176" s="4" t="s">
        <v>383</v>
      </c>
      <c r="F176" s="4" t="s">
        <v>382</v>
      </c>
      <c r="G176" s="2" t="s">
        <v>381</v>
      </c>
      <c r="H176" s="7">
        <v>2</v>
      </c>
      <c r="I176" s="7">
        <v>3</v>
      </c>
      <c r="J176" s="7">
        <v>18</v>
      </c>
      <c r="K176" s="2">
        <f>IF(ISBLANK(J176)=TRUE,"",IF(J176&lt;20,0,IF(AND(J176&gt;=20,J176&lt;35)=TRUE,1,IF(AND(J176&gt;35,J176&lt;=60)=TRUE,2,3))))</f>
        <v>0</v>
      </c>
      <c r="L176" s="7">
        <v>3</v>
      </c>
      <c r="M176" s="7">
        <v>1</v>
      </c>
      <c r="N176" s="2">
        <f>IF(AND(ISNUMBER(H176)=FALSE,ISNUMBER(I176)=FALSE,ISNUMBER(K176)=FALSE,ISNUMBER(L176)=FALSE,ISNUMBER(M176)=FALSE),"",SUM(1.5*H176,1.5*I176,1.5*K176,L176,0.5*M176))</f>
        <v>11</v>
      </c>
      <c r="O176" s="2">
        <f>IF(N176&lt;6,0,IF(AND(N176&gt;=6,N176&lt;12)=TRUE,1,IF(AND(N176&gt;=12,N176&lt;18)=TRUE,2,IF(N176=18,3,""))))</f>
        <v>1</v>
      </c>
      <c r="P176" s="7" t="s">
        <v>1</v>
      </c>
      <c r="Q176" s="7">
        <f>IF(OR(P176="DD",P176="LC")=TRUE,0,IF(P176="NT",1,IF(P176="VU",2,IF(OR(P176="EN",P176="CR")=TRUE,3,""))))</f>
        <v>0</v>
      </c>
      <c r="R176" s="2">
        <f>IF(COUNTIF($C$3:$C$289,C176)=1,3,IF(COUNTIF($D$3:$D$289,D176)=1,2,IF(AND(COUNTIF($D$3:$D$289,D176)&gt;=2,COUNTIF($D$3:$D$289,D176)&lt;=4)=TRUE,1,0)))</f>
        <v>1</v>
      </c>
      <c r="S176" s="7">
        <v>25</v>
      </c>
      <c r="T176" s="2">
        <f>IF(ISBLANK(S176)=TRUE,"",IF(S176&lt;=7,0,IF(AND(S176&gt;=8,S176&lt;=15)=TRUE,1,IF(AND(S176&gt;=16,S176&lt;=23)=TRUE,2,IF(AND(S176&gt;=24,S176&lt;=30)=TRUE,3,)))))</f>
        <v>3</v>
      </c>
      <c r="U176" s="7" t="s">
        <v>8</v>
      </c>
      <c r="V176" s="7">
        <f>IF(ISBLANK(U176)=TRUE,"",IF(U176="NE",0,IF(U176="CE ",1,IF(U176="E",2,3))))</f>
        <v>3</v>
      </c>
      <c r="W176" s="2">
        <f>IF(OR(ISNUMBER(O176)=FALSE,ISNUMBER(Q176)=FALSE,ISNUMBER(R176)=FALSE,ISNUMBER(T176)=FALSE,ISNUMBER(V176)=FALSE),"",SUM([1]tabla3!$B$2*O176,[1]tabla3!$B$3*Q176,[1]tabla3!$B$4*R176,[1]tabla3!$B$5*T176,[1]tabla3!$B$6*V176))</f>
        <v>20.9</v>
      </c>
      <c r="X176" s="6" t="str">
        <f>IF(ISNUMBER(W176)=FALSE,"",IF(W176&lt;9,"Bajo",IF(AND(W176&gt;=9,W176&lt;15)=TRUE,"Medio",IF(AND(W176&gt;=15,W176&lt;20)=TRUE,"Medio Alto",IF(AND(W176&gt;=20,W176&lt;30)=TRUE,"Alto","Muy Alto")))))</f>
        <v>Alto</v>
      </c>
    </row>
    <row r="177" spans="1:24" s="9" customFormat="1" x14ac:dyDescent="0.25">
      <c r="A177" s="8">
        <v>175</v>
      </c>
      <c r="B177" s="2" t="s">
        <v>14</v>
      </c>
      <c r="C177" s="2" t="s">
        <v>13</v>
      </c>
      <c r="D177" s="4" t="s">
        <v>378</v>
      </c>
      <c r="E177" s="4" t="s">
        <v>380</v>
      </c>
      <c r="F177" s="4" t="s">
        <v>379</v>
      </c>
      <c r="G177" s="2" t="s">
        <v>375</v>
      </c>
      <c r="H177" s="7">
        <v>2</v>
      </c>
      <c r="I177" s="7">
        <v>3</v>
      </c>
      <c r="J177" s="7">
        <v>19</v>
      </c>
      <c r="K177" s="2">
        <f>IF(ISBLANK(J177)=TRUE,"",IF(J177&lt;20,0,IF(AND(J177&gt;=20,J177&lt;35)=TRUE,1,IF(AND(J177&gt;35,J177&lt;=60)=TRUE,2,3))))</f>
        <v>0</v>
      </c>
      <c r="L177" s="7">
        <v>3</v>
      </c>
      <c r="M177" s="7">
        <v>2</v>
      </c>
      <c r="N177" s="2">
        <f>IF(AND(ISNUMBER(H177)=FALSE,ISNUMBER(I177)=FALSE,ISNUMBER(K177)=FALSE,ISNUMBER(L177)=FALSE,ISNUMBER(M177)=FALSE),"",SUM(1.5*H177,1.5*I177,1.5*K177,L177,0.5*M177))</f>
        <v>11.5</v>
      </c>
      <c r="O177" s="2">
        <f>IF(N177&lt;6,0,IF(AND(N177&gt;=6,N177&lt;12)=TRUE,1,IF(AND(N177&gt;=12,N177&lt;18)=TRUE,2,IF(N177=18,3,""))))</f>
        <v>1</v>
      </c>
      <c r="P177" s="7" t="s">
        <v>1</v>
      </c>
      <c r="Q177" s="7">
        <f>IF(OR(P177="DD",P177="LC")=TRUE,0,IF(P177="NT",1,IF(P177="VU",2,IF(OR(P177="EN",P177="CR")=TRUE,3,""))))</f>
        <v>0</v>
      </c>
      <c r="R177" s="2">
        <f>IF(COUNTIF($C$3:$C$289,C177)=1,3,IF(COUNTIF($D$3:$D$289,D177)=1,2,IF(AND(COUNTIF($D$3:$D$289,D177)&gt;=2,COUNTIF($D$3:$D$289,D177)&lt;=4)=TRUE,1,0)))</f>
        <v>1</v>
      </c>
      <c r="S177" s="7">
        <v>25</v>
      </c>
      <c r="T177" s="2">
        <f>IF(ISBLANK(S177)=TRUE,"",IF(S177&lt;=7,0,IF(AND(S177&gt;=8,S177&lt;=15)=TRUE,1,IF(AND(S177&gt;=16,S177&lt;=23)=TRUE,2,IF(AND(S177&gt;=24,S177&lt;=30)=TRUE,3,)))))</f>
        <v>3</v>
      </c>
      <c r="U177" s="7" t="s">
        <v>0</v>
      </c>
      <c r="V177" s="7">
        <f>IF(ISBLANK(U177)=TRUE,"",IF(U177="NE",0,IF(U177="CE ",1,IF(U177="E",2,3))))</f>
        <v>0</v>
      </c>
      <c r="W177" s="2">
        <f>IF(OR(ISNUMBER(O177)=FALSE,ISNUMBER(Q177)=FALSE,ISNUMBER(R177)=FALSE,ISNUMBER(T177)=FALSE,ISNUMBER(V177)=FALSE),"",SUM([1]tabla3!$B$2*O177,[1]tabla3!$B$3*Q177,[1]tabla3!$B$4*R177,[1]tabla3!$B$5*T177,[1]tabla3!$B$6*V177))</f>
        <v>11.9</v>
      </c>
      <c r="X177" s="6" t="str">
        <f>IF(ISNUMBER(W177)=FALSE,"",IF(W177&lt;9,"Bajo",IF(AND(W177&gt;=9,W177&lt;15)=TRUE,"Medio",IF(AND(W177&gt;=15,W177&lt;20)=TRUE,"Medio Alto",IF(AND(W177&gt;=20,W177&lt;30)=TRUE,"Alto","Muy Alto")))))</f>
        <v>Medio</v>
      </c>
    </row>
    <row r="178" spans="1:24" s="9" customFormat="1" x14ac:dyDescent="0.25">
      <c r="A178" s="8">
        <v>176</v>
      </c>
      <c r="B178" s="2" t="s">
        <v>14</v>
      </c>
      <c r="C178" s="2" t="s">
        <v>13</v>
      </c>
      <c r="D178" s="4" t="s">
        <v>378</v>
      </c>
      <c r="E178" s="4" t="s">
        <v>377</v>
      </c>
      <c r="F178" s="4" t="s">
        <v>376</v>
      </c>
      <c r="G178" s="2" t="s">
        <v>375</v>
      </c>
      <c r="H178" s="7">
        <v>2</v>
      </c>
      <c r="I178" s="7">
        <v>3</v>
      </c>
      <c r="J178" s="7">
        <v>19</v>
      </c>
      <c r="K178" s="2">
        <f>IF(ISBLANK(J178)=TRUE,"",IF(J178&lt;20,0,IF(AND(J178&gt;=20,J178&lt;35)=TRUE,1,IF(AND(J178&gt;35,J178&lt;=60)=TRUE,2,3))))</f>
        <v>0</v>
      </c>
      <c r="L178" s="7">
        <v>3</v>
      </c>
      <c r="M178" s="7">
        <v>1</v>
      </c>
      <c r="N178" s="2">
        <f>IF(AND(ISNUMBER(H178)=FALSE,ISNUMBER(I178)=FALSE,ISNUMBER(K178)=FALSE,ISNUMBER(L178)=FALSE,ISNUMBER(M178)=FALSE),"",SUM(1.5*H178,1.5*I178,1.5*K178,L178,0.5*M178))</f>
        <v>11</v>
      </c>
      <c r="O178" s="2">
        <f>IF(N178&lt;6,0,IF(AND(N178&gt;=6,N178&lt;12)=TRUE,1,IF(AND(N178&gt;=12,N178&lt;18)=TRUE,2,IF(N178=18,3,""))))</f>
        <v>1</v>
      </c>
      <c r="P178" s="7" t="s">
        <v>1</v>
      </c>
      <c r="Q178" s="7">
        <f>IF(OR(P178="DD",P178="LC")=TRUE,0,IF(P178="NT",1,IF(P178="VU",2,IF(OR(P178="EN",P178="CR")=TRUE,3,""))))</f>
        <v>0</v>
      </c>
      <c r="R178" s="2">
        <f>IF(COUNTIF($C$3:$C$289,C178)=1,3,IF(COUNTIF($D$3:$D$289,D178)=1,2,IF(AND(COUNTIF($D$3:$D$289,D178)&gt;=2,COUNTIF($D$3:$D$289,D178)&lt;=4)=TRUE,1,0)))</f>
        <v>1</v>
      </c>
      <c r="S178" s="7">
        <v>25</v>
      </c>
      <c r="T178" s="2">
        <f>IF(ISBLANK(S178)=TRUE,"",IF(S178&lt;=7,0,IF(AND(S178&gt;=8,S178&lt;=15)=TRUE,1,IF(AND(S178&gt;=16,S178&lt;=23)=TRUE,2,IF(AND(S178&gt;=24,S178&lt;=30)=TRUE,3,)))))</f>
        <v>3</v>
      </c>
      <c r="U178" s="7" t="s">
        <v>0</v>
      </c>
      <c r="V178" s="7">
        <f>IF(ISBLANK(U178)=TRUE,"",IF(U178="NE",0,IF(U178="CE ",1,IF(U178="E",2,3))))</f>
        <v>0</v>
      </c>
      <c r="W178" s="2">
        <f>IF(OR(ISNUMBER(O178)=FALSE,ISNUMBER(Q178)=FALSE,ISNUMBER(R178)=FALSE,ISNUMBER(T178)=FALSE,ISNUMBER(V178)=FALSE),"",SUM([1]tabla3!$B$2*O178,[1]tabla3!$B$3*Q178,[1]tabla3!$B$4*R178,[1]tabla3!$B$5*T178,[1]tabla3!$B$6*V178))</f>
        <v>11.9</v>
      </c>
      <c r="X178" s="6" t="str">
        <f>IF(ISNUMBER(W178)=FALSE,"",IF(W178&lt;9,"Bajo",IF(AND(W178&gt;=9,W178&lt;15)=TRUE,"Medio",IF(AND(W178&gt;=15,W178&lt;20)=TRUE,"Medio Alto",IF(AND(W178&gt;=20,W178&lt;30)=TRUE,"Alto","Muy Alto")))))</f>
        <v>Medio</v>
      </c>
    </row>
    <row r="179" spans="1:24" s="9" customFormat="1" x14ac:dyDescent="0.25">
      <c r="A179" s="8">
        <v>177</v>
      </c>
      <c r="B179" s="2" t="s">
        <v>14</v>
      </c>
      <c r="C179" s="2" t="s">
        <v>13</v>
      </c>
      <c r="D179" s="4" t="s">
        <v>374</v>
      </c>
      <c r="E179" s="4" t="s">
        <v>373</v>
      </c>
      <c r="F179" s="4" t="s">
        <v>372</v>
      </c>
      <c r="G179" s="4" t="s">
        <v>371</v>
      </c>
      <c r="H179" s="7">
        <v>2</v>
      </c>
      <c r="I179" s="7">
        <v>1</v>
      </c>
      <c r="J179" s="7">
        <v>18</v>
      </c>
      <c r="K179" s="2">
        <f>IF(ISBLANK(J179)=TRUE,"",IF(J179&lt;20,0,IF(AND(J179&gt;=20,J179&lt;35)=TRUE,1,IF(AND(J179&gt;35,J179&lt;=60)=TRUE,2,3))))</f>
        <v>0</v>
      </c>
      <c r="L179" s="7">
        <v>3</v>
      </c>
      <c r="M179" s="7">
        <v>1</v>
      </c>
      <c r="N179" s="2">
        <f>IF(AND(ISNUMBER(H179)=FALSE,ISNUMBER(I179)=FALSE,ISNUMBER(K179)=FALSE,ISNUMBER(L179)=FALSE,ISNUMBER(M179)=FALSE),"",SUM(1.5*H179,1.5*I179,1.5*K179,L179,0.5*M179))</f>
        <v>8</v>
      </c>
      <c r="O179" s="2">
        <f>IF(N179&lt;6,0,IF(AND(N179&gt;=6,N179&lt;12)=TRUE,1,IF(AND(N179&gt;=12,N179&lt;18)=TRUE,2,IF(N179=18,3,""))))</f>
        <v>1</v>
      </c>
      <c r="P179" s="7" t="s">
        <v>1</v>
      </c>
      <c r="Q179" s="7">
        <f>IF(OR(P179="DD",P179="LC")=TRUE,0,IF(P179="NT",1,IF(P179="VU",2,IF(OR(P179="EN",P179="CR")=TRUE,3,""))))</f>
        <v>0</v>
      </c>
      <c r="R179" s="2">
        <f>IF(COUNTIF($C$3:$C$289,C179)=1,3,IF(COUNTIF($D$3:$D$289,D179)=1,2,IF(AND(COUNTIF($D$3:$D$289,D179)&gt;=2,COUNTIF($D$3:$D$289,D179)&lt;=4)=TRUE,1,0)))</f>
        <v>2</v>
      </c>
      <c r="S179" s="7">
        <v>27</v>
      </c>
      <c r="T179" s="2">
        <f>IF(ISBLANK(S179)=TRUE,"",IF(S179&lt;=7,0,IF(AND(S179&gt;=8,S179&lt;=15)=TRUE,1,IF(AND(S179&gt;=16,S179&lt;=23)=TRUE,2,IF(AND(S179&gt;=24,S179&lt;=30)=TRUE,3,)))))</f>
        <v>3</v>
      </c>
      <c r="U179" s="7" t="s">
        <v>0</v>
      </c>
      <c r="V179" s="7">
        <f>IF(ISBLANK(U179)=TRUE,"",IF(U179="NE",0,IF(U179="CE ",1,IF(U179="E",2,3))))</f>
        <v>0</v>
      </c>
      <c r="W179" s="2">
        <f>IF(OR(ISNUMBER(O179)=FALSE,ISNUMBER(Q179)=FALSE,ISNUMBER(R179)=FALSE,ISNUMBER(T179)=FALSE,ISNUMBER(V179)=FALSE),"",SUM([1]tabla3!$B$2*O179,[1]tabla3!$B$3*Q179,[1]tabla3!$B$4*R179,[1]tabla3!$B$5*T179,[1]tabla3!$B$6*V179))</f>
        <v>13.6</v>
      </c>
      <c r="X179" s="6" t="str">
        <f>IF(ISNUMBER(W179)=FALSE,"",IF(W179&lt;9,"Bajo",IF(AND(W179&gt;=9,W179&lt;15)=TRUE,"Medio",IF(AND(W179&gt;=15,W179&lt;20)=TRUE,"Medio Alto",IF(AND(W179&gt;=20,W179&lt;30)=TRUE,"Alto","Muy Alto")))))</f>
        <v>Medio</v>
      </c>
    </row>
    <row r="180" spans="1:24" s="9" customFormat="1" x14ac:dyDescent="0.25">
      <c r="A180" s="8">
        <v>178</v>
      </c>
      <c r="B180" s="2" t="s">
        <v>14</v>
      </c>
      <c r="C180" s="2" t="s">
        <v>13</v>
      </c>
      <c r="D180" s="4" t="s">
        <v>370</v>
      </c>
      <c r="E180" s="4" t="s">
        <v>369</v>
      </c>
      <c r="F180" s="4" t="s">
        <v>368</v>
      </c>
      <c r="G180" s="4" t="s">
        <v>367</v>
      </c>
      <c r="H180" s="7">
        <v>2</v>
      </c>
      <c r="I180" s="7">
        <v>3</v>
      </c>
      <c r="J180" s="7">
        <v>14</v>
      </c>
      <c r="K180" s="2">
        <f>IF(ISBLANK(J180)=TRUE,"",IF(J180&lt;20,0,IF(AND(J180&gt;=20,J180&lt;35)=TRUE,1,IF(AND(J180&gt;35,J180&lt;=60)=TRUE,2,3))))</f>
        <v>0</v>
      </c>
      <c r="L180" s="7">
        <v>3</v>
      </c>
      <c r="M180" s="7">
        <v>2</v>
      </c>
      <c r="N180" s="2">
        <f>IF(AND(ISNUMBER(H180)=FALSE,ISNUMBER(I180)=FALSE,ISNUMBER(K180)=FALSE,ISNUMBER(L180)=FALSE,ISNUMBER(M180)=FALSE),"",SUM(1.5*H180,1.5*I180,1.5*K180,L180,0.5*M180))</f>
        <v>11.5</v>
      </c>
      <c r="O180" s="2">
        <f>IF(N180&lt;6,0,IF(AND(N180&gt;=6,N180&lt;12)=TRUE,1,IF(AND(N180&gt;=12,N180&lt;18)=TRUE,2,IF(N180=18,3,""))))</f>
        <v>1</v>
      </c>
      <c r="P180" s="7" t="s">
        <v>1</v>
      </c>
      <c r="Q180" s="7">
        <f>IF(OR(P180="DD",P180="LC")=TRUE,0,IF(P180="NT",1,IF(P180="VU",2,IF(OR(P180="EN",P180="CR")=TRUE,3,""))))</f>
        <v>0</v>
      </c>
      <c r="R180" s="2">
        <f>IF(COUNTIF($C$3:$C$289,C180)=1,3,IF(COUNTIF($D$3:$D$289,D180)=1,2,IF(AND(COUNTIF($D$3:$D$289,D180)&gt;=2,COUNTIF($D$3:$D$289,D180)&lt;=4)=TRUE,1,0)))</f>
        <v>2</v>
      </c>
      <c r="S180" s="7">
        <v>15</v>
      </c>
      <c r="T180" s="2">
        <f>IF(ISBLANK(S180)=TRUE,"",IF(S180&lt;=7,0,IF(AND(S180&gt;=8,S180&lt;=15)=TRUE,1,IF(AND(S180&gt;=16,S180&lt;=23)=TRUE,2,IF(AND(S180&gt;=24,S180&lt;=30)=TRUE,3,)))))</f>
        <v>1</v>
      </c>
      <c r="U180" s="7" t="s">
        <v>0</v>
      </c>
      <c r="V180" s="7">
        <f>IF(ISBLANK(U180)=TRUE,"",IF(U180="NE",0,IF(U180="CE ",1,IF(U180="E",2,3))))</f>
        <v>0</v>
      </c>
      <c r="W180" s="2">
        <f>IF(OR(ISNUMBER(O180)=FALSE,ISNUMBER(Q180)=FALSE,ISNUMBER(R180)=FALSE,ISNUMBER(T180)=FALSE,ISNUMBER(V180)=FALSE),"",SUM([1]tabla3!$B$2*O180,[1]tabla3!$B$3*Q180,[1]tabla3!$B$4*R180,[1]tabla3!$B$5*T180,[1]tabla3!$B$6*V180))</f>
        <v>7.6</v>
      </c>
      <c r="X180" s="6" t="str">
        <f>IF(ISNUMBER(W180)=FALSE,"",IF(W180&lt;9,"Bajo",IF(AND(W180&gt;=9,W180&lt;15)=TRUE,"Medio",IF(AND(W180&gt;=15,W180&lt;20)=TRUE,"Medio Alto",IF(AND(W180&gt;=20,W180&lt;30)=TRUE,"Alto","Muy Alto")))))</f>
        <v>Bajo</v>
      </c>
    </row>
    <row r="181" spans="1:24" s="9" customFormat="1" x14ac:dyDescent="0.25">
      <c r="A181" s="8">
        <v>179</v>
      </c>
      <c r="B181" s="2" t="s">
        <v>14</v>
      </c>
      <c r="C181" s="2" t="s">
        <v>13</v>
      </c>
      <c r="D181" s="4" t="s">
        <v>359</v>
      </c>
      <c r="E181" s="4" t="s">
        <v>366</v>
      </c>
      <c r="F181" s="4" t="s">
        <v>365</v>
      </c>
      <c r="G181" s="4" t="s">
        <v>364</v>
      </c>
      <c r="H181" s="7">
        <v>2</v>
      </c>
      <c r="I181" s="7">
        <v>1</v>
      </c>
      <c r="J181" s="7">
        <v>14</v>
      </c>
      <c r="K181" s="2">
        <f>IF(ISBLANK(J181)=TRUE,"",IF(J181&lt;20,0,IF(AND(J181&gt;=20,J181&lt;35)=TRUE,1,IF(AND(J181&gt;35,J181&lt;=60)=TRUE,2,3))))</f>
        <v>0</v>
      </c>
      <c r="L181" s="7">
        <v>3</v>
      </c>
      <c r="M181" s="7">
        <v>1</v>
      </c>
      <c r="N181" s="2">
        <f>IF(AND(ISNUMBER(H181)=FALSE,ISNUMBER(I181)=FALSE,ISNUMBER(K181)=FALSE,ISNUMBER(L181)=FALSE,ISNUMBER(M181)=FALSE),"",SUM(1.5*H181,1.5*I181,1.5*K181,L181,0.5*M181))</f>
        <v>8</v>
      </c>
      <c r="O181" s="2">
        <f>IF(N181&lt;6,0,IF(AND(N181&gt;=6,N181&lt;12)=TRUE,1,IF(AND(N181&gt;=12,N181&lt;18)=TRUE,2,IF(N181=18,3,""))))</f>
        <v>1</v>
      </c>
      <c r="P181" s="7" t="s">
        <v>1</v>
      </c>
      <c r="Q181" s="7">
        <f>IF(OR(P181="DD",P181="LC")=TRUE,0,IF(P181="NT",1,IF(P181="VU",2,IF(OR(P181="EN",P181="CR")=TRUE,3,""))))</f>
        <v>0</v>
      </c>
      <c r="R181" s="2">
        <f>IF(COUNTIF($C$3:$C$289,C181)=1,3,IF(COUNTIF($D$3:$D$289,D181)=1,2,IF(AND(COUNTIF($D$3:$D$289,D181)&gt;=2,COUNTIF($D$3:$D$289,D181)&lt;=4)=TRUE,1,0)))</f>
        <v>1</v>
      </c>
      <c r="S181" s="7">
        <v>22</v>
      </c>
      <c r="T181" s="2">
        <f>IF(ISBLANK(S181)=TRUE,"",IF(S181&lt;=7,0,IF(AND(S181&gt;=8,S181&lt;=15)=TRUE,1,IF(AND(S181&gt;=16,S181&lt;=23)=TRUE,2,IF(AND(S181&gt;=24,S181&lt;=30)=TRUE,3,)))))</f>
        <v>2</v>
      </c>
      <c r="U181" s="7" t="s">
        <v>0</v>
      </c>
      <c r="V181" s="7">
        <f>IF(ISBLANK(U181)=TRUE,"",IF(U181="NE",0,IF(U181="CE ",1,IF(U181="E",2,3))))</f>
        <v>0</v>
      </c>
      <c r="W181" s="2">
        <f>IF(OR(ISNUMBER(O181)=FALSE,ISNUMBER(Q181)=FALSE,ISNUMBER(R181)=FALSE,ISNUMBER(T181)=FALSE,ISNUMBER(V181)=FALSE),"",SUM([1]tabla3!$B$2*O181,[1]tabla3!$B$3*Q181,[1]tabla3!$B$4*R181,[1]tabla3!$B$5*T181,[1]tabla3!$B$6*V181))</f>
        <v>8.9</v>
      </c>
      <c r="X181" s="6" t="str">
        <f>IF(ISNUMBER(W181)=FALSE,"",IF(W181&lt;9,"Bajo",IF(AND(W181&gt;=9,W181&lt;15)=TRUE,"Medio",IF(AND(W181&gt;=15,W181&lt;20)=TRUE,"Medio Alto",IF(AND(W181&gt;=20,W181&lt;30)=TRUE,"Alto","Muy Alto")))))</f>
        <v>Bajo</v>
      </c>
    </row>
    <row r="182" spans="1:24" s="9" customFormat="1" x14ac:dyDescent="0.25">
      <c r="A182" s="8">
        <v>180</v>
      </c>
      <c r="B182" s="2" t="s">
        <v>14</v>
      </c>
      <c r="C182" s="2" t="s">
        <v>13</v>
      </c>
      <c r="D182" s="4" t="s">
        <v>363</v>
      </c>
      <c r="E182" s="4" t="s">
        <v>362</v>
      </c>
      <c r="F182" s="4" t="s">
        <v>361</v>
      </c>
      <c r="G182" s="4" t="s">
        <v>360</v>
      </c>
      <c r="H182" s="7">
        <v>2</v>
      </c>
      <c r="I182" s="7">
        <v>2</v>
      </c>
      <c r="J182" s="7">
        <v>14</v>
      </c>
      <c r="K182" s="2">
        <f>IF(ISBLANK(J182)=TRUE,"",IF(J182&lt;20,0,IF(AND(J182&gt;=20,J182&lt;35)=TRUE,1,IF(AND(J182&gt;35,J182&lt;=60)=TRUE,2,3))))</f>
        <v>0</v>
      </c>
      <c r="L182" s="7">
        <v>3</v>
      </c>
      <c r="M182" s="7">
        <v>1</v>
      </c>
      <c r="N182" s="2">
        <f>IF(AND(ISNUMBER(H182)=FALSE,ISNUMBER(I182)=FALSE,ISNUMBER(K182)=FALSE,ISNUMBER(L182)=FALSE,ISNUMBER(M182)=FALSE),"",SUM(1.5*H182,1.5*I182,1.5*K182,L182,0.5*M182))</f>
        <v>9.5</v>
      </c>
      <c r="O182" s="2">
        <f>IF(N182&lt;6,0,IF(AND(N182&gt;=6,N182&lt;12)=TRUE,1,IF(AND(N182&gt;=12,N182&lt;18)=TRUE,2,IF(N182=18,3,""))))</f>
        <v>1</v>
      </c>
      <c r="P182" s="7" t="s">
        <v>1</v>
      </c>
      <c r="Q182" s="7">
        <f>IF(OR(P182="DD",P182="LC")=TRUE,0,IF(P182="NT",1,IF(P182="VU",2,IF(OR(P182="EN",P182="CR")=TRUE,3,""))))</f>
        <v>0</v>
      </c>
      <c r="R182" s="2">
        <f>IF(COUNTIF($C$3:$C$289,C182)=1,3,IF(COUNTIF($D$3:$D$289,D182)=1,2,IF(AND(COUNTIF($D$3:$D$289,D182)&gt;=2,COUNTIF($D$3:$D$289,D182)&lt;=4)=TRUE,1,0)))</f>
        <v>2</v>
      </c>
      <c r="S182" s="7">
        <v>23</v>
      </c>
      <c r="T182" s="2">
        <f>IF(ISBLANK(S182)=TRUE,"",IF(S182&lt;=7,0,IF(AND(S182&gt;=8,S182&lt;=15)=TRUE,1,IF(AND(S182&gt;=16,S182&lt;=23)=TRUE,2,IF(AND(S182&gt;=24,S182&lt;=30)=TRUE,3,)))))</f>
        <v>2</v>
      </c>
      <c r="U182" s="7" t="s">
        <v>0</v>
      </c>
      <c r="V182" s="7">
        <f>IF(ISBLANK(U182)=TRUE,"",IF(U182="NE",0,IF(U182="CE ",1,IF(U182="E",2,3))))</f>
        <v>0</v>
      </c>
      <c r="W182" s="2">
        <f>IF(OR(ISNUMBER(O182)=FALSE,ISNUMBER(Q182)=FALSE,ISNUMBER(R182)=FALSE,ISNUMBER(T182)=FALSE,ISNUMBER(V182)=FALSE),"",SUM([1]tabla3!$B$2*O182,[1]tabla3!$B$3*Q182,[1]tabla3!$B$4*R182,[1]tabla3!$B$5*T182,[1]tabla3!$B$6*V182))</f>
        <v>10.6</v>
      </c>
      <c r="X182" s="6" t="str">
        <f>IF(ISNUMBER(W182)=FALSE,"",IF(W182&lt;9,"Bajo",IF(AND(W182&gt;=9,W182&lt;15)=TRUE,"Medio",IF(AND(W182&gt;=15,W182&lt;20)=TRUE,"Medio Alto",IF(AND(W182&gt;=20,W182&lt;30)=TRUE,"Alto","Muy Alto")))))</f>
        <v>Medio</v>
      </c>
    </row>
    <row r="183" spans="1:24" s="9" customFormat="1" x14ac:dyDescent="0.25">
      <c r="A183" s="8">
        <v>181</v>
      </c>
      <c r="B183" s="2" t="s">
        <v>14</v>
      </c>
      <c r="C183" s="2" t="s">
        <v>13</v>
      </c>
      <c r="D183" s="4" t="s">
        <v>359</v>
      </c>
      <c r="E183" s="4" t="s">
        <v>126</v>
      </c>
      <c r="F183" s="4" t="s">
        <v>358</v>
      </c>
      <c r="G183" s="4" t="s">
        <v>357</v>
      </c>
      <c r="H183" s="7">
        <v>2</v>
      </c>
      <c r="I183" s="7">
        <v>2</v>
      </c>
      <c r="J183" s="7">
        <v>18.5</v>
      </c>
      <c r="K183" s="2">
        <f>IF(ISBLANK(J183)=TRUE,"",IF(J183&lt;20,0,IF(AND(J183&gt;=20,J183&lt;35)=TRUE,1,IF(AND(J183&gt;35,J183&lt;=60)=TRUE,2,3))))</f>
        <v>0</v>
      </c>
      <c r="L183" s="7">
        <v>3</v>
      </c>
      <c r="M183" s="7">
        <v>1</v>
      </c>
      <c r="N183" s="2">
        <f>IF(AND(ISNUMBER(H183)=FALSE,ISNUMBER(I183)=FALSE,ISNUMBER(K183)=FALSE,ISNUMBER(L183)=FALSE,ISNUMBER(M183)=FALSE),"",SUM(1.5*H183,1.5*I183,1.5*K183,L183,0.5*M183))</f>
        <v>9.5</v>
      </c>
      <c r="O183" s="2">
        <f>IF(N183&lt;6,0,IF(AND(N183&gt;=6,N183&lt;12)=TRUE,1,IF(AND(N183&gt;=12,N183&lt;18)=TRUE,2,IF(N183=18,3,""))))</f>
        <v>1</v>
      </c>
      <c r="P183" s="7" t="s">
        <v>1</v>
      </c>
      <c r="Q183" s="7">
        <f>IF(OR(P183="DD",P183="LC")=TRUE,0,IF(P183="NT",1,IF(P183="VU",2,IF(OR(P183="EN",P183="CR")=TRUE,3,""))))</f>
        <v>0</v>
      </c>
      <c r="R183" s="2">
        <f>IF(COUNTIF($C$3:$C$289,C183)=1,3,IF(COUNTIF($D$3:$D$289,D183)=1,2,IF(AND(COUNTIF($D$3:$D$289,D183)&gt;=2,COUNTIF($D$3:$D$289,D183)&lt;=4)=TRUE,1,0)))</f>
        <v>1</v>
      </c>
      <c r="S183" s="7">
        <v>23</v>
      </c>
      <c r="T183" s="2">
        <f>IF(ISBLANK(S183)=TRUE,"",IF(S183&lt;=7,0,IF(AND(S183&gt;=8,S183&lt;=15)=TRUE,1,IF(AND(S183&gt;=16,S183&lt;=23)=TRUE,2,IF(AND(S183&gt;=24,S183&lt;=30)=TRUE,3,)))))</f>
        <v>2</v>
      </c>
      <c r="U183" s="7" t="s">
        <v>0</v>
      </c>
      <c r="V183" s="7">
        <f>IF(ISBLANK(U183)=TRUE,"",IF(U183="NE",0,IF(U183="CE ",1,IF(U183="E",2,3))))</f>
        <v>0</v>
      </c>
      <c r="W183" s="2">
        <f>IF(OR(ISNUMBER(O183)=FALSE,ISNUMBER(Q183)=FALSE,ISNUMBER(R183)=FALSE,ISNUMBER(T183)=FALSE,ISNUMBER(V183)=FALSE),"",SUM([1]tabla3!$B$2*O183,[1]tabla3!$B$3*Q183,[1]tabla3!$B$4*R183,[1]tabla3!$B$5*T183,[1]tabla3!$B$6*V183))</f>
        <v>8.9</v>
      </c>
      <c r="X183" s="6" t="str">
        <f>IF(ISNUMBER(W183)=FALSE,"",IF(W183&lt;9,"Bajo",IF(AND(W183&gt;=9,W183&lt;15)=TRUE,"Medio",IF(AND(W183&gt;=15,W183&lt;20)=TRUE,"Medio Alto",IF(AND(W183&gt;=20,W183&lt;30)=TRUE,"Alto","Muy Alto")))))</f>
        <v>Bajo</v>
      </c>
    </row>
    <row r="184" spans="1:24" s="9" customFormat="1" x14ac:dyDescent="0.25">
      <c r="A184" s="8">
        <v>182</v>
      </c>
      <c r="B184" s="2" t="s">
        <v>14</v>
      </c>
      <c r="C184" s="2" t="s">
        <v>13</v>
      </c>
      <c r="D184" s="4" t="s">
        <v>339</v>
      </c>
      <c r="E184" s="4" t="s">
        <v>20</v>
      </c>
      <c r="F184" s="4" t="s">
        <v>356</v>
      </c>
      <c r="G184" s="4" t="s">
        <v>355</v>
      </c>
      <c r="H184" s="7">
        <v>2</v>
      </c>
      <c r="I184" s="7">
        <v>3</v>
      </c>
      <c r="J184" s="7">
        <v>12</v>
      </c>
      <c r="K184" s="2">
        <f>IF(ISBLANK(J184)=TRUE,"",IF(J184&lt;20,0,IF(AND(J184&gt;=20,J184&lt;35)=TRUE,1,IF(AND(J184&gt;35,J184&lt;=60)=TRUE,2,3))))</f>
        <v>0</v>
      </c>
      <c r="L184" s="7">
        <v>3</v>
      </c>
      <c r="M184" s="7">
        <v>2</v>
      </c>
      <c r="N184" s="2">
        <f>IF(AND(ISNUMBER(H184)=FALSE,ISNUMBER(I184)=FALSE,ISNUMBER(K184)=FALSE,ISNUMBER(L184)=FALSE,ISNUMBER(M184)=FALSE),"",SUM(1.5*H184,1.5*I184,1.5*K184,L184,0.5*M184))</f>
        <v>11.5</v>
      </c>
      <c r="O184" s="2">
        <f>IF(N184&lt;6,0,IF(AND(N184&gt;=6,N184&lt;12)=TRUE,1,IF(AND(N184&gt;=12,N184&lt;18)=TRUE,2,IF(N184=18,3,""))))</f>
        <v>1</v>
      </c>
      <c r="P184" s="7" t="s">
        <v>1</v>
      </c>
      <c r="Q184" s="7">
        <f>IF(OR(P184="DD",P184="LC")=TRUE,0,IF(P184="NT",1,IF(P184="VU",2,IF(OR(P184="EN",P184="CR")=TRUE,3,""))))</f>
        <v>0</v>
      </c>
      <c r="R184" s="2">
        <f>IF(COUNTIF($C$3:$C$289,C184)=1,3,IF(COUNTIF($D$3:$D$289,D184)=1,2,IF(AND(COUNTIF($D$3:$D$289,D184)&gt;=2,COUNTIF($D$3:$D$289,D184)&lt;=4)=TRUE,1,0)))</f>
        <v>1</v>
      </c>
      <c r="S184" s="7">
        <v>28</v>
      </c>
      <c r="T184" s="2">
        <f>IF(ISBLANK(S184)=TRUE,"",IF(S184&lt;=7,0,IF(AND(S184&gt;=8,S184&lt;=15)=TRUE,1,IF(AND(S184&gt;=16,S184&lt;=23)=TRUE,2,IF(AND(S184&gt;=24,S184&lt;=30)=TRUE,3,)))))</f>
        <v>3</v>
      </c>
      <c r="U184" s="7" t="s">
        <v>0</v>
      </c>
      <c r="V184" s="7">
        <f>IF(ISBLANK(U184)=TRUE,"",IF(U184="NE",0,IF(U184="CE ",1,IF(U184="E",2,3))))</f>
        <v>0</v>
      </c>
      <c r="W184" s="2">
        <f>IF(OR(ISNUMBER(O184)=FALSE,ISNUMBER(Q184)=FALSE,ISNUMBER(R184)=FALSE,ISNUMBER(T184)=FALSE,ISNUMBER(V184)=FALSE),"",SUM([1]tabla3!$B$2*O184,[1]tabla3!$B$3*Q184,[1]tabla3!$B$4*R184,[1]tabla3!$B$5*T184,[1]tabla3!$B$6*V184))</f>
        <v>11.9</v>
      </c>
      <c r="X184" s="6" t="str">
        <f>IF(ISNUMBER(W184)=FALSE,"",IF(W184&lt;9,"Bajo",IF(AND(W184&gt;=9,W184&lt;15)=TRUE,"Medio",IF(AND(W184&gt;=15,W184&lt;20)=TRUE,"Medio Alto",IF(AND(W184&gt;=20,W184&lt;30)=TRUE,"Alto","Muy Alto")))))</f>
        <v>Medio</v>
      </c>
    </row>
    <row r="185" spans="1:24" s="9" customFormat="1" x14ac:dyDescent="0.25">
      <c r="A185" s="8">
        <v>183</v>
      </c>
      <c r="B185" s="2" t="s">
        <v>14</v>
      </c>
      <c r="C185" s="2" t="s">
        <v>13</v>
      </c>
      <c r="D185" s="4" t="s">
        <v>354</v>
      </c>
      <c r="E185" s="4" t="s">
        <v>17</v>
      </c>
      <c r="F185" s="4" t="s">
        <v>353</v>
      </c>
      <c r="G185" s="4" t="s">
        <v>352</v>
      </c>
      <c r="H185" s="7">
        <v>2</v>
      </c>
      <c r="I185" s="7">
        <v>3</v>
      </c>
      <c r="J185" s="7">
        <v>13</v>
      </c>
      <c r="K185" s="2">
        <f>IF(ISBLANK(J185)=TRUE,"",IF(J185&lt;20,0,IF(AND(J185&gt;=20,J185&lt;35)=TRUE,1,IF(AND(J185&gt;35,J185&lt;=60)=TRUE,2,3))))</f>
        <v>0</v>
      </c>
      <c r="L185" s="7">
        <v>3</v>
      </c>
      <c r="M185" s="7">
        <v>2</v>
      </c>
      <c r="N185" s="2">
        <f>IF(AND(ISNUMBER(H185)=FALSE,ISNUMBER(I185)=FALSE,ISNUMBER(K185)=FALSE,ISNUMBER(L185)=FALSE,ISNUMBER(M185)=FALSE),"",SUM(1.5*H185,1.5*I185,1.5*K185,L185,0.5*M185))</f>
        <v>11.5</v>
      </c>
      <c r="O185" s="2">
        <f>IF(N185&lt;6,0,IF(AND(N185&gt;=6,N185&lt;12)=TRUE,1,IF(AND(N185&gt;=12,N185&lt;18)=TRUE,2,IF(N185=18,3,""))))</f>
        <v>1</v>
      </c>
      <c r="P185" s="7" t="s">
        <v>1</v>
      </c>
      <c r="Q185" s="7">
        <f>IF(OR(P185="DD",P185="LC")=TRUE,0,IF(P185="NT",1,IF(P185="VU",2,IF(OR(P185="EN",P185="CR")=TRUE,3,""))))</f>
        <v>0</v>
      </c>
      <c r="R185" s="2">
        <f>IF(COUNTIF($C$3:$C$289,C185)=1,3,IF(COUNTIF($D$3:$D$289,D185)=1,2,IF(AND(COUNTIF($D$3:$D$289,D185)&gt;=2,COUNTIF($D$3:$D$289,D185)&lt;=4)=TRUE,1,0)))</f>
        <v>2</v>
      </c>
      <c r="S185" s="7">
        <v>26</v>
      </c>
      <c r="T185" s="2">
        <f>IF(ISBLANK(S185)=TRUE,"",IF(S185&lt;=7,0,IF(AND(S185&gt;=8,S185&lt;=15)=TRUE,1,IF(AND(S185&gt;=16,S185&lt;=23)=TRUE,2,IF(AND(S185&gt;=24,S185&lt;=30)=TRUE,3,)))))</f>
        <v>3</v>
      </c>
      <c r="U185" s="7" t="s">
        <v>0</v>
      </c>
      <c r="V185" s="7">
        <f>IF(ISBLANK(U185)=TRUE,"",IF(U185="NE",0,IF(U185="CE ",1,IF(U185="E",2,3))))</f>
        <v>0</v>
      </c>
      <c r="W185" s="2">
        <f>IF(OR(ISNUMBER(O185)=FALSE,ISNUMBER(Q185)=FALSE,ISNUMBER(R185)=FALSE,ISNUMBER(T185)=FALSE,ISNUMBER(V185)=FALSE),"",SUM([1]tabla3!$B$2*O185,[1]tabla3!$B$3*Q185,[1]tabla3!$B$4*R185,[1]tabla3!$B$5*T185,[1]tabla3!$B$6*V185))</f>
        <v>13.6</v>
      </c>
      <c r="X185" s="6" t="str">
        <f>IF(ISNUMBER(W185)=FALSE,"",IF(W185&lt;9,"Bajo",IF(AND(W185&gt;=9,W185&lt;15)=TRUE,"Medio",IF(AND(W185&gt;=15,W185&lt;20)=TRUE,"Medio Alto",IF(AND(W185&gt;=20,W185&lt;30)=TRUE,"Alto","Muy Alto")))))</f>
        <v>Medio</v>
      </c>
    </row>
    <row r="186" spans="1:24" s="9" customFormat="1" x14ac:dyDescent="0.25">
      <c r="A186" s="8">
        <v>184</v>
      </c>
      <c r="B186" s="2" t="s">
        <v>14</v>
      </c>
      <c r="C186" s="2" t="s">
        <v>13</v>
      </c>
      <c r="D186" s="4" t="s">
        <v>12</v>
      </c>
      <c r="E186" s="4" t="s">
        <v>351</v>
      </c>
      <c r="F186" s="4" t="s">
        <v>350</v>
      </c>
      <c r="G186" s="4" t="s">
        <v>349</v>
      </c>
      <c r="H186" s="7">
        <v>2</v>
      </c>
      <c r="I186" s="7">
        <v>3</v>
      </c>
      <c r="J186" s="7">
        <v>14</v>
      </c>
      <c r="K186" s="2">
        <f>IF(ISBLANK(J186)=TRUE,"",IF(J186&lt;20,0,IF(AND(J186&gt;=20,J186&lt;35)=TRUE,1,IF(AND(J186&gt;35,J186&lt;=60)=TRUE,2,3))))</f>
        <v>0</v>
      </c>
      <c r="L186" s="7">
        <v>1</v>
      </c>
      <c r="M186" s="7">
        <v>1</v>
      </c>
      <c r="N186" s="2">
        <f>IF(AND(ISNUMBER(H186)=FALSE,ISNUMBER(I186)=FALSE,ISNUMBER(K186)=FALSE,ISNUMBER(L186)=FALSE,ISNUMBER(M186)=FALSE),"",SUM(1.5*H186,1.5*I186,1.5*K186,L186,0.5*M186))</f>
        <v>9</v>
      </c>
      <c r="O186" s="2">
        <f>IF(N186&lt;6,0,IF(AND(N186&gt;=6,N186&lt;12)=TRUE,1,IF(AND(N186&gt;=12,N186&lt;18)=TRUE,2,IF(N186=18,3,""))))</f>
        <v>1</v>
      </c>
      <c r="P186" s="7" t="s">
        <v>1</v>
      </c>
      <c r="Q186" s="7">
        <f>IF(OR(P186="DD",P186="LC")=TRUE,0,IF(P186="NT",1,IF(P186="VU",2,IF(OR(P186="EN",P186="CR")=TRUE,3,""))))</f>
        <v>0</v>
      </c>
      <c r="R186" s="2">
        <f>IF(COUNTIF($C$3:$C$289,C186)=1,3,IF(COUNTIF($D$3:$D$289,D186)=1,2,IF(AND(COUNTIF($D$3:$D$289,D186)&gt;=2,COUNTIF($D$3:$D$289,D186)&lt;=4)=TRUE,1,0)))</f>
        <v>0</v>
      </c>
      <c r="S186" s="7">
        <v>25</v>
      </c>
      <c r="T186" s="2">
        <f>IF(ISBLANK(S186)=TRUE,"",IF(S186&lt;=7,0,IF(AND(S186&gt;=8,S186&lt;=15)=TRUE,1,IF(AND(S186&gt;=16,S186&lt;=23)=TRUE,2,IF(AND(S186&gt;=24,S186&lt;=30)=TRUE,3,)))))</f>
        <v>3</v>
      </c>
      <c r="U186" s="7" t="s">
        <v>0</v>
      </c>
      <c r="V186" s="7">
        <f>IF(ISBLANK(U186)=TRUE,"",IF(U186="NE",0,IF(U186="CE ",1,IF(U186="E",2,3))))</f>
        <v>0</v>
      </c>
      <c r="W186" s="2">
        <f>IF(OR(ISNUMBER(O186)=FALSE,ISNUMBER(Q186)=FALSE,ISNUMBER(R186)=FALSE,ISNUMBER(T186)=FALSE,ISNUMBER(V186)=FALSE),"",SUM([1]tabla3!$B$2*O186,[1]tabla3!$B$3*Q186,[1]tabla3!$B$4*R186,[1]tabla3!$B$5*T186,[1]tabla3!$B$6*V186))</f>
        <v>10.199999999999999</v>
      </c>
      <c r="X186" s="6" t="str">
        <f>IF(ISNUMBER(W186)=FALSE,"",IF(W186&lt;9,"Bajo",IF(AND(W186&gt;=9,W186&lt;15)=TRUE,"Medio",IF(AND(W186&gt;=15,W186&lt;20)=TRUE,"Medio Alto",IF(AND(W186&gt;=20,W186&lt;30)=TRUE,"Alto","Muy Alto")))))</f>
        <v>Medio</v>
      </c>
    </row>
    <row r="187" spans="1:24" s="9" customFormat="1" x14ac:dyDescent="0.25">
      <c r="A187" s="8">
        <v>185</v>
      </c>
      <c r="B187" s="2" t="s">
        <v>14</v>
      </c>
      <c r="C187" s="2" t="s">
        <v>13</v>
      </c>
      <c r="D187" s="4" t="s">
        <v>12</v>
      </c>
      <c r="E187" s="4" t="s">
        <v>348</v>
      </c>
      <c r="F187" s="4" t="s">
        <v>347</v>
      </c>
      <c r="G187" s="4" t="s">
        <v>346</v>
      </c>
      <c r="H187" s="7">
        <v>2</v>
      </c>
      <c r="I187" s="7">
        <v>2</v>
      </c>
      <c r="J187" s="7">
        <v>12</v>
      </c>
      <c r="K187" s="2">
        <f>IF(ISBLANK(J187)=TRUE,"",IF(J187&lt;20,0,IF(AND(J187&gt;=20,J187&lt;35)=TRUE,1,IF(AND(J187&gt;35,J187&lt;=60)=TRUE,2,3))))</f>
        <v>0</v>
      </c>
      <c r="L187" s="7">
        <v>1</v>
      </c>
      <c r="M187" s="7">
        <v>1</v>
      </c>
      <c r="N187" s="2">
        <f>IF(AND(ISNUMBER(H187)=FALSE,ISNUMBER(I187)=FALSE,ISNUMBER(K187)=FALSE,ISNUMBER(L187)=FALSE,ISNUMBER(M187)=FALSE),"",SUM(1.5*H187,1.5*I187,1.5*K187,L187,0.5*M187))</f>
        <v>7.5</v>
      </c>
      <c r="O187" s="2">
        <f>IF(N187&lt;6,0,IF(AND(N187&gt;=6,N187&lt;12)=TRUE,1,IF(AND(N187&gt;=12,N187&lt;18)=TRUE,2,IF(N187=18,3,""))))</f>
        <v>1</v>
      </c>
      <c r="P187" s="7" t="s">
        <v>1</v>
      </c>
      <c r="Q187" s="7">
        <f>IF(OR(P187="DD",P187="LC")=TRUE,0,IF(P187="NT",1,IF(P187="VU",2,IF(OR(P187="EN",P187="CR")=TRUE,3,""))))</f>
        <v>0</v>
      </c>
      <c r="R187" s="2">
        <f>IF(COUNTIF($C$3:$C$289,C187)=1,3,IF(COUNTIF($D$3:$D$289,D187)=1,2,IF(AND(COUNTIF($D$3:$D$289,D187)&gt;=2,COUNTIF($D$3:$D$289,D187)&lt;=4)=TRUE,1,0)))</f>
        <v>0</v>
      </c>
      <c r="S187" s="7">
        <v>22</v>
      </c>
      <c r="T187" s="2">
        <f>IF(ISBLANK(S187)=TRUE,"",IF(S187&lt;=7,0,IF(AND(S187&gt;=8,S187&lt;=15)=TRUE,1,IF(AND(S187&gt;=16,S187&lt;=23)=TRUE,2,IF(AND(S187&gt;=24,S187&lt;=30)=TRUE,3,)))))</f>
        <v>2</v>
      </c>
      <c r="U187" s="7" t="s">
        <v>0</v>
      </c>
      <c r="V187" s="7">
        <f>IF(ISBLANK(U187)=TRUE,"",IF(U187="NE",0,IF(U187="CE ",1,IF(U187="E",2,3))))</f>
        <v>0</v>
      </c>
      <c r="W187" s="2">
        <f>IF(OR(ISNUMBER(O187)=FALSE,ISNUMBER(Q187)=FALSE,ISNUMBER(R187)=FALSE,ISNUMBER(T187)=FALSE,ISNUMBER(V187)=FALSE),"",SUM([1]tabla3!$B$2*O187,[1]tabla3!$B$3*Q187,[1]tabla3!$B$4*R187,[1]tabla3!$B$5*T187,[1]tabla3!$B$6*V187))</f>
        <v>7.2</v>
      </c>
      <c r="X187" s="6" t="str">
        <f>IF(ISNUMBER(W187)=FALSE,"",IF(W187&lt;9,"Bajo",IF(AND(W187&gt;=9,W187&lt;15)=TRUE,"Medio",IF(AND(W187&gt;=15,W187&lt;20)=TRUE,"Medio Alto",IF(AND(W187&gt;=20,W187&lt;30)=TRUE,"Alto","Muy Alto")))))</f>
        <v>Bajo</v>
      </c>
    </row>
    <row r="188" spans="1:24" s="9" customFormat="1" x14ac:dyDescent="0.25">
      <c r="A188" s="8">
        <v>186</v>
      </c>
      <c r="B188" s="2" t="s">
        <v>14</v>
      </c>
      <c r="C188" s="2" t="s">
        <v>13</v>
      </c>
      <c r="D188" s="4" t="s">
        <v>12</v>
      </c>
      <c r="E188" s="4" t="s">
        <v>345</v>
      </c>
      <c r="F188" s="4" t="s">
        <v>344</v>
      </c>
      <c r="G188" s="4" t="s">
        <v>343</v>
      </c>
      <c r="H188" s="7">
        <v>2</v>
      </c>
      <c r="I188" s="7">
        <v>3</v>
      </c>
      <c r="J188" s="7">
        <v>12</v>
      </c>
      <c r="K188" s="2">
        <f>IF(ISBLANK(J188)=TRUE,"",IF(J188&lt;20,0,IF(AND(J188&gt;=20,J188&lt;35)=TRUE,1,IF(AND(J188&gt;35,J188&lt;=60)=TRUE,2,3))))</f>
        <v>0</v>
      </c>
      <c r="L188" s="7">
        <v>1</v>
      </c>
      <c r="M188" s="7">
        <v>1</v>
      </c>
      <c r="N188" s="2">
        <f>IF(AND(ISNUMBER(H188)=FALSE,ISNUMBER(I188)=FALSE,ISNUMBER(K188)=FALSE,ISNUMBER(L188)=FALSE,ISNUMBER(M188)=FALSE),"",SUM(1.5*H188,1.5*I188,1.5*K188,L188,0.5*M188))</f>
        <v>9</v>
      </c>
      <c r="O188" s="2">
        <f>IF(N188&lt;6,0,IF(AND(N188&gt;=6,N188&lt;12)=TRUE,1,IF(AND(N188&gt;=12,N188&lt;18)=TRUE,2,IF(N188=18,3,""))))</f>
        <v>1</v>
      </c>
      <c r="P188" s="7" t="s">
        <v>1</v>
      </c>
      <c r="Q188" s="7">
        <f>IF(OR(P188="DD",P188="LC")=TRUE,0,IF(P188="NT",1,IF(P188="VU",2,IF(OR(P188="EN",P188="CR")=TRUE,3,""))))</f>
        <v>0</v>
      </c>
      <c r="R188" s="2">
        <f>IF(COUNTIF($C$3:$C$289,C188)=1,3,IF(COUNTIF($D$3:$D$289,D188)=1,2,IF(AND(COUNTIF($D$3:$D$289,D188)&gt;=2,COUNTIF($D$3:$D$289,D188)&lt;=4)=TRUE,1,0)))</f>
        <v>0</v>
      </c>
      <c r="S188" s="7">
        <v>25</v>
      </c>
      <c r="T188" s="2">
        <f>IF(ISBLANK(S188)=TRUE,"",IF(S188&lt;=7,0,IF(AND(S188&gt;=8,S188&lt;=15)=TRUE,1,IF(AND(S188&gt;=16,S188&lt;=23)=TRUE,2,IF(AND(S188&gt;=24,S188&lt;=30)=TRUE,3,)))))</f>
        <v>3</v>
      </c>
      <c r="U188" s="7" t="s">
        <v>0</v>
      </c>
      <c r="V188" s="7">
        <f>IF(ISBLANK(U188)=TRUE,"",IF(U188="NE",0,IF(U188="CE ",1,IF(U188="E",2,3))))</f>
        <v>0</v>
      </c>
      <c r="W188" s="2">
        <f>IF(OR(ISNUMBER(O188)=FALSE,ISNUMBER(Q188)=FALSE,ISNUMBER(R188)=FALSE,ISNUMBER(T188)=FALSE,ISNUMBER(V188)=FALSE),"",SUM([1]tabla3!$B$2*O188,[1]tabla3!$B$3*Q188,[1]tabla3!$B$4*R188,[1]tabla3!$B$5*T188,[1]tabla3!$B$6*V188))</f>
        <v>10.199999999999999</v>
      </c>
      <c r="X188" s="6" t="str">
        <f>IF(ISNUMBER(W188)=FALSE,"",IF(W188&lt;9,"Bajo",IF(AND(W188&gt;=9,W188&lt;15)=TRUE,"Medio",IF(AND(W188&gt;=15,W188&lt;20)=TRUE,"Medio Alto",IF(AND(W188&gt;=20,W188&lt;30)=TRUE,"Alto","Muy Alto")))))</f>
        <v>Medio</v>
      </c>
    </row>
    <row r="189" spans="1:24" s="9" customFormat="1" x14ac:dyDescent="0.25">
      <c r="A189" s="8">
        <v>187</v>
      </c>
      <c r="B189" s="2" t="s">
        <v>14</v>
      </c>
      <c r="C189" s="2" t="s">
        <v>13</v>
      </c>
      <c r="D189" s="4" t="s">
        <v>12</v>
      </c>
      <c r="E189" s="4" t="s">
        <v>342</v>
      </c>
      <c r="F189" s="4" t="s">
        <v>341</v>
      </c>
      <c r="G189" s="4" t="s">
        <v>340</v>
      </c>
      <c r="H189" s="7">
        <v>2</v>
      </c>
      <c r="I189" s="7">
        <v>3</v>
      </c>
      <c r="J189" s="7">
        <v>14</v>
      </c>
      <c r="K189" s="2">
        <f>IF(ISBLANK(J189)=TRUE,"",IF(J189&lt;20,0,IF(AND(J189&gt;=20,J189&lt;35)=TRUE,1,IF(AND(J189&gt;35,J189&lt;=60)=TRUE,2,3))))</f>
        <v>0</v>
      </c>
      <c r="L189" s="7">
        <v>2</v>
      </c>
      <c r="M189" s="7">
        <v>1</v>
      </c>
      <c r="N189" s="2">
        <f>IF(AND(ISNUMBER(H189)=FALSE,ISNUMBER(I189)=FALSE,ISNUMBER(K189)=FALSE,ISNUMBER(L189)=FALSE,ISNUMBER(M189)=FALSE),"",SUM(1.5*H189,1.5*I189,1.5*K189,L189,0.5*M189))</f>
        <v>10</v>
      </c>
      <c r="O189" s="2">
        <f>IF(N189&lt;6,0,IF(AND(N189&gt;=6,N189&lt;12)=TRUE,1,IF(AND(N189&gt;=12,N189&lt;18)=TRUE,2,IF(N189=18,3,""))))</f>
        <v>1</v>
      </c>
      <c r="P189" s="7" t="s">
        <v>1</v>
      </c>
      <c r="Q189" s="7">
        <f>IF(OR(P189="DD",P189="LC")=TRUE,0,IF(P189="NT",1,IF(P189="VU",2,IF(OR(P189="EN",P189="CR")=TRUE,3,""))))</f>
        <v>0</v>
      </c>
      <c r="R189" s="2">
        <f>IF(COUNTIF($C$3:$C$289,C189)=1,3,IF(COUNTIF($D$3:$D$289,D189)=1,2,IF(AND(COUNTIF($D$3:$D$289,D189)&gt;=2,COUNTIF($D$3:$D$289,D189)&lt;=4)=TRUE,1,0)))</f>
        <v>0</v>
      </c>
      <c r="S189" s="7">
        <v>30</v>
      </c>
      <c r="T189" s="2">
        <f>IF(ISBLANK(S189)=TRUE,"",IF(S189&lt;=7,0,IF(AND(S189&gt;=8,S189&lt;=15)=TRUE,1,IF(AND(S189&gt;=16,S189&lt;=23)=TRUE,2,IF(AND(S189&gt;=24,S189&lt;=30)=TRUE,3,)))))</f>
        <v>3</v>
      </c>
      <c r="U189" s="7" t="s">
        <v>0</v>
      </c>
      <c r="V189" s="7">
        <f>IF(ISBLANK(U189)=TRUE,"",IF(U189="NE",0,IF(U189="CE ",1,IF(U189="E",2,3))))</f>
        <v>0</v>
      </c>
      <c r="W189" s="2">
        <f>IF(OR(ISNUMBER(O189)=FALSE,ISNUMBER(Q189)=FALSE,ISNUMBER(R189)=FALSE,ISNUMBER(T189)=FALSE,ISNUMBER(V189)=FALSE),"",SUM([1]tabla3!$B$2*O189,[1]tabla3!$B$3*Q189,[1]tabla3!$B$4*R189,[1]tabla3!$B$5*T189,[1]tabla3!$B$6*V189))</f>
        <v>10.199999999999999</v>
      </c>
      <c r="X189" s="6" t="str">
        <f>IF(ISNUMBER(W189)=FALSE,"",IF(W189&lt;9,"Bajo",IF(AND(W189&gt;=9,W189&lt;15)=TRUE,"Medio",IF(AND(W189&gt;=15,W189&lt;20)=TRUE,"Medio Alto",IF(AND(W189&gt;=20,W189&lt;30)=TRUE,"Alto","Muy Alto")))))</f>
        <v>Medio</v>
      </c>
    </row>
    <row r="190" spans="1:24" s="9" customFormat="1" x14ac:dyDescent="0.25">
      <c r="A190" s="8">
        <v>188</v>
      </c>
      <c r="B190" s="2" t="s">
        <v>14</v>
      </c>
      <c r="C190" s="2" t="s">
        <v>13</v>
      </c>
      <c r="D190" s="4" t="s">
        <v>339</v>
      </c>
      <c r="E190" s="4" t="s">
        <v>11</v>
      </c>
      <c r="F190" s="4" t="s">
        <v>338</v>
      </c>
      <c r="G190" s="4" t="s">
        <v>337</v>
      </c>
      <c r="H190" s="7">
        <v>2</v>
      </c>
      <c r="I190" s="7">
        <v>3</v>
      </c>
      <c r="J190" s="7">
        <v>16</v>
      </c>
      <c r="K190" s="2">
        <f>IF(ISBLANK(J190)=TRUE,"",IF(J190&lt;20,0,IF(AND(J190&gt;=20,J190&lt;35)=TRUE,1,IF(AND(J190&gt;35,J190&lt;=60)=TRUE,2,3))))</f>
        <v>0</v>
      </c>
      <c r="L190" s="7">
        <v>3</v>
      </c>
      <c r="M190" s="7">
        <v>2</v>
      </c>
      <c r="N190" s="2">
        <f>IF(AND(ISNUMBER(H190)=FALSE,ISNUMBER(I190)=FALSE,ISNUMBER(K190)=FALSE,ISNUMBER(L190)=FALSE,ISNUMBER(M190)=FALSE),"",SUM(1.5*H190,1.5*I190,1.5*K190,L190,0.5*M190))</f>
        <v>11.5</v>
      </c>
      <c r="O190" s="2">
        <f>IF(N190&lt;6,0,IF(AND(N190&gt;=6,N190&lt;12)=TRUE,1,IF(AND(N190&gt;=12,N190&lt;18)=TRUE,2,IF(N190=18,3,""))))</f>
        <v>1</v>
      </c>
      <c r="P190" s="7" t="s">
        <v>1</v>
      </c>
      <c r="Q190" s="7">
        <f>IF(OR(P190="DD",P190="LC")=TRUE,0,IF(P190="NT",1,IF(P190="VU",2,IF(OR(P190="EN",P190="CR")=TRUE,3,""))))</f>
        <v>0</v>
      </c>
      <c r="R190" s="2">
        <f>IF(COUNTIF($C$3:$C$289,C190)=1,3,IF(COUNTIF($D$3:$D$289,D190)=1,2,IF(AND(COUNTIF($D$3:$D$289,D190)&gt;=2,COUNTIF($D$3:$D$289,D190)&lt;=4)=TRUE,1,0)))</f>
        <v>1</v>
      </c>
      <c r="S190" s="7">
        <v>23</v>
      </c>
      <c r="T190" s="2">
        <f>IF(ISBLANK(S190)=TRUE,"",IF(S190&lt;=7,0,IF(AND(S190&gt;=8,S190&lt;=15)=TRUE,1,IF(AND(S190&gt;=16,S190&lt;=23)=TRUE,2,IF(AND(S190&gt;=24,S190&lt;=30)=TRUE,3,)))))</f>
        <v>2</v>
      </c>
      <c r="U190" s="7" t="s">
        <v>8</v>
      </c>
      <c r="V190" s="7">
        <f>IF(ISBLANK(U190)=TRUE,"",IF(U190="NE",0,IF(U190="CE ",1,IF(U190="E",2,3))))</f>
        <v>3</v>
      </c>
      <c r="W190" s="2">
        <f>IF(OR(ISNUMBER(O190)=FALSE,ISNUMBER(Q190)=FALSE,ISNUMBER(R190)=FALSE,ISNUMBER(T190)=FALSE,ISNUMBER(V190)=FALSE),"",SUM([1]tabla3!$B$2*O190,[1]tabla3!$B$3*Q190,[1]tabla3!$B$4*R190,[1]tabla3!$B$5*T190,[1]tabla3!$B$6*V190))</f>
        <v>17.899999999999999</v>
      </c>
      <c r="X190" s="6" t="str">
        <f>IF(ISNUMBER(W190)=FALSE,"",IF(W190&lt;9,"Bajo",IF(AND(W190&gt;=9,W190&lt;15)=TRUE,"Medio",IF(AND(W190&gt;=15,W190&lt;20)=TRUE,"Medio Alto",IF(AND(W190&gt;=20,W190&lt;30)=TRUE,"Alto","Muy Alto")))))</f>
        <v>Medio Alto</v>
      </c>
    </row>
    <row r="191" spans="1:24" s="5" customFormat="1" x14ac:dyDescent="0.25">
      <c r="A191" s="8">
        <v>189</v>
      </c>
      <c r="B191" s="2" t="s">
        <v>14</v>
      </c>
      <c r="C191" s="2" t="s">
        <v>13</v>
      </c>
      <c r="D191" s="4" t="s">
        <v>12</v>
      </c>
      <c r="E191" s="4" t="s">
        <v>336</v>
      </c>
      <c r="F191" s="4" t="s">
        <v>335</v>
      </c>
      <c r="G191" s="4" t="s">
        <v>334</v>
      </c>
      <c r="H191" s="7">
        <v>2</v>
      </c>
      <c r="I191" s="7">
        <v>3</v>
      </c>
      <c r="J191" s="7">
        <v>13.2</v>
      </c>
      <c r="K191" s="2">
        <f>IF(ISBLANK(J191)=TRUE,"",IF(J191&lt;20,0,IF(AND(J191&gt;=20,J191&lt;35)=TRUE,1,IF(AND(J191&gt;35,J191&lt;=60)=TRUE,2,3))))</f>
        <v>0</v>
      </c>
      <c r="L191" s="7">
        <v>1</v>
      </c>
      <c r="M191" s="7">
        <v>1</v>
      </c>
      <c r="N191" s="2">
        <f>IF(AND(ISNUMBER(H191)=FALSE,ISNUMBER(I191)=FALSE,ISNUMBER(K191)=FALSE,ISNUMBER(L191)=FALSE,ISNUMBER(M191)=FALSE),"",SUM(1.5*H191,1.5*I191,1.5*K191,L191,0.5*M191))</f>
        <v>9</v>
      </c>
      <c r="O191" s="2">
        <f>IF(N191&lt;6,0,IF(AND(N191&gt;=6,N191&lt;12)=TRUE,1,IF(AND(N191&gt;=12,N191&lt;18)=TRUE,2,IF(N191=18,3,""))))</f>
        <v>1</v>
      </c>
      <c r="P191" s="7" t="s">
        <v>1</v>
      </c>
      <c r="Q191" s="7">
        <f>IF(OR(P191="DD",P191="LC")=TRUE,0,IF(P191="NT",1,IF(P191="VU",2,IF(OR(P191="EN",P191="CR")=TRUE,3,""))))</f>
        <v>0</v>
      </c>
      <c r="R191" s="2">
        <f>IF(COUNTIF($C$3:$C$289,C191)=1,3,IF(COUNTIF($D$3:$D$289,D191)=1,2,IF(AND(COUNTIF($D$3:$D$289,D191)&gt;=2,COUNTIF($D$3:$D$289,D191)&lt;=4)=TRUE,1,0)))</f>
        <v>0</v>
      </c>
      <c r="S191" s="7">
        <v>26</v>
      </c>
      <c r="T191" s="2">
        <f>IF(ISBLANK(S191)=TRUE,"",IF(S191&lt;=7,0,IF(AND(S191&gt;=8,S191&lt;=15)=TRUE,1,IF(AND(S191&gt;=16,S191&lt;=23)=TRUE,2,IF(AND(S191&gt;=24,S191&lt;=30)=TRUE,3,)))))</f>
        <v>3</v>
      </c>
      <c r="U191" s="7" t="s">
        <v>0</v>
      </c>
      <c r="V191" s="7">
        <f>IF(ISBLANK(U191)=TRUE,"",IF(U191="NE",0,IF(U191="CE ",1,IF(U191="E",2,3))))</f>
        <v>0</v>
      </c>
      <c r="W191" s="2">
        <f>IF(OR(ISNUMBER(O191)=FALSE,ISNUMBER(Q191)=FALSE,ISNUMBER(R191)=FALSE,ISNUMBER(T191)=FALSE,ISNUMBER(V191)=FALSE),"",SUM([1]tabla3!$B$2*O191,[1]tabla3!$B$3*Q191,[1]tabla3!$B$4*R191,[1]tabla3!$B$5*T191,[1]tabla3!$B$6*V191))</f>
        <v>10.199999999999999</v>
      </c>
      <c r="X191" s="6" t="str">
        <f>IF(ISNUMBER(W191)=FALSE,"",IF(W191&lt;9,"Bajo",IF(AND(W191&gt;=9,W191&lt;15)=TRUE,"Medio",IF(AND(W191&gt;=15,W191&lt;20)=TRUE,"Medio Alto",IF(AND(W191&gt;=20,W191&lt;30)=TRUE,"Alto","Muy Alto")))))</f>
        <v>Medio</v>
      </c>
    </row>
    <row r="192" spans="1:24" s="5" customFormat="1" x14ac:dyDescent="0.25">
      <c r="A192" s="8">
        <v>190</v>
      </c>
      <c r="B192" s="2" t="s">
        <v>14</v>
      </c>
      <c r="C192" s="2" t="s">
        <v>13</v>
      </c>
      <c r="D192" s="4" t="s">
        <v>333</v>
      </c>
      <c r="E192" s="4" t="s">
        <v>332</v>
      </c>
      <c r="F192" s="4" t="s">
        <v>331</v>
      </c>
      <c r="G192" s="4" t="s">
        <v>330</v>
      </c>
      <c r="H192" s="7">
        <v>2</v>
      </c>
      <c r="I192" s="7">
        <v>3</v>
      </c>
      <c r="J192" s="7">
        <v>15</v>
      </c>
      <c r="K192" s="2">
        <f>IF(ISBLANK(J192)=TRUE,"",IF(J192&lt;20,0,IF(AND(J192&gt;=20,J192&lt;35)=TRUE,1,IF(AND(J192&gt;35,J192&lt;=60)=TRUE,2,3))))</f>
        <v>0</v>
      </c>
      <c r="L192" s="7">
        <v>3</v>
      </c>
      <c r="M192" s="7">
        <v>1</v>
      </c>
      <c r="N192" s="2">
        <f>IF(AND(ISNUMBER(H192)=FALSE,ISNUMBER(I192)=FALSE,ISNUMBER(K192)=FALSE,ISNUMBER(L192)=FALSE,ISNUMBER(M192)=FALSE),"",SUM(1.5*H192,1.5*I192,1.5*K192,L192,0.5*M192))</f>
        <v>11</v>
      </c>
      <c r="O192" s="2">
        <f>IF(N192&lt;6,0,IF(AND(N192&gt;=6,N192&lt;12)=TRUE,1,IF(AND(N192&gt;=12,N192&lt;18)=TRUE,2,IF(N192=18,3,""))))</f>
        <v>1</v>
      </c>
      <c r="P192" s="7" t="s">
        <v>1</v>
      </c>
      <c r="Q192" s="7">
        <f>IF(OR(P192="DD",P192="LC")=TRUE,0,IF(P192="NT",1,IF(P192="VU",2,IF(OR(P192="EN",P192="CR")=TRUE,3,""))))</f>
        <v>0</v>
      </c>
      <c r="R192" s="2">
        <f>IF(COUNTIF($C$3:$C$289,C192)=1,3,IF(COUNTIF($D$3:$D$289,D192)=1,2,IF(AND(COUNTIF($D$3:$D$289,D192)&gt;=2,COUNTIF($D$3:$D$289,D192)&lt;=4)=TRUE,1,0)))</f>
        <v>2</v>
      </c>
      <c r="S192" s="7">
        <v>29</v>
      </c>
      <c r="T192" s="2">
        <f>IF(ISBLANK(S192)=TRUE,"",IF(S192&lt;=7,0,IF(AND(S192&gt;=8,S192&lt;=15)=TRUE,1,IF(AND(S192&gt;=16,S192&lt;=23)=TRUE,2,IF(AND(S192&gt;=24,S192&lt;=30)=TRUE,3,)))))</f>
        <v>3</v>
      </c>
      <c r="U192" s="7" t="s">
        <v>0</v>
      </c>
      <c r="V192" s="7">
        <f>IF(ISBLANK(U192)=TRUE,"",IF(U192="NE",0,IF(U192="CE ",1,IF(U192="E",2,3))))</f>
        <v>0</v>
      </c>
      <c r="W192" s="2">
        <f>IF(OR(ISNUMBER(O192)=FALSE,ISNUMBER(Q192)=FALSE,ISNUMBER(R192)=FALSE,ISNUMBER(T192)=FALSE,ISNUMBER(V192)=FALSE),"",SUM([1]tabla3!$B$2*O192,[1]tabla3!$B$3*Q192,[1]tabla3!$B$4*R192,[1]tabla3!$B$5*T192,[1]tabla3!$B$6*V192))</f>
        <v>13.6</v>
      </c>
      <c r="X192" s="6" t="str">
        <f>IF(ISNUMBER(W192)=FALSE,"",IF(W192&lt;9,"Bajo",IF(AND(W192&gt;=9,W192&lt;15)=TRUE,"Medio",IF(AND(W192&gt;=15,W192&lt;20)=TRUE,"Medio Alto",IF(AND(W192&gt;=20,W192&lt;30)=TRUE,"Alto","Muy Alto")))))</f>
        <v>Medio</v>
      </c>
    </row>
    <row r="193" spans="1:24" s="5" customFormat="1" x14ac:dyDescent="0.25">
      <c r="A193" s="8">
        <v>191</v>
      </c>
      <c r="B193" s="2" t="s">
        <v>14</v>
      </c>
      <c r="C193" s="2" t="s">
        <v>13</v>
      </c>
      <c r="D193" s="4" t="s">
        <v>329</v>
      </c>
      <c r="E193" s="4" t="s">
        <v>328</v>
      </c>
      <c r="F193" s="4" t="s">
        <v>327</v>
      </c>
      <c r="G193" s="4" t="s">
        <v>326</v>
      </c>
      <c r="H193" s="7">
        <v>2</v>
      </c>
      <c r="I193" s="7">
        <v>3</v>
      </c>
      <c r="J193" s="7">
        <v>11</v>
      </c>
      <c r="K193" s="2">
        <f>IF(ISBLANK(J193)=TRUE,"",IF(J193&lt;20,0,IF(AND(J193&gt;=20,J193&lt;35)=TRUE,1,IF(AND(J193&gt;35,J193&lt;=60)=TRUE,2,3))))</f>
        <v>0</v>
      </c>
      <c r="L193" s="7">
        <v>1</v>
      </c>
      <c r="M193" s="7">
        <v>1</v>
      </c>
      <c r="N193" s="2">
        <f>IF(AND(ISNUMBER(H193)=FALSE,ISNUMBER(I193)=FALSE,ISNUMBER(K193)=FALSE,ISNUMBER(L193)=FALSE,ISNUMBER(M193)=FALSE),"",SUM(1.5*H193,1.5*I193,1.5*K193,L193,0.5*M193))</f>
        <v>9</v>
      </c>
      <c r="O193" s="2">
        <f>IF(N193&lt;6,0,IF(AND(N193&gt;=6,N193&lt;12)=TRUE,1,IF(AND(N193&gt;=12,N193&lt;18)=TRUE,2,IF(N193=18,3,""))))</f>
        <v>1</v>
      </c>
      <c r="P193" s="7" t="s">
        <v>1</v>
      </c>
      <c r="Q193" s="7">
        <f>IF(OR(P193="DD",P193="LC")=TRUE,0,IF(P193="NT",1,IF(P193="VU",2,IF(OR(P193="EN",P193="CR")=TRUE,3,""))))</f>
        <v>0</v>
      </c>
      <c r="R193" s="2">
        <f>IF(COUNTIF($C$3:$C$289,C193)=1,3,IF(COUNTIF($D$3:$D$289,D193)=1,2,IF(AND(COUNTIF($D$3:$D$289,D193)&gt;=2,COUNTIF($D$3:$D$289,D193)&lt;=4)=TRUE,1,0)))</f>
        <v>2</v>
      </c>
      <c r="S193" s="7">
        <v>25</v>
      </c>
      <c r="T193" s="2">
        <f>IF(ISBLANK(S193)=TRUE,"",IF(S193&lt;=7,0,IF(AND(S193&gt;=8,S193&lt;=15)=TRUE,1,IF(AND(S193&gt;=16,S193&lt;=23)=TRUE,2,IF(AND(S193&gt;=24,S193&lt;=30)=TRUE,3,)))))</f>
        <v>3</v>
      </c>
      <c r="U193" s="7" t="s">
        <v>0</v>
      </c>
      <c r="V193" s="7">
        <f>IF(ISBLANK(U193)=TRUE,"",IF(U193="NE",0,IF(U193="CE ",1,IF(U193="E",2,3))))</f>
        <v>0</v>
      </c>
      <c r="W193" s="2">
        <f>IF(OR(ISNUMBER(O193)=FALSE,ISNUMBER(Q193)=FALSE,ISNUMBER(R193)=FALSE,ISNUMBER(T193)=FALSE,ISNUMBER(V193)=FALSE),"",SUM([1]tabla3!$B$2*O193,[1]tabla3!$B$3*Q193,[1]tabla3!$B$4*R193,[1]tabla3!$B$5*T193,[1]tabla3!$B$6*V193))</f>
        <v>13.6</v>
      </c>
      <c r="X193" s="6" t="str">
        <f>IF(ISNUMBER(W193)=FALSE,"",IF(W193&lt;9,"Bajo",IF(AND(W193&gt;=9,W193&lt;15)=TRUE,"Medio",IF(AND(W193&gt;=15,W193&lt;20)=TRUE,"Medio Alto",IF(AND(W193&gt;=20,W193&lt;30)=TRUE,"Alto","Muy Alto")))))</f>
        <v>Medio</v>
      </c>
    </row>
    <row r="194" spans="1:24" s="5" customFormat="1" x14ac:dyDescent="0.25">
      <c r="A194" s="8">
        <v>192</v>
      </c>
      <c r="B194" s="2" t="s">
        <v>14</v>
      </c>
      <c r="C194" s="2" t="s">
        <v>13</v>
      </c>
      <c r="D194" s="4" t="s">
        <v>322</v>
      </c>
      <c r="E194" s="4" t="s">
        <v>325</v>
      </c>
      <c r="F194" s="4" t="s">
        <v>324</v>
      </c>
      <c r="G194" s="4" t="s">
        <v>323</v>
      </c>
      <c r="H194" s="7">
        <v>2</v>
      </c>
      <c r="I194" s="7">
        <v>3</v>
      </c>
      <c r="J194" s="7">
        <v>16.5</v>
      </c>
      <c r="K194" s="2">
        <f>IF(ISBLANK(J194)=TRUE,"",IF(J194&lt;20,0,IF(AND(J194&gt;=20,J194&lt;35)=TRUE,1,IF(AND(J194&gt;35,J194&lt;=60)=TRUE,2,3))))</f>
        <v>0</v>
      </c>
      <c r="L194" s="7">
        <v>3</v>
      </c>
      <c r="M194" s="7">
        <v>2</v>
      </c>
      <c r="N194" s="2">
        <f>IF(AND(ISNUMBER(H194)=FALSE,ISNUMBER(I194)=FALSE,ISNUMBER(K194)=FALSE,ISNUMBER(L194)=FALSE,ISNUMBER(M194)=FALSE),"",SUM(1.5*H194,1.5*I194,1.5*K194,L194,0.5*M194))</f>
        <v>11.5</v>
      </c>
      <c r="O194" s="2">
        <f>IF(N194&lt;6,0,IF(AND(N194&gt;=6,N194&lt;12)=TRUE,1,IF(AND(N194&gt;=12,N194&lt;18)=TRUE,2,IF(N194=18,3,""))))</f>
        <v>1</v>
      </c>
      <c r="P194" s="7" t="s">
        <v>1</v>
      </c>
      <c r="Q194" s="7">
        <f>IF(OR(P194="DD",P194="LC")=TRUE,0,IF(P194="NT",1,IF(P194="VU",2,IF(OR(P194="EN",P194="CR")=TRUE,3,""))))</f>
        <v>0</v>
      </c>
      <c r="R194" s="2">
        <f>IF(COUNTIF($C$3:$C$289,C194)=1,3,IF(COUNTIF($D$3:$D$289,D194)=1,2,IF(AND(COUNTIF($D$3:$D$289,D194)&gt;=2,COUNTIF($D$3:$D$289,D194)&lt;=4)=TRUE,1,0)))</f>
        <v>1</v>
      </c>
      <c r="S194" s="7">
        <v>24</v>
      </c>
      <c r="T194" s="2">
        <f>IF(ISBLANK(S194)=TRUE,"",IF(S194&lt;=7,0,IF(AND(S194&gt;=8,S194&lt;=15)=TRUE,1,IF(AND(S194&gt;=16,S194&lt;=23)=TRUE,2,IF(AND(S194&gt;=24,S194&lt;=30)=TRUE,3,)))))</f>
        <v>3</v>
      </c>
      <c r="U194" s="7" t="s">
        <v>0</v>
      </c>
      <c r="V194" s="7">
        <f>IF(ISBLANK(U194)=TRUE,"",IF(U194="NE",0,IF(U194="CE ",1,IF(U194="E",2,3))))</f>
        <v>0</v>
      </c>
      <c r="W194" s="2">
        <f>IF(OR(ISNUMBER(O194)=FALSE,ISNUMBER(Q194)=FALSE,ISNUMBER(R194)=FALSE,ISNUMBER(T194)=FALSE,ISNUMBER(V194)=FALSE),"",SUM([1]tabla3!$B$2*O194,[1]tabla3!$B$3*Q194,[1]tabla3!$B$4*R194,[1]tabla3!$B$5*T194,[1]tabla3!$B$6*V194))</f>
        <v>11.9</v>
      </c>
      <c r="X194" s="6" t="str">
        <f>IF(ISNUMBER(W194)=FALSE,"",IF(W194&lt;9,"Bajo",IF(AND(W194&gt;=9,W194&lt;15)=TRUE,"Medio",IF(AND(W194&gt;=15,W194&lt;20)=TRUE,"Medio Alto",IF(AND(W194&gt;=20,W194&lt;30)=TRUE,"Alto","Muy Alto")))))</f>
        <v>Medio</v>
      </c>
    </row>
    <row r="195" spans="1:24" s="5" customFormat="1" x14ac:dyDescent="0.25">
      <c r="A195" s="8">
        <v>193</v>
      </c>
      <c r="B195" s="2" t="s">
        <v>14</v>
      </c>
      <c r="C195" s="2" t="s">
        <v>13</v>
      </c>
      <c r="D195" s="4" t="s">
        <v>322</v>
      </c>
      <c r="E195" s="4" t="s">
        <v>321</v>
      </c>
      <c r="F195" s="4" t="s">
        <v>320</v>
      </c>
      <c r="G195" s="4" t="s">
        <v>319</v>
      </c>
      <c r="H195" s="7">
        <v>2</v>
      </c>
      <c r="I195" s="7">
        <v>1</v>
      </c>
      <c r="J195" s="7">
        <v>19</v>
      </c>
      <c r="K195" s="2">
        <f>IF(ISBLANK(J195)=TRUE,"",IF(J195&lt;20,0,IF(AND(J195&gt;=20,J195&lt;35)=TRUE,1,IF(AND(J195&gt;35,J195&lt;=60)=TRUE,2,3))))</f>
        <v>0</v>
      </c>
      <c r="L195" s="7">
        <v>3</v>
      </c>
      <c r="M195" s="7">
        <v>1</v>
      </c>
      <c r="N195" s="2">
        <f>IF(AND(ISNUMBER(H195)=FALSE,ISNUMBER(I195)=FALSE,ISNUMBER(K195)=FALSE,ISNUMBER(L195)=FALSE,ISNUMBER(M195)=FALSE),"",SUM(1.5*H195,1.5*I195,1.5*K195,L195,0.5*M195))</f>
        <v>8</v>
      </c>
      <c r="O195" s="2">
        <f>IF(N195&lt;6,0,IF(AND(N195&gt;=6,N195&lt;12)=TRUE,1,IF(AND(N195&gt;=12,N195&lt;18)=TRUE,2,IF(N195=18,3,""))))</f>
        <v>1</v>
      </c>
      <c r="P195" s="7" t="s">
        <v>1</v>
      </c>
      <c r="Q195" s="7">
        <f>IF(OR(P195="DD",P195="LC")=TRUE,0,IF(P195="NT",1,IF(P195="VU",2,IF(OR(P195="EN",P195="CR")=TRUE,3,""))))</f>
        <v>0</v>
      </c>
      <c r="R195" s="2">
        <f>IF(COUNTIF($C$3:$C$289,C195)=1,3,IF(COUNTIF($D$3:$D$289,D195)=1,2,IF(AND(COUNTIF($D$3:$D$289,D195)&gt;=2,COUNTIF($D$3:$D$289,D195)&lt;=4)=TRUE,1,0)))</f>
        <v>1</v>
      </c>
      <c r="S195" s="7">
        <v>23</v>
      </c>
      <c r="T195" s="2">
        <f>IF(ISBLANK(S195)=TRUE,"",IF(S195&lt;=7,0,IF(AND(S195&gt;=8,S195&lt;=15)=TRUE,1,IF(AND(S195&gt;=16,S195&lt;=23)=TRUE,2,IF(AND(S195&gt;=24,S195&lt;=30)=TRUE,3,)))))</f>
        <v>2</v>
      </c>
      <c r="U195" s="7" t="s">
        <v>0</v>
      </c>
      <c r="V195" s="7">
        <f>IF(ISBLANK(U195)=TRUE,"",IF(U195="NE",0,IF(U195="CE ",1,IF(U195="E",2,3))))</f>
        <v>0</v>
      </c>
      <c r="W195" s="2">
        <f>IF(OR(ISNUMBER(O195)=FALSE,ISNUMBER(Q195)=FALSE,ISNUMBER(R195)=FALSE,ISNUMBER(T195)=FALSE,ISNUMBER(V195)=FALSE),"",SUM([1]tabla3!$B$2*O195,[1]tabla3!$B$3*Q195,[1]tabla3!$B$4*R195,[1]tabla3!$B$5*T195,[1]tabla3!$B$6*V195))</f>
        <v>8.9</v>
      </c>
      <c r="X195" s="6" t="str">
        <f>IF(ISNUMBER(W195)=FALSE,"",IF(W195&lt;9,"Bajo",IF(AND(W195&gt;=9,W195&lt;15)=TRUE,"Medio",IF(AND(W195&gt;=15,W195&lt;20)=TRUE,"Medio Alto",IF(AND(W195&gt;=20,W195&lt;30)=TRUE,"Alto","Muy Alto")))))</f>
        <v>Bajo</v>
      </c>
    </row>
    <row r="196" spans="1:24" s="5" customFormat="1" x14ac:dyDescent="0.25">
      <c r="A196" s="8">
        <v>194</v>
      </c>
      <c r="B196" s="2" t="s">
        <v>14</v>
      </c>
      <c r="C196" s="2" t="s">
        <v>167</v>
      </c>
      <c r="D196" s="4" t="s">
        <v>318</v>
      </c>
      <c r="E196" s="4" t="s">
        <v>317</v>
      </c>
      <c r="F196" s="4" t="s">
        <v>316</v>
      </c>
      <c r="G196" s="4" t="s">
        <v>315</v>
      </c>
      <c r="H196" s="7">
        <v>2</v>
      </c>
      <c r="I196" s="7">
        <v>2</v>
      </c>
      <c r="J196" s="7">
        <v>18</v>
      </c>
      <c r="K196" s="2">
        <f>IF(ISBLANK(J196)=TRUE,"",IF(J196&lt;20,0,IF(AND(J196&gt;=20,J196&lt;35)=TRUE,1,IF(AND(J196&gt;35,J196&lt;=60)=TRUE,2,3))))</f>
        <v>0</v>
      </c>
      <c r="L196" s="7">
        <v>1</v>
      </c>
      <c r="M196" s="7">
        <v>1</v>
      </c>
      <c r="N196" s="2">
        <f>IF(AND(ISNUMBER(H196)=FALSE,ISNUMBER(I196)=FALSE,ISNUMBER(K196)=FALSE,ISNUMBER(L196)=FALSE,ISNUMBER(M196)=FALSE),"",SUM(1.5*H196,1.5*I196,1.5*K196,L196,0.5*M196))</f>
        <v>7.5</v>
      </c>
      <c r="O196" s="2">
        <f>IF(N196&lt;6,0,IF(AND(N196&gt;=6,N196&lt;12)=TRUE,1,IF(AND(N196&gt;=12,N196&lt;18)=TRUE,2,IF(N196=18,3,""))))</f>
        <v>1</v>
      </c>
      <c r="P196" s="7" t="s">
        <v>1</v>
      </c>
      <c r="Q196" s="7">
        <f>IF(OR(P196="DD",P196="LC")=TRUE,0,IF(P196="NT",1,IF(P196="VU",2,IF(OR(P196="EN",P196="CR")=TRUE,3,""))))</f>
        <v>0</v>
      </c>
      <c r="R196" s="2">
        <f>IF(COUNTIF($C$3:$C$289,C196)=1,3,IF(COUNTIF($D$3:$D$289,D196)=1,2,IF(AND(COUNTIF($D$3:$D$289,D196)&gt;=2,COUNTIF($D$3:$D$289,D196)&lt;=4)=TRUE,1,0)))</f>
        <v>2</v>
      </c>
      <c r="S196" s="7">
        <v>25</v>
      </c>
      <c r="T196" s="2">
        <f>IF(ISBLANK(S196)=TRUE,"",IF(S196&lt;=7,0,IF(AND(S196&gt;=8,S196&lt;=15)=TRUE,1,IF(AND(S196&gt;=16,S196&lt;=23)=TRUE,2,IF(AND(S196&gt;=24,S196&lt;=30)=TRUE,3,)))))</f>
        <v>3</v>
      </c>
      <c r="U196" s="7" t="s">
        <v>0</v>
      </c>
      <c r="V196" s="7">
        <f>IF(ISBLANK(U196)=TRUE,"",IF(U196="NE",0,IF(U196="CE ",1,IF(U196="E",2,3))))</f>
        <v>0</v>
      </c>
      <c r="W196" s="2">
        <f>IF(OR(ISNUMBER(O196)=FALSE,ISNUMBER(Q196)=FALSE,ISNUMBER(R196)=FALSE,ISNUMBER(T196)=FALSE,ISNUMBER(V196)=FALSE),"",SUM([1]tabla3!$B$2*O196,[1]tabla3!$B$3*Q196,[1]tabla3!$B$4*R196,[1]tabla3!$B$5*T196,[1]tabla3!$B$6*V196))</f>
        <v>13.6</v>
      </c>
      <c r="X196" s="6" t="str">
        <f>IF(ISNUMBER(W196)=FALSE,"",IF(W196&lt;9,"Bajo",IF(AND(W196&gt;=9,W196&lt;15)=TRUE,"Medio",IF(AND(W196&gt;=15,W196&lt;20)=TRUE,"Medio Alto",IF(AND(W196&gt;=20,W196&lt;30)=TRUE,"Alto","Muy Alto")))))</f>
        <v>Medio</v>
      </c>
    </row>
    <row r="197" spans="1:24" s="9" customFormat="1" x14ac:dyDescent="0.25">
      <c r="A197" s="8">
        <v>195</v>
      </c>
      <c r="B197" s="2" t="s">
        <v>14</v>
      </c>
      <c r="C197" s="2" t="s">
        <v>167</v>
      </c>
      <c r="D197" s="4" t="s">
        <v>166</v>
      </c>
      <c r="E197" s="4" t="s">
        <v>314</v>
      </c>
      <c r="F197" s="4" t="s">
        <v>313</v>
      </c>
      <c r="G197" s="4" t="s">
        <v>312</v>
      </c>
      <c r="H197" s="7">
        <v>2</v>
      </c>
      <c r="I197" s="7">
        <v>2</v>
      </c>
      <c r="J197" s="7">
        <v>19</v>
      </c>
      <c r="K197" s="2">
        <f>IF(ISBLANK(J197)=TRUE,"",IF(J197&lt;20,0,IF(AND(J197&gt;=20,J197&lt;35)=TRUE,1,IF(AND(J197&gt;35,J197&lt;=60)=TRUE,2,3))))</f>
        <v>0</v>
      </c>
      <c r="L197" s="7">
        <v>1</v>
      </c>
      <c r="M197" s="7">
        <v>1</v>
      </c>
      <c r="N197" s="2">
        <f>IF(AND(ISNUMBER(H197)=FALSE,ISNUMBER(I197)=FALSE,ISNUMBER(K197)=FALSE,ISNUMBER(L197)=FALSE,ISNUMBER(M197)=FALSE),"",SUM(1.5*H197,1.5*I197,1.5*K197,L197,0.5*M197))</f>
        <v>7.5</v>
      </c>
      <c r="O197" s="2">
        <f>IF(N197&lt;6,0,IF(AND(N197&gt;=6,N197&lt;12)=TRUE,1,IF(AND(N197&gt;=12,N197&lt;18)=TRUE,2,IF(N197=18,3,""))))</f>
        <v>1</v>
      </c>
      <c r="P197" s="7" t="s">
        <v>38</v>
      </c>
      <c r="Q197" s="7">
        <f>IF(OR(P197="DD",P197="LC")=TRUE,0,IF(P197="NT",1,IF(P197="VU",2,IF(OR(P197="EN",P197="CR")=TRUE,3,""))))</f>
        <v>1</v>
      </c>
      <c r="R197" s="2">
        <f>IF(COUNTIF($C$3:$C$289,C197)=1,3,IF(COUNTIF($D$3:$D$289,D197)=1,2,IF(AND(COUNTIF($D$3:$D$289,D197)&gt;=2,COUNTIF($D$3:$D$289,D197)&lt;=4)=TRUE,1,0)))</f>
        <v>1</v>
      </c>
      <c r="S197" s="7">
        <v>27</v>
      </c>
      <c r="T197" s="2">
        <f>IF(ISBLANK(S197)=TRUE,"",IF(S197&lt;=7,0,IF(AND(S197&gt;=8,S197&lt;=15)=TRUE,1,IF(AND(S197&gt;=16,S197&lt;=23)=TRUE,2,IF(AND(S197&gt;=24,S197&lt;=30)=TRUE,3,)))))</f>
        <v>3</v>
      </c>
      <c r="U197" s="7" t="s">
        <v>21</v>
      </c>
      <c r="V197" s="7">
        <f>IF(ISBLANK(U197)=TRUE,"",IF(U197="NE",0,IF(U197="CE ",1,IF(U197="E",2,3))))</f>
        <v>2</v>
      </c>
      <c r="W197" s="2">
        <f>IF(OR(ISNUMBER(O197)=FALSE,ISNUMBER(Q197)=FALSE,ISNUMBER(R197)=FALSE,ISNUMBER(T197)=FALSE,ISNUMBER(V197)=FALSE),"",SUM([1]tabla3!$B$2*O197,[1]tabla3!$B$3*Q197,[1]tabla3!$B$4*R197,[1]tabla3!$B$5*T197,[1]tabla3!$B$6*V197))</f>
        <v>20.9</v>
      </c>
      <c r="X197" s="6" t="str">
        <f>IF(ISNUMBER(W197)=FALSE,"",IF(W197&lt;9,"Bajo",IF(AND(W197&gt;=9,W197&lt;15)=TRUE,"Medio",IF(AND(W197&gt;=15,W197&lt;20)=TRUE,"Medio Alto",IF(AND(W197&gt;=20,W197&lt;30)=TRUE,"Alto","Muy Alto")))))</f>
        <v>Alto</v>
      </c>
    </row>
    <row r="198" spans="1:24" s="5" customFormat="1" x14ac:dyDescent="0.25">
      <c r="A198" s="8">
        <v>196</v>
      </c>
      <c r="B198" s="2" t="s">
        <v>14</v>
      </c>
      <c r="C198" s="2" t="s">
        <v>167</v>
      </c>
      <c r="D198" s="4" t="s">
        <v>311</v>
      </c>
      <c r="E198" s="4" t="s">
        <v>310</v>
      </c>
      <c r="F198" s="4" t="s">
        <v>309</v>
      </c>
      <c r="G198" s="4" t="s">
        <v>308</v>
      </c>
      <c r="H198" s="7">
        <v>2</v>
      </c>
      <c r="I198" s="7">
        <v>3</v>
      </c>
      <c r="J198" s="7">
        <v>19</v>
      </c>
      <c r="K198" s="2">
        <f>IF(ISBLANK(J198)=TRUE,"",IF(J198&lt;20,0,IF(AND(J198&gt;=20,J198&lt;35)=TRUE,1,IF(AND(J198&gt;35,J198&lt;=60)=TRUE,2,3))))</f>
        <v>0</v>
      </c>
      <c r="L198" s="7">
        <v>2</v>
      </c>
      <c r="M198" s="7">
        <v>1</v>
      </c>
      <c r="N198" s="2">
        <f>IF(AND(ISNUMBER(H198)=FALSE,ISNUMBER(I198)=FALSE,ISNUMBER(K198)=FALSE,ISNUMBER(L198)=FALSE,ISNUMBER(M198)=FALSE),"",SUM(1.5*H198,1.5*I198,1.5*K198,L198,0.5*M198))</f>
        <v>10</v>
      </c>
      <c r="O198" s="2">
        <f>IF(N198&lt;6,0,IF(AND(N198&gt;=6,N198&lt;12)=TRUE,1,IF(AND(N198&gt;=12,N198&lt;18)=TRUE,2,IF(N198=18,3,""))))</f>
        <v>1</v>
      </c>
      <c r="P198" s="7" t="s">
        <v>1</v>
      </c>
      <c r="Q198" s="7">
        <f>IF(OR(P198="DD",P198="LC")=TRUE,0,IF(P198="NT",1,IF(P198="VU",2,IF(OR(P198="EN",P198="CR")=TRUE,3,""))))</f>
        <v>0</v>
      </c>
      <c r="R198" s="2">
        <f>IF(COUNTIF($C$3:$C$289,C198)=1,3,IF(COUNTIF($D$3:$D$289,D198)=1,2,IF(AND(COUNTIF($D$3:$D$289,D198)&gt;=2,COUNTIF($D$3:$D$289,D198)&lt;=4)=TRUE,1,0)))</f>
        <v>2</v>
      </c>
      <c r="S198" s="7">
        <v>26</v>
      </c>
      <c r="T198" s="2">
        <f>IF(ISBLANK(S198)=TRUE,"",IF(S198&lt;=7,0,IF(AND(S198&gt;=8,S198&lt;=15)=TRUE,1,IF(AND(S198&gt;=16,S198&lt;=23)=TRUE,2,IF(AND(S198&gt;=24,S198&lt;=30)=TRUE,3,)))))</f>
        <v>3</v>
      </c>
      <c r="U198" s="7" t="s">
        <v>0</v>
      </c>
      <c r="V198" s="7">
        <f>IF(ISBLANK(U198)=TRUE,"",IF(U198="NE",0,IF(U198="CE ",1,IF(U198="E",2,3))))</f>
        <v>0</v>
      </c>
      <c r="W198" s="2">
        <f>IF(OR(ISNUMBER(O198)=FALSE,ISNUMBER(Q198)=FALSE,ISNUMBER(R198)=FALSE,ISNUMBER(T198)=FALSE,ISNUMBER(V198)=FALSE),"",SUM([1]tabla3!$B$2*O198,[1]tabla3!$B$3*Q198,[1]tabla3!$B$4*R198,[1]tabla3!$B$5*T198,[1]tabla3!$B$6*V198))</f>
        <v>13.6</v>
      </c>
      <c r="X198" s="6" t="str">
        <f>IF(ISNUMBER(W198)=FALSE,"",IF(W198&lt;9,"Bajo",IF(AND(W198&gt;=9,W198&lt;15)=TRUE,"Medio",IF(AND(W198&gt;=15,W198&lt;20)=TRUE,"Medio Alto",IF(AND(W198&gt;=20,W198&lt;30)=TRUE,"Alto","Muy Alto")))))</f>
        <v>Medio</v>
      </c>
    </row>
    <row r="199" spans="1:24" s="5" customFormat="1" x14ac:dyDescent="0.25">
      <c r="A199" s="8">
        <v>197</v>
      </c>
      <c r="B199" s="2" t="s">
        <v>14</v>
      </c>
      <c r="C199" s="2" t="s">
        <v>304</v>
      </c>
      <c r="D199" s="4" t="s">
        <v>303</v>
      </c>
      <c r="E199" s="4" t="s">
        <v>307</v>
      </c>
      <c r="F199" s="4" t="s">
        <v>306</v>
      </c>
      <c r="G199" s="4" t="s">
        <v>305</v>
      </c>
      <c r="H199" s="7">
        <v>2</v>
      </c>
      <c r="I199" s="7">
        <v>3</v>
      </c>
      <c r="J199" s="7">
        <v>10.9</v>
      </c>
      <c r="K199" s="2">
        <f>IF(ISBLANK(J199)=TRUE,"",IF(J199&lt;20,0,IF(AND(J199&gt;=20,J199&lt;35)=TRUE,1,IF(AND(J199&gt;35,J199&lt;=60)=TRUE,2,3))))</f>
        <v>0</v>
      </c>
      <c r="L199" s="7">
        <v>1</v>
      </c>
      <c r="M199" s="7">
        <v>1</v>
      </c>
      <c r="N199" s="2">
        <f>IF(AND(ISNUMBER(H199)=FALSE,ISNUMBER(I199)=FALSE,ISNUMBER(K199)=FALSE,ISNUMBER(L199)=FALSE,ISNUMBER(M199)=FALSE),"",SUM(1.5*H199,1.5*I199,1.5*K199,L199,0.5*M199))</f>
        <v>9</v>
      </c>
      <c r="O199" s="2">
        <f>IF(N199&lt;6,0,IF(AND(N199&gt;=6,N199&lt;12)=TRUE,1,IF(AND(N199&gt;=12,N199&lt;18)=TRUE,2,IF(N199=18,3,""))))</f>
        <v>1</v>
      </c>
      <c r="P199" s="7" t="s">
        <v>1</v>
      </c>
      <c r="Q199" s="7">
        <f>IF(OR(P199="DD",P199="LC")=TRUE,0,IF(P199="NT",1,IF(P199="VU",2,IF(OR(P199="EN",P199="CR")=TRUE,3,""))))</f>
        <v>0</v>
      </c>
      <c r="R199" s="2">
        <f>IF(COUNTIF($C$3:$C$289,C199)=1,3,IF(COUNTIF($D$3:$D$289,D199)=1,2,IF(AND(COUNTIF($D$3:$D$289,D199)&gt;=2,COUNTIF($D$3:$D$289,D199)&lt;=4)=TRUE,1,0)))</f>
        <v>1</v>
      </c>
      <c r="S199" s="7">
        <v>28</v>
      </c>
      <c r="T199" s="2">
        <f>IF(ISBLANK(S199)=TRUE,"",IF(S199&lt;=7,0,IF(AND(S199&gt;=8,S199&lt;=15)=TRUE,1,IF(AND(S199&gt;=16,S199&lt;=23)=TRUE,2,IF(AND(S199&gt;=24,S199&lt;=30)=TRUE,3,)))))</f>
        <v>3</v>
      </c>
      <c r="U199" s="7" t="s">
        <v>0</v>
      </c>
      <c r="V199" s="7">
        <f>IF(ISBLANK(U199)=TRUE,"",IF(U199="NE",0,IF(U199="CE ",1,IF(U199="E",2,3))))</f>
        <v>0</v>
      </c>
      <c r="W199" s="2">
        <f>IF(OR(ISNUMBER(O199)=FALSE,ISNUMBER(Q199)=FALSE,ISNUMBER(R199)=FALSE,ISNUMBER(T199)=FALSE,ISNUMBER(V199)=FALSE),"",SUM([1]tabla3!$B$2*O199,[1]tabla3!$B$3*Q199,[1]tabla3!$B$4*R199,[1]tabla3!$B$5*T199,[1]tabla3!$B$6*V199))</f>
        <v>11.9</v>
      </c>
      <c r="X199" s="6" t="str">
        <f>IF(ISNUMBER(W199)=FALSE,"",IF(W199&lt;9,"Bajo",IF(AND(W199&gt;=9,W199&lt;15)=TRUE,"Medio",IF(AND(W199&gt;=15,W199&lt;20)=TRUE,"Medio Alto",IF(AND(W199&gt;=20,W199&lt;30)=TRUE,"Alto","Muy Alto")))))</f>
        <v>Medio</v>
      </c>
    </row>
    <row r="200" spans="1:24" s="5" customFormat="1" x14ac:dyDescent="0.25">
      <c r="A200" s="8">
        <v>198</v>
      </c>
      <c r="B200" s="2" t="s">
        <v>14</v>
      </c>
      <c r="C200" s="2" t="s">
        <v>304</v>
      </c>
      <c r="D200" s="4" t="s">
        <v>303</v>
      </c>
      <c r="E200" s="4" t="s">
        <v>302</v>
      </c>
      <c r="F200" s="4" t="s">
        <v>301</v>
      </c>
      <c r="G200" s="4" t="s">
        <v>300</v>
      </c>
      <c r="H200" s="7">
        <v>2</v>
      </c>
      <c r="I200" s="7">
        <v>3</v>
      </c>
      <c r="J200" s="7">
        <v>10.9</v>
      </c>
      <c r="K200" s="2">
        <f>IF(ISBLANK(J200)=TRUE,"",IF(J200&lt;20,0,IF(AND(J200&gt;=20,J200&lt;35)=TRUE,1,IF(AND(J200&gt;35,J200&lt;=60)=TRUE,2,3))))</f>
        <v>0</v>
      </c>
      <c r="L200" s="7">
        <v>1</v>
      </c>
      <c r="M200" s="7">
        <v>1</v>
      </c>
      <c r="N200" s="2">
        <f>IF(AND(ISNUMBER(H200)=FALSE,ISNUMBER(I200)=FALSE,ISNUMBER(K200)=FALSE,ISNUMBER(L200)=FALSE,ISNUMBER(M200)=FALSE),"",SUM(1.5*H200,1.5*I200,1.5*K200,L200,0.5*M200))</f>
        <v>9</v>
      </c>
      <c r="O200" s="2">
        <f>IF(N200&lt;6,0,IF(AND(N200&gt;=6,N200&lt;12)=TRUE,1,IF(AND(N200&gt;=12,N200&lt;18)=TRUE,2,IF(N200=18,3,""))))</f>
        <v>1</v>
      </c>
      <c r="P200" s="7" t="s">
        <v>1</v>
      </c>
      <c r="Q200" s="7">
        <f>IF(OR(P200="DD",P200="LC")=TRUE,0,IF(P200="NT",1,IF(P200="VU",2,IF(OR(P200="EN",P200="CR")=TRUE,3,""))))</f>
        <v>0</v>
      </c>
      <c r="R200" s="2">
        <f>IF(COUNTIF($C$3:$C$289,C200)=1,3,IF(COUNTIF($D$3:$D$289,D200)=1,2,IF(AND(COUNTIF($D$3:$D$289,D200)&gt;=2,COUNTIF($D$3:$D$289,D200)&lt;=4)=TRUE,1,0)))</f>
        <v>1</v>
      </c>
      <c r="S200" s="7">
        <v>28</v>
      </c>
      <c r="T200" s="2">
        <f>IF(ISBLANK(S200)=TRUE,"",IF(S200&lt;=7,0,IF(AND(S200&gt;=8,S200&lt;=15)=TRUE,1,IF(AND(S200&gt;=16,S200&lt;=23)=TRUE,2,IF(AND(S200&gt;=24,S200&lt;=30)=TRUE,3,)))))</f>
        <v>3</v>
      </c>
      <c r="U200" s="7" t="s">
        <v>0</v>
      </c>
      <c r="V200" s="7">
        <f>IF(ISBLANK(U200)=TRUE,"",IF(U200="NE",0,IF(U200="CE ",1,IF(U200="E",2,3))))</f>
        <v>0</v>
      </c>
      <c r="W200" s="2">
        <f>IF(OR(ISNUMBER(O200)=FALSE,ISNUMBER(Q200)=FALSE,ISNUMBER(R200)=FALSE,ISNUMBER(T200)=FALSE,ISNUMBER(V200)=FALSE),"",SUM([1]tabla3!$B$2*O200,[1]tabla3!$B$3*Q200,[1]tabla3!$B$4*R200,[1]tabla3!$B$5*T200,[1]tabla3!$B$6*V200))</f>
        <v>11.9</v>
      </c>
      <c r="X200" s="6" t="str">
        <f>IF(ISNUMBER(W200)=FALSE,"",IF(W200&lt;9,"Bajo",IF(AND(W200&gt;=9,W200&lt;15)=TRUE,"Medio",IF(AND(W200&gt;=15,W200&lt;20)=TRUE,"Medio Alto",IF(AND(W200&gt;=20,W200&lt;30)=TRUE,"Alto","Muy Alto")))))</f>
        <v>Medio</v>
      </c>
    </row>
    <row r="201" spans="1:24" s="9" customFormat="1" x14ac:dyDescent="0.25">
      <c r="A201" s="8">
        <v>199</v>
      </c>
      <c r="B201" s="2" t="s">
        <v>14</v>
      </c>
      <c r="C201" s="2" t="s">
        <v>280</v>
      </c>
      <c r="D201" s="4" t="s">
        <v>296</v>
      </c>
      <c r="E201" s="4" t="s">
        <v>299</v>
      </c>
      <c r="F201" s="4" t="s">
        <v>298</v>
      </c>
      <c r="G201" s="4" t="s">
        <v>297</v>
      </c>
      <c r="H201" s="7">
        <v>2</v>
      </c>
      <c r="I201" s="7">
        <v>2</v>
      </c>
      <c r="J201" s="7">
        <v>14</v>
      </c>
      <c r="K201" s="2">
        <f>IF(ISBLANK(J201)=TRUE,"",IF(J201&lt;20,0,IF(AND(J201&gt;=20,J201&lt;35)=TRUE,1,IF(AND(J201&gt;35,J201&lt;=60)=TRUE,2,3))))</f>
        <v>0</v>
      </c>
      <c r="L201" s="7">
        <v>1</v>
      </c>
      <c r="M201" s="7">
        <v>1</v>
      </c>
      <c r="N201" s="2">
        <f>IF(AND(ISNUMBER(H201)=FALSE,ISNUMBER(I201)=FALSE,ISNUMBER(K201)=FALSE,ISNUMBER(L201)=FALSE,ISNUMBER(M201)=FALSE),"",SUM(1.5*H201,1.5*I201,1.5*K201,L201,0.5*M201))</f>
        <v>7.5</v>
      </c>
      <c r="O201" s="2">
        <f>IF(N201&lt;6,0,IF(AND(N201&gt;=6,N201&lt;12)=TRUE,1,IF(AND(N201&gt;=12,N201&lt;18)=TRUE,2,IF(N201=18,3,""))))</f>
        <v>1</v>
      </c>
      <c r="P201" s="7" t="s">
        <v>1</v>
      </c>
      <c r="Q201" s="7">
        <f>IF(OR(P201="DD",P201="LC")=TRUE,0,IF(P201="NT",1,IF(P201="VU",2,IF(OR(P201="EN",P201="CR")=TRUE,3,""))))</f>
        <v>0</v>
      </c>
      <c r="R201" s="2">
        <f>IF(COUNTIF($C$3:$C$289,C201)=1,3,IF(COUNTIF($D$3:$D$289,D201)=1,2,IF(AND(COUNTIF($D$3:$D$289,D201)&gt;=2,COUNTIF($D$3:$D$289,D201)&lt;=4)=TRUE,1,0)))</f>
        <v>1</v>
      </c>
      <c r="S201" s="7">
        <v>16</v>
      </c>
      <c r="T201" s="2">
        <f>IF(ISBLANK(S201)=TRUE,"",IF(S201&lt;=7,0,IF(AND(S201&gt;=8,S201&lt;=15)=TRUE,1,IF(AND(S201&gt;=16,S201&lt;=23)=TRUE,2,IF(AND(S201&gt;=24,S201&lt;=30)=TRUE,3,)))))</f>
        <v>2</v>
      </c>
      <c r="U201" s="7" t="s">
        <v>8</v>
      </c>
      <c r="V201" s="7">
        <f>IF(ISBLANK(U201)=TRUE,"",IF(U201="NE",0,IF(U201="CE ",1,IF(U201="E",2,3))))</f>
        <v>3</v>
      </c>
      <c r="W201" s="2">
        <f>IF(OR(ISNUMBER(O201)=FALSE,ISNUMBER(Q201)=FALSE,ISNUMBER(R201)=FALSE,ISNUMBER(T201)=FALSE,ISNUMBER(V201)=FALSE),"",SUM([1]tabla3!$B$2*O201,[1]tabla3!$B$3*Q201,[1]tabla3!$B$4*R201,[1]tabla3!$B$5*T201,[1]tabla3!$B$6*V201))</f>
        <v>17.899999999999999</v>
      </c>
      <c r="X201" s="6" t="str">
        <f>IF(ISNUMBER(W201)=FALSE,"",IF(W201&lt;9,"Bajo",IF(AND(W201&gt;=9,W201&lt;15)=TRUE,"Medio",IF(AND(W201&gt;=15,W201&lt;20)=TRUE,"Medio Alto",IF(AND(W201&gt;=20,W201&lt;30)=TRUE,"Alto","Muy Alto")))))</f>
        <v>Medio Alto</v>
      </c>
    </row>
    <row r="202" spans="1:24" s="5" customFormat="1" x14ac:dyDescent="0.25">
      <c r="A202" s="8">
        <v>200</v>
      </c>
      <c r="B202" s="2" t="s">
        <v>14</v>
      </c>
      <c r="C202" s="2" t="s">
        <v>259</v>
      </c>
      <c r="D202" s="4" t="s">
        <v>296</v>
      </c>
      <c r="E202" s="4" t="s">
        <v>295</v>
      </c>
      <c r="F202" s="4" t="s">
        <v>294</v>
      </c>
      <c r="G202" s="4" t="s">
        <v>293</v>
      </c>
      <c r="H202" s="7">
        <v>2</v>
      </c>
      <c r="I202" s="7">
        <v>1</v>
      </c>
      <c r="J202" s="7">
        <v>16.5</v>
      </c>
      <c r="K202" s="2">
        <f>IF(ISBLANK(J202)=TRUE,"",IF(J202&lt;20,0,IF(AND(J202&gt;=20,J202&lt;35)=TRUE,1,IF(AND(J202&gt;35,J202&lt;=60)=TRUE,2,3))))</f>
        <v>0</v>
      </c>
      <c r="L202" s="7">
        <v>3</v>
      </c>
      <c r="M202" s="7">
        <v>1</v>
      </c>
      <c r="N202" s="2">
        <f>IF(AND(ISNUMBER(H202)=FALSE,ISNUMBER(I202)=FALSE,ISNUMBER(K202)=FALSE,ISNUMBER(L202)=FALSE,ISNUMBER(M202)=FALSE),"",SUM(1.5*H202,1.5*I202,1.5*K202,L202,0.5*M202))</f>
        <v>8</v>
      </c>
      <c r="O202" s="2">
        <f>IF(N202&lt;6,0,IF(AND(N202&gt;=6,N202&lt;12)=TRUE,1,IF(AND(N202&gt;=12,N202&lt;18)=TRUE,2,IF(N202=18,3,""))))</f>
        <v>1</v>
      </c>
      <c r="P202" s="7" t="s">
        <v>1</v>
      </c>
      <c r="Q202" s="7">
        <f>IF(OR(P202="DD",P202="LC")=TRUE,0,IF(P202="NT",1,IF(P202="VU",2,IF(OR(P202="EN",P202="CR")=TRUE,3,""))))</f>
        <v>0</v>
      </c>
      <c r="R202" s="2">
        <f>IF(COUNTIF($C$3:$C$289,C202)=1,3,IF(COUNTIF($D$3:$D$289,D202)=1,2,IF(AND(COUNTIF($D$3:$D$289,D202)&gt;=2,COUNTIF($D$3:$D$289,D202)&lt;=4)=TRUE,1,0)))</f>
        <v>1</v>
      </c>
      <c r="S202" s="7">
        <v>26</v>
      </c>
      <c r="T202" s="2">
        <f>IF(ISBLANK(S202)=TRUE,"",IF(S202&lt;=7,0,IF(AND(S202&gt;=8,S202&lt;=15)=TRUE,1,IF(AND(S202&gt;=16,S202&lt;=23)=TRUE,2,IF(AND(S202&gt;=24,S202&lt;=30)=TRUE,3,)))))</f>
        <v>3</v>
      </c>
      <c r="U202" s="7" t="s">
        <v>0</v>
      </c>
      <c r="V202" s="7">
        <f>IF(ISBLANK(U202)=TRUE,"",IF(U202="NE",0,IF(U202="CE ",1,IF(U202="E",2,3))))</f>
        <v>0</v>
      </c>
      <c r="W202" s="2">
        <f>IF(OR(ISNUMBER(O202)=FALSE,ISNUMBER(Q202)=FALSE,ISNUMBER(R202)=FALSE,ISNUMBER(T202)=FALSE,ISNUMBER(V202)=FALSE),"",SUM([1]tabla3!$B$2*O202,[1]tabla3!$B$3*Q202,[1]tabla3!$B$4*R202,[1]tabla3!$B$5*T202,[1]tabla3!$B$6*V202))</f>
        <v>11.9</v>
      </c>
      <c r="X202" s="6" t="str">
        <f>IF(ISNUMBER(W202)=FALSE,"",IF(W202&lt;9,"Bajo",IF(AND(W202&gt;=9,W202&lt;15)=TRUE,"Medio",IF(AND(W202&gt;=15,W202&lt;20)=TRUE,"Medio Alto",IF(AND(W202&gt;=20,W202&lt;30)=TRUE,"Alto","Muy Alto")))))</f>
        <v>Medio</v>
      </c>
    </row>
    <row r="203" spans="1:24" s="5" customFormat="1" x14ac:dyDescent="0.25">
      <c r="A203" s="8">
        <v>201</v>
      </c>
      <c r="B203" s="2" t="s">
        <v>14</v>
      </c>
      <c r="C203" s="2" t="s">
        <v>280</v>
      </c>
      <c r="D203" s="4" t="s">
        <v>292</v>
      </c>
      <c r="E203" s="4" t="s">
        <v>291</v>
      </c>
      <c r="F203" s="4" t="s">
        <v>290</v>
      </c>
      <c r="G203" s="4" t="s">
        <v>289</v>
      </c>
      <c r="H203" s="7">
        <v>2</v>
      </c>
      <c r="I203" s="7">
        <v>3</v>
      </c>
      <c r="J203" s="7">
        <v>17</v>
      </c>
      <c r="K203" s="2">
        <f>IF(ISBLANK(J203)=TRUE,"",IF(J203&lt;20,0,IF(AND(J203&gt;=20,J203&lt;35)=TRUE,1,IF(AND(J203&gt;35,J203&lt;=60)=TRUE,2,3))))</f>
        <v>0</v>
      </c>
      <c r="L203" s="7">
        <v>1</v>
      </c>
      <c r="M203" s="7">
        <v>2</v>
      </c>
      <c r="N203" s="2">
        <f>IF(AND(ISNUMBER(H203)=FALSE,ISNUMBER(I203)=FALSE,ISNUMBER(K203)=FALSE,ISNUMBER(L203)=FALSE,ISNUMBER(M203)=FALSE),"",SUM(1.5*H203,1.5*I203,1.5*K203,L203,0.5*M203))</f>
        <v>9.5</v>
      </c>
      <c r="O203" s="2">
        <f>IF(N203&lt;6,0,IF(AND(N203&gt;=6,N203&lt;12)=TRUE,1,IF(AND(N203&gt;=12,N203&lt;18)=TRUE,2,IF(N203=18,3,""))))</f>
        <v>1</v>
      </c>
      <c r="P203" s="7" t="s">
        <v>1</v>
      </c>
      <c r="Q203" s="7">
        <f>IF(OR(P203="DD",P203="LC")=TRUE,0,IF(P203="NT",1,IF(P203="VU",2,IF(OR(P203="EN",P203="CR")=TRUE,3,""))))</f>
        <v>0</v>
      </c>
      <c r="R203" s="2">
        <f>IF(COUNTIF($C$3:$C$289,C203)=1,3,IF(COUNTIF($D$3:$D$289,D203)=1,2,IF(AND(COUNTIF($D$3:$D$289,D203)&gt;=2,COUNTIF($D$3:$D$289,D203)&lt;=4)=TRUE,1,0)))</f>
        <v>2</v>
      </c>
      <c r="S203" s="7">
        <v>25</v>
      </c>
      <c r="T203" s="2">
        <f>IF(ISBLANK(S203)=TRUE,"",IF(S203&lt;=7,0,IF(AND(S203&gt;=8,S203&lt;=15)=TRUE,1,IF(AND(S203&gt;=16,S203&lt;=23)=TRUE,2,IF(AND(S203&gt;=24,S203&lt;=30)=TRUE,3,)))))</f>
        <v>3</v>
      </c>
      <c r="U203" s="7" t="s">
        <v>0</v>
      </c>
      <c r="V203" s="7">
        <f>IF(ISBLANK(U203)=TRUE,"",IF(U203="NE",0,IF(U203="CE ",1,IF(U203="E",2,3))))</f>
        <v>0</v>
      </c>
      <c r="W203" s="2">
        <f>IF(OR(ISNUMBER(O203)=FALSE,ISNUMBER(Q203)=FALSE,ISNUMBER(R203)=FALSE,ISNUMBER(T203)=FALSE,ISNUMBER(V203)=FALSE),"",SUM([1]tabla3!$B$2*O203,[1]tabla3!$B$3*Q203,[1]tabla3!$B$4*R203,[1]tabla3!$B$5*T203,[1]tabla3!$B$6*V203))</f>
        <v>13.6</v>
      </c>
      <c r="X203" s="6" t="str">
        <f>IF(ISNUMBER(W203)=FALSE,"",IF(W203&lt;9,"Bajo",IF(AND(W203&gt;=9,W203&lt;15)=TRUE,"Medio",IF(AND(W203&gt;=15,W203&lt;20)=TRUE,"Medio Alto",IF(AND(W203&gt;=20,W203&lt;30)=TRUE,"Alto","Muy Alto")))))</f>
        <v>Medio</v>
      </c>
    </row>
    <row r="204" spans="1:24" s="5" customFormat="1" x14ac:dyDescent="0.25">
      <c r="A204" s="8">
        <v>202</v>
      </c>
      <c r="B204" s="2" t="s">
        <v>14</v>
      </c>
      <c r="C204" s="2" t="s">
        <v>280</v>
      </c>
      <c r="D204" s="4" t="s">
        <v>288</v>
      </c>
      <c r="E204" s="4" t="s">
        <v>287</v>
      </c>
      <c r="F204" s="4" t="s">
        <v>286</v>
      </c>
      <c r="G204" s="4" t="s">
        <v>285</v>
      </c>
      <c r="H204" s="7">
        <v>2</v>
      </c>
      <c r="I204" s="7">
        <v>1</v>
      </c>
      <c r="J204" s="7">
        <v>14</v>
      </c>
      <c r="K204" s="2">
        <f>IF(ISBLANK(J204)=TRUE,"",IF(J204&lt;20,0,IF(AND(J204&gt;=20,J204&lt;35)=TRUE,1,IF(AND(J204&gt;35,J204&lt;=60)=TRUE,2,3))))</f>
        <v>0</v>
      </c>
      <c r="L204" s="7">
        <v>1</v>
      </c>
      <c r="M204" s="7">
        <v>2</v>
      </c>
      <c r="N204" s="2">
        <f>IF(AND(ISNUMBER(H204)=FALSE,ISNUMBER(I204)=FALSE,ISNUMBER(K204)=FALSE,ISNUMBER(L204)=FALSE,ISNUMBER(M204)=FALSE),"",SUM(1.5*H204,1.5*I204,1.5*K204,L204,0.5*M204))</f>
        <v>6.5</v>
      </c>
      <c r="O204" s="2">
        <f>IF(N204&lt;6,0,IF(AND(N204&gt;=6,N204&lt;12)=TRUE,1,IF(AND(N204&gt;=12,N204&lt;18)=TRUE,2,IF(N204=18,3,""))))</f>
        <v>1</v>
      </c>
      <c r="P204" s="7" t="s">
        <v>1</v>
      </c>
      <c r="Q204" s="7">
        <f>IF(OR(P204="DD",P204="LC")=TRUE,0,IF(P204="NT",1,IF(P204="VU",2,IF(OR(P204="EN",P204="CR")=TRUE,3,""))))</f>
        <v>0</v>
      </c>
      <c r="R204" s="2">
        <f>IF(COUNTIF($C$3:$C$289,C204)=1,3,IF(COUNTIF($D$3:$D$289,D204)=1,2,IF(AND(COUNTIF($D$3:$D$289,D204)&gt;=2,COUNTIF($D$3:$D$289,D204)&lt;=4)=TRUE,1,0)))</f>
        <v>2</v>
      </c>
      <c r="S204" s="7">
        <v>23</v>
      </c>
      <c r="T204" s="2">
        <f>IF(ISBLANK(S204)=TRUE,"",IF(S204&lt;=7,0,IF(AND(S204&gt;=8,S204&lt;=15)=TRUE,1,IF(AND(S204&gt;=16,S204&lt;=23)=TRUE,2,IF(AND(S204&gt;=24,S204&lt;=30)=TRUE,3,)))))</f>
        <v>2</v>
      </c>
      <c r="U204" s="7" t="s">
        <v>0</v>
      </c>
      <c r="V204" s="7">
        <f>IF(ISBLANK(U204)=TRUE,"",IF(U204="NE",0,IF(U204="CE ",1,IF(U204="E",2,3))))</f>
        <v>0</v>
      </c>
      <c r="W204" s="2">
        <f>IF(OR(ISNUMBER(O204)=FALSE,ISNUMBER(Q204)=FALSE,ISNUMBER(R204)=FALSE,ISNUMBER(T204)=FALSE,ISNUMBER(V204)=FALSE),"",SUM([1]tabla3!$B$2*O204,[1]tabla3!$B$3*Q204,[1]tabla3!$B$4*R204,[1]tabla3!$B$5*T204,[1]tabla3!$B$6*V204))</f>
        <v>10.6</v>
      </c>
      <c r="X204" s="6" t="str">
        <f>IF(ISNUMBER(W204)=FALSE,"",IF(W204&lt;9,"Bajo",IF(AND(W204&gt;=9,W204&lt;15)=TRUE,"Medio",IF(AND(W204&gt;=15,W204&lt;20)=TRUE,"Medio Alto",IF(AND(W204&gt;=20,W204&lt;30)=TRUE,"Alto","Muy Alto")))))</f>
        <v>Medio</v>
      </c>
    </row>
    <row r="205" spans="1:24" s="5" customFormat="1" x14ac:dyDescent="0.25">
      <c r="A205" s="8">
        <v>203</v>
      </c>
      <c r="B205" s="2" t="s">
        <v>14</v>
      </c>
      <c r="C205" s="2" t="s">
        <v>13</v>
      </c>
      <c r="D205" s="4" t="s">
        <v>284</v>
      </c>
      <c r="E205" s="4" t="s">
        <v>283</v>
      </c>
      <c r="F205" s="4" t="s">
        <v>282</v>
      </c>
      <c r="G205" s="4" t="s">
        <v>281</v>
      </c>
      <c r="H205" s="7">
        <v>2</v>
      </c>
      <c r="I205" s="7">
        <v>2</v>
      </c>
      <c r="J205" s="7">
        <v>11</v>
      </c>
      <c r="K205" s="2">
        <f>IF(ISBLANK(J205)=TRUE,"",IF(J205&lt;20,0,IF(AND(J205&gt;=20,J205&lt;35)=TRUE,1,IF(AND(J205&gt;35,J205&lt;=60)=TRUE,2,3))))</f>
        <v>0</v>
      </c>
      <c r="L205" s="7">
        <v>3</v>
      </c>
      <c r="M205" s="7">
        <v>2</v>
      </c>
      <c r="N205" s="2">
        <f>IF(AND(ISNUMBER(H205)=FALSE,ISNUMBER(I205)=FALSE,ISNUMBER(K205)=FALSE,ISNUMBER(L205)=FALSE,ISNUMBER(M205)=FALSE),"",SUM(1.5*H205,1.5*I205,1.5*K205,L205,0.5*M205))</f>
        <v>10</v>
      </c>
      <c r="O205" s="2">
        <f>IF(N205&lt;6,0,IF(AND(N205&gt;=6,N205&lt;12)=TRUE,1,IF(AND(N205&gt;=12,N205&lt;18)=TRUE,2,IF(N205=18,3,""))))</f>
        <v>1</v>
      </c>
      <c r="P205" s="7" t="s">
        <v>1</v>
      </c>
      <c r="Q205" s="7">
        <f>IF(OR(P205="DD",P205="LC")=TRUE,0,IF(P205="NT",1,IF(P205="VU",2,IF(OR(P205="EN",P205="CR")=TRUE,3,""))))</f>
        <v>0</v>
      </c>
      <c r="R205" s="2">
        <f>IF(COUNTIF($C$3:$C$289,C205)=1,3,IF(COUNTIF($D$3:$D$289,D205)=1,2,IF(AND(COUNTIF($D$3:$D$289,D205)&gt;=2,COUNTIF($D$3:$D$289,D205)&lt;=4)=TRUE,1,0)))</f>
        <v>2</v>
      </c>
      <c r="S205" s="7">
        <v>23</v>
      </c>
      <c r="T205" s="2">
        <f>IF(ISBLANK(S205)=TRUE,"",IF(S205&lt;=7,0,IF(AND(S205&gt;=8,S205&lt;=15)=TRUE,1,IF(AND(S205&gt;=16,S205&lt;=23)=TRUE,2,IF(AND(S205&gt;=24,S205&lt;=30)=TRUE,3,)))))</f>
        <v>2</v>
      </c>
      <c r="U205" s="7" t="s">
        <v>0</v>
      </c>
      <c r="V205" s="7">
        <f>IF(ISBLANK(U205)=TRUE,"",IF(U205="NE",0,IF(U205="CE ",1,IF(U205="E",2,3))))</f>
        <v>0</v>
      </c>
      <c r="W205" s="2">
        <f>IF(OR(ISNUMBER(O205)=FALSE,ISNUMBER(Q205)=FALSE,ISNUMBER(R205)=FALSE,ISNUMBER(T205)=FALSE,ISNUMBER(V205)=FALSE),"",SUM([1]tabla3!$B$2*O205,[1]tabla3!$B$3*Q205,[1]tabla3!$B$4*R205,[1]tabla3!$B$5*T205,[1]tabla3!$B$6*V205))</f>
        <v>10.6</v>
      </c>
      <c r="X205" s="6" t="str">
        <f>IF(ISNUMBER(W205)=FALSE,"",IF(W205&lt;9,"Bajo",IF(AND(W205&gt;=9,W205&lt;15)=TRUE,"Medio",IF(AND(W205&gt;=15,W205&lt;20)=TRUE,"Medio Alto",IF(AND(W205&gt;=20,W205&lt;30)=TRUE,"Alto","Muy Alto")))))</f>
        <v>Medio</v>
      </c>
    </row>
    <row r="206" spans="1:24" s="5" customFormat="1" x14ac:dyDescent="0.25">
      <c r="A206" s="8">
        <v>204</v>
      </c>
      <c r="B206" s="2" t="s">
        <v>14</v>
      </c>
      <c r="C206" s="2" t="s">
        <v>280</v>
      </c>
      <c r="D206" s="4" t="s">
        <v>279</v>
      </c>
      <c r="E206" s="4" t="s">
        <v>278</v>
      </c>
      <c r="F206" s="4" t="s">
        <v>277</v>
      </c>
      <c r="G206" s="4" t="s">
        <v>276</v>
      </c>
      <c r="H206" s="7">
        <v>0</v>
      </c>
      <c r="I206" s="7">
        <v>1</v>
      </c>
      <c r="J206" s="7">
        <v>14</v>
      </c>
      <c r="K206" s="2">
        <f>IF(ISBLANK(J206)=TRUE,"",IF(J206&lt;20,0,IF(AND(J206&gt;=20,J206&lt;35)=TRUE,1,IF(AND(J206&gt;35,J206&lt;=60)=TRUE,2,3))))</f>
        <v>0</v>
      </c>
      <c r="L206" s="7">
        <v>3</v>
      </c>
      <c r="M206" s="7">
        <v>2</v>
      </c>
      <c r="N206" s="2">
        <f>IF(AND(ISNUMBER(H206)=FALSE,ISNUMBER(I206)=FALSE,ISNUMBER(K206)=FALSE,ISNUMBER(L206)=FALSE,ISNUMBER(M206)=FALSE),"",SUM(1.5*H206,1.5*I206,1.5*K206,L206,0.5*M206))</f>
        <v>5.5</v>
      </c>
      <c r="O206" s="2">
        <f>IF(N206&lt;6,0,IF(AND(N206&gt;=6,N206&lt;12)=TRUE,1,IF(AND(N206&gt;=12,N206&lt;18)=TRUE,2,IF(N206=18,3,""))))</f>
        <v>0</v>
      </c>
      <c r="P206" s="7" t="s">
        <v>1</v>
      </c>
      <c r="Q206" s="7">
        <f>IF(OR(P206="DD",P206="LC")=TRUE,0,IF(P206="NT",1,IF(P206="VU",2,IF(OR(P206="EN",P206="CR")=TRUE,3,""))))</f>
        <v>0</v>
      </c>
      <c r="R206" s="2">
        <f>IF(COUNTIF($C$3:$C$289,C206)=1,3,IF(COUNTIF($D$3:$D$289,D206)=1,2,IF(AND(COUNTIF($D$3:$D$289,D206)&gt;=2,COUNTIF($D$3:$D$289,D206)&lt;=4)=TRUE,1,0)))</f>
        <v>2</v>
      </c>
      <c r="S206" s="7">
        <v>24</v>
      </c>
      <c r="T206" s="2">
        <f>IF(ISBLANK(S206)=TRUE,"",IF(S206&lt;=7,0,IF(AND(S206&gt;=8,S206&lt;=15)=TRUE,1,IF(AND(S206&gt;=16,S206&lt;=23)=TRUE,2,IF(AND(S206&gt;=24,S206&lt;=30)=TRUE,3,)))))</f>
        <v>3</v>
      </c>
      <c r="U206" s="7" t="s">
        <v>0</v>
      </c>
      <c r="V206" s="7">
        <f>IF(ISBLANK(U206)=TRUE,"",IF(U206="NE",0,IF(U206="CE ",1,IF(U206="E",2,3))))</f>
        <v>0</v>
      </c>
      <c r="W206" s="2">
        <f>IF(OR(ISNUMBER(O206)=FALSE,ISNUMBER(Q206)=FALSE,ISNUMBER(R206)=FALSE,ISNUMBER(T206)=FALSE,ISNUMBER(V206)=FALSE),"",SUM([1]tabla3!$B$2*O206,[1]tabla3!$B$3*Q206,[1]tabla3!$B$4*R206,[1]tabla3!$B$5*T206,[1]tabla3!$B$6*V206))</f>
        <v>12.4</v>
      </c>
      <c r="X206" s="6" t="str">
        <f>IF(ISNUMBER(W206)=FALSE,"",IF(W206&lt;9,"Bajo",IF(AND(W206&gt;=9,W206&lt;15)=TRUE,"Medio",IF(AND(W206&gt;=15,W206&lt;20)=TRUE,"Medio Alto",IF(AND(W206&gt;=20,W206&lt;30)=TRUE,"Alto","Muy Alto")))))</f>
        <v>Medio</v>
      </c>
    </row>
    <row r="207" spans="1:24" s="5" customFormat="1" x14ac:dyDescent="0.25">
      <c r="A207" s="8">
        <v>205</v>
      </c>
      <c r="B207" s="2" t="s">
        <v>14</v>
      </c>
      <c r="C207" s="2" t="s">
        <v>275</v>
      </c>
      <c r="D207" s="4" t="s">
        <v>274</v>
      </c>
      <c r="E207" s="4" t="s">
        <v>273</v>
      </c>
      <c r="F207" s="4" t="s">
        <v>272</v>
      </c>
      <c r="G207" s="4" t="s">
        <v>271</v>
      </c>
      <c r="H207" s="7">
        <v>2</v>
      </c>
      <c r="I207" s="7">
        <v>2</v>
      </c>
      <c r="J207" s="7">
        <v>18</v>
      </c>
      <c r="K207" s="2">
        <f>IF(ISBLANK(J207)=TRUE,"",IF(J207&lt;20,0,IF(AND(J207&gt;=20,J207&lt;35)=TRUE,1,IF(AND(J207&gt;35,J207&lt;=60)=TRUE,2,3))))</f>
        <v>0</v>
      </c>
      <c r="L207" s="7">
        <v>3</v>
      </c>
      <c r="M207" s="7">
        <v>1</v>
      </c>
      <c r="N207" s="2">
        <f>IF(AND(ISNUMBER(H207)=FALSE,ISNUMBER(I207)=FALSE,ISNUMBER(K207)=FALSE,ISNUMBER(L207)=FALSE,ISNUMBER(M207)=FALSE),"",SUM(1.5*H207,1.5*I207,1.5*K207,L207,0.5*M207))</f>
        <v>9.5</v>
      </c>
      <c r="O207" s="2">
        <f>IF(N207&lt;6,0,IF(AND(N207&gt;=6,N207&lt;12)=TRUE,1,IF(AND(N207&gt;=12,N207&lt;18)=TRUE,2,IF(N207=18,3,""))))</f>
        <v>1</v>
      </c>
      <c r="P207" s="7" t="s">
        <v>1</v>
      </c>
      <c r="Q207" s="7">
        <f>IF(OR(P207="DD",P207="LC")=TRUE,0,IF(P207="NT",1,IF(P207="VU",2,IF(OR(P207="EN",P207="CR")=TRUE,3,""))))</f>
        <v>0</v>
      </c>
      <c r="R207" s="2">
        <f>IF(COUNTIF($C$3:$C$289,C207)=1,3,IF(COUNTIF($D$3:$D$289,D207)=1,2,IF(AND(COUNTIF($D$3:$D$289,D207)&gt;=2,COUNTIF($D$3:$D$289,D207)&lt;=4)=TRUE,1,0)))</f>
        <v>3</v>
      </c>
      <c r="S207" s="7">
        <v>22</v>
      </c>
      <c r="T207" s="2">
        <f>IF(ISBLANK(S207)=TRUE,"",IF(S207&lt;=7,0,IF(AND(S207&gt;=8,S207&lt;=15)=TRUE,1,IF(AND(S207&gt;=16,S207&lt;=23)=TRUE,2,IF(AND(S207&gt;=24,S207&lt;=30)=TRUE,3,)))))</f>
        <v>2</v>
      </c>
      <c r="U207" s="7" t="s">
        <v>0</v>
      </c>
      <c r="V207" s="7">
        <f>IF(ISBLANK(U207)=TRUE,"",IF(U207="NE",0,IF(U207="CE ",1,IF(U207="E",2,3))))</f>
        <v>0</v>
      </c>
      <c r="W207" s="2">
        <f>IF(OR(ISNUMBER(O207)=FALSE,ISNUMBER(Q207)=FALSE,ISNUMBER(R207)=FALSE,ISNUMBER(T207)=FALSE,ISNUMBER(V207)=FALSE),"",SUM([1]tabla3!$B$2*O207,[1]tabla3!$B$3*Q207,[1]tabla3!$B$4*R207,[1]tabla3!$B$5*T207,[1]tabla3!$B$6*V207))</f>
        <v>12.3</v>
      </c>
      <c r="X207" s="6" t="str">
        <f>IF(ISNUMBER(W207)=FALSE,"",IF(W207&lt;9,"Bajo",IF(AND(W207&gt;=9,W207&lt;15)=TRUE,"Medio",IF(AND(W207&gt;=15,W207&lt;20)=TRUE,"Medio Alto",IF(AND(W207&gt;=20,W207&lt;30)=TRUE,"Alto","Muy Alto")))))</f>
        <v>Medio</v>
      </c>
    </row>
    <row r="208" spans="1:24" s="5" customFormat="1" x14ac:dyDescent="0.25">
      <c r="A208" s="8">
        <v>206</v>
      </c>
      <c r="B208" s="2" t="s">
        <v>14</v>
      </c>
      <c r="C208" s="2" t="s">
        <v>13</v>
      </c>
      <c r="D208" s="4" t="s">
        <v>267</v>
      </c>
      <c r="E208" s="4" t="s">
        <v>270</v>
      </c>
      <c r="F208" s="4" t="s">
        <v>269</v>
      </c>
      <c r="G208" s="4" t="s">
        <v>268</v>
      </c>
      <c r="H208" s="7">
        <v>2</v>
      </c>
      <c r="I208" s="7">
        <v>2</v>
      </c>
      <c r="J208" s="7">
        <v>20.5</v>
      </c>
      <c r="K208" s="2">
        <f>IF(ISBLANK(J208)=TRUE,"",IF(J208&lt;20,0,IF(AND(J208&gt;=20,J208&lt;35)=TRUE,1,IF(AND(J208&gt;35,J208&lt;=60)=TRUE,2,3))))</f>
        <v>1</v>
      </c>
      <c r="L208" s="7">
        <v>1</v>
      </c>
      <c r="M208" s="7">
        <v>1</v>
      </c>
      <c r="N208" s="2">
        <f>IF(AND(ISNUMBER(H208)=FALSE,ISNUMBER(I208)=FALSE,ISNUMBER(K208)=FALSE,ISNUMBER(L208)=FALSE,ISNUMBER(M208)=FALSE),"",SUM(1.5*H208,1.5*I208,1.5*K208,L208,0.5*M208))</f>
        <v>9</v>
      </c>
      <c r="O208" s="2">
        <f>IF(N208&lt;6,0,IF(AND(N208&gt;=6,N208&lt;12)=TRUE,1,IF(AND(N208&gt;=12,N208&lt;18)=TRUE,2,IF(N208=18,3,""))))</f>
        <v>1</v>
      </c>
      <c r="P208" s="7" t="s">
        <v>1</v>
      </c>
      <c r="Q208" s="7">
        <f>IF(OR(P208="DD",P208="LC")=TRUE,0,IF(P208="NT",1,IF(P208="VU",2,IF(OR(P208="EN",P208="CR")=TRUE,3,""))))</f>
        <v>0</v>
      </c>
      <c r="R208" s="2">
        <f>IF(COUNTIF($C$3:$C$289,C208)=1,3,IF(COUNTIF($D$3:$D$289,D208)=1,2,IF(AND(COUNTIF($D$3:$D$289,D208)&gt;=2,COUNTIF($D$3:$D$289,D208)&lt;=4)=TRUE,1,0)))</f>
        <v>1</v>
      </c>
      <c r="S208" s="7">
        <v>16</v>
      </c>
      <c r="T208" s="2">
        <f>IF(ISBLANK(S208)=TRUE,"",IF(S208&lt;=7,0,IF(AND(S208&gt;=8,S208&lt;=15)=TRUE,1,IF(AND(S208&gt;=16,S208&lt;=23)=TRUE,2,IF(AND(S208&gt;=24,S208&lt;=30)=TRUE,3,)))))</f>
        <v>2</v>
      </c>
      <c r="U208" s="7" t="s">
        <v>8</v>
      </c>
      <c r="V208" s="7">
        <f>IF(ISBLANK(U208)=TRUE,"",IF(U208="NE",0,IF(U208="CE ",1,IF(U208="E",2,3))))</f>
        <v>3</v>
      </c>
      <c r="W208" s="2">
        <f>IF(OR(ISNUMBER(O208)=FALSE,ISNUMBER(Q208)=FALSE,ISNUMBER(R208)=FALSE,ISNUMBER(T208)=FALSE,ISNUMBER(V208)=FALSE),"",SUM([1]tabla3!$B$2*O208,[1]tabla3!$B$3*Q208,[1]tabla3!$B$4*R208,[1]tabla3!$B$5*T208,[1]tabla3!$B$6*V208))</f>
        <v>17.899999999999999</v>
      </c>
      <c r="X208" s="6" t="str">
        <f>IF(ISNUMBER(W208)=FALSE,"",IF(W208&lt;9,"Bajo",IF(AND(W208&gt;=9,W208&lt;15)=TRUE,"Medio",IF(AND(W208&gt;=15,W208&lt;20)=TRUE,"Medio Alto",IF(AND(W208&gt;=20,W208&lt;30)=TRUE,"Alto","Muy Alto")))))</f>
        <v>Medio Alto</v>
      </c>
    </row>
    <row r="209" spans="1:24" s="5" customFormat="1" x14ac:dyDescent="0.25">
      <c r="A209" s="8">
        <v>207</v>
      </c>
      <c r="B209" s="2" t="s">
        <v>14</v>
      </c>
      <c r="C209" s="2" t="s">
        <v>13</v>
      </c>
      <c r="D209" s="4" t="s">
        <v>267</v>
      </c>
      <c r="E209" s="4" t="s">
        <v>266</v>
      </c>
      <c r="F209" s="4" t="s">
        <v>265</v>
      </c>
      <c r="G209" s="4" t="s">
        <v>264</v>
      </c>
      <c r="H209" s="7">
        <v>2</v>
      </c>
      <c r="I209" s="7">
        <v>1</v>
      </c>
      <c r="J209" s="7">
        <v>21</v>
      </c>
      <c r="K209" s="2">
        <f>IF(ISBLANK(J209)=TRUE,"",IF(J209&lt;20,0,IF(AND(J209&gt;=20,J209&lt;35)=TRUE,1,IF(AND(J209&gt;35,J209&lt;=60)=TRUE,2,3))))</f>
        <v>1</v>
      </c>
      <c r="L209" s="7">
        <v>1</v>
      </c>
      <c r="M209" s="7">
        <v>1</v>
      </c>
      <c r="N209" s="2">
        <f>IF(AND(ISNUMBER(H209)=FALSE,ISNUMBER(I209)=FALSE,ISNUMBER(K209)=FALSE,ISNUMBER(L209)=FALSE,ISNUMBER(M209)=FALSE),"",SUM(1.5*H209,1.5*I209,1.5*K209,L209,0.5*M209))</f>
        <v>7.5</v>
      </c>
      <c r="O209" s="2">
        <f>IF(N209&lt;6,0,IF(AND(N209&gt;=6,N209&lt;12)=TRUE,1,IF(AND(N209&gt;=12,N209&lt;18)=TRUE,2,IF(N209=18,3,""))))</f>
        <v>1</v>
      </c>
      <c r="P209" s="7" t="s">
        <v>1</v>
      </c>
      <c r="Q209" s="7">
        <f>IF(OR(P209="DD",P209="LC")=TRUE,0,IF(P209="NT",1,IF(P209="VU",2,IF(OR(P209="EN",P209="CR")=TRUE,3,""))))</f>
        <v>0</v>
      </c>
      <c r="R209" s="2">
        <f>IF(COUNTIF($C$3:$C$289,C209)=1,3,IF(COUNTIF($D$3:$D$289,D209)=1,2,IF(AND(COUNTIF($D$3:$D$289,D209)&gt;=2,COUNTIF($D$3:$D$289,D209)&lt;=4)=TRUE,1,0)))</f>
        <v>1</v>
      </c>
      <c r="S209" s="7">
        <v>22</v>
      </c>
      <c r="T209" s="2">
        <f>IF(ISBLANK(S209)=TRUE,"",IF(S209&lt;=7,0,IF(AND(S209&gt;=8,S209&lt;=15)=TRUE,1,IF(AND(S209&gt;=16,S209&lt;=23)=TRUE,2,IF(AND(S209&gt;=24,S209&lt;=30)=TRUE,3,)))))</f>
        <v>2</v>
      </c>
      <c r="U209" s="7" t="s">
        <v>0</v>
      </c>
      <c r="V209" s="7">
        <f>IF(ISBLANK(U209)=TRUE,"",IF(U209="NE",0,IF(U209="CE ",1,IF(U209="E",2,3))))</f>
        <v>0</v>
      </c>
      <c r="W209" s="2">
        <f>IF(OR(ISNUMBER(O209)=FALSE,ISNUMBER(Q209)=FALSE,ISNUMBER(R209)=FALSE,ISNUMBER(T209)=FALSE,ISNUMBER(V209)=FALSE),"",SUM([1]tabla3!$B$2*O209,[1]tabla3!$B$3*Q209,[1]tabla3!$B$4*R209,[1]tabla3!$B$5*T209,[1]tabla3!$B$6*V209))</f>
        <v>8.9</v>
      </c>
      <c r="X209" s="6" t="str">
        <f>IF(ISNUMBER(W209)=FALSE,"",IF(W209&lt;9,"Bajo",IF(AND(W209&gt;=9,W209&lt;15)=TRUE,"Medio",IF(AND(W209&gt;=15,W209&lt;20)=TRUE,"Medio Alto",IF(AND(W209&gt;=20,W209&lt;30)=TRUE,"Alto","Muy Alto")))))</f>
        <v>Bajo</v>
      </c>
    </row>
    <row r="210" spans="1:24" s="5" customFormat="1" x14ac:dyDescent="0.25">
      <c r="A210" s="8">
        <v>208</v>
      </c>
      <c r="B210" s="2" t="s">
        <v>27</v>
      </c>
      <c r="C210" s="2" t="s">
        <v>26</v>
      </c>
      <c r="D210" s="4" t="s">
        <v>263</v>
      </c>
      <c r="E210" s="4" t="s">
        <v>262</v>
      </c>
      <c r="F210" s="4" t="s">
        <v>261</v>
      </c>
      <c r="G210" s="4" t="s">
        <v>260</v>
      </c>
      <c r="H210" s="7">
        <v>2</v>
      </c>
      <c r="I210" s="7">
        <v>3</v>
      </c>
      <c r="J210" s="7">
        <v>9.1</v>
      </c>
      <c r="K210" s="2">
        <f>IF(ISBLANK(J210)=TRUE,"",IF(J210&lt;20,0,IF(AND(J210&gt;=20,J210&lt;35)=TRUE,1,IF(AND(J210&gt;35,J210&lt;=60)=TRUE,2,3))))</f>
        <v>0</v>
      </c>
      <c r="L210" s="7">
        <v>3</v>
      </c>
      <c r="M210" s="7">
        <v>2</v>
      </c>
      <c r="N210" s="2">
        <f>IF(AND(ISNUMBER(H210)=FALSE,ISNUMBER(I210)=FALSE,ISNUMBER(K210)=FALSE,ISNUMBER(L210)=FALSE,ISNUMBER(M210)=FALSE),"",SUM(1.5*H210,1.5*I210,1.5*K210,L210,0.5*M210))</f>
        <v>11.5</v>
      </c>
      <c r="O210" s="2">
        <f>IF(N210&lt;6,0,IF(AND(N210&gt;=6,N210&lt;12)=TRUE,1,IF(AND(N210&gt;=12,N210&lt;18)=TRUE,2,IF(N210=18,3,""))))</f>
        <v>1</v>
      </c>
      <c r="P210" s="7" t="s">
        <v>1</v>
      </c>
      <c r="Q210" s="7">
        <f>IF(OR(P210="DD",P210="LC")=TRUE,0,IF(P210="NT",1,IF(P210="VU",2,IF(OR(P210="EN",P210="CR")=TRUE,3,""))))</f>
        <v>0</v>
      </c>
      <c r="R210" s="2">
        <f>IF(COUNTIF($C$3:$C$289,C210)=1,3,IF(COUNTIF($D$3:$D$289,D210)=1,2,IF(AND(COUNTIF($D$3:$D$289,D210)&gt;=2,COUNTIF($D$3:$D$289,D210)&lt;=4)=TRUE,1,0)))</f>
        <v>1</v>
      </c>
      <c r="S210" s="7">
        <v>29</v>
      </c>
      <c r="T210" s="2">
        <f>IF(ISBLANK(S210)=TRUE,"",IF(S210&lt;=7,0,IF(AND(S210&gt;=8,S210&lt;=15)=TRUE,1,IF(AND(S210&gt;=16,S210&lt;=23)=TRUE,2,IF(AND(S210&gt;=24,S210&lt;=30)=TRUE,3,)))))</f>
        <v>3</v>
      </c>
      <c r="U210" s="7" t="s">
        <v>21</v>
      </c>
      <c r="V210" s="7">
        <f>IF(ISBLANK(U210)=TRUE,"",IF(U210="NE",0,IF(U210="CE ",1,IF(U210="E",2,3))))</f>
        <v>2</v>
      </c>
      <c r="W210" s="2">
        <f>IF(OR(ISNUMBER(O210)=FALSE,ISNUMBER(Q210)=FALSE,ISNUMBER(R210)=FALSE,ISNUMBER(T210)=FALSE,ISNUMBER(V210)=FALSE),"",SUM([1]tabla3!$B$2*O210,[1]tabla3!$B$3*Q210,[1]tabla3!$B$4*R210,[1]tabla3!$B$5*T210,[1]tabla3!$B$6*V210))</f>
        <v>17.899999999999999</v>
      </c>
      <c r="X210" s="6" t="str">
        <f>IF(ISNUMBER(W210)=FALSE,"",IF(W210&lt;9,"Bajo",IF(AND(W210&gt;=9,W210&lt;15)=TRUE,"Medio",IF(AND(W210&gt;=15,W210&lt;20)=TRUE,"Medio Alto",IF(AND(W210&gt;=20,W210&lt;30)=TRUE,"Alto","Muy Alto")))))</f>
        <v>Medio Alto</v>
      </c>
    </row>
    <row r="211" spans="1:24" s="5" customFormat="1" x14ac:dyDescent="0.25">
      <c r="A211" s="8">
        <v>209</v>
      </c>
      <c r="B211" s="2" t="s">
        <v>14</v>
      </c>
      <c r="C211" s="2" t="s">
        <v>259</v>
      </c>
      <c r="D211" s="4" t="s">
        <v>258</v>
      </c>
      <c r="E211" s="4" t="s">
        <v>257</v>
      </c>
      <c r="F211" s="4" t="s">
        <v>256</v>
      </c>
      <c r="G211" s="4" t="s">
        <v>255</v>
      </c>
      <c r="H211" s="7">
        <v>2</v>
      </c>
      <c r="I211" s="7">
        <v>1</v>
      </c>
      <c r="J211" s="7">
        <v>16.5</v>
      </c>
      <c r="K211" s="2">
        <f>IF(ISBLANK(J211)=TRUE,"",IF(J211&lt;20,0,IF(AND(J211&gt;=20,J211&lt;35)=TRUE,1,IF(AND(J211&gt;35,J211&lt;=60)=TRUE,2,3))))</f>
        <v>0</v>
      </c>
      <c r="L211" s="7">
        <v>1</v>
      </c>
      <c r="M211" s="7">
        <v>0</v>
      </c>
      <c r="N211" s="2">
        <f>IF(AND(ISNUMBER(H211)=FALSE,ISNUMBER(I211)=FALSE,ISNUMBER(K211)=FALSE,ISNUMBER(L211)=FALSE,ISNUMBER(M211)=FALSE),"",SUM(1.5*H211,1.5*I211,1.5*K211,L211,0.5*M211))</f>
        <v>5.5</v>
      </c>
      <c r="O211" s="2">
        <f>IF(N211&lt;6,0,IF(AND(N211&gt;=6,N211&lt;12)=TRUE,1,IF(AND(N211&gt;=12,N211&lt;18)=TRUE,2,IF(N211=18,3,""))))</f>
        <v>0</v>
      </c>
      <c r="P211" s="7" t="s">
        <v>1</v>
      </c>
      <c r="Q211" s="7">
        <f>IF(OR(P211="DD",P211="LC")=TRUE,0,IF(P211="NT",1,IF(P211="VU",2,IF(OR(P211="EN",P211="CR")=TRUE,3,""))))</f>
        <v>0</v>
      </c>
      <c r="R211" s="2">
        <f>IF(COUNTIF($C$3:$C$289,C211)=1,3,IF(COUNTIF($D$3:$D$289,D211)=1,2,IF(AND(COUNTIF($D$3:$D$289,D211)&gt;=2,COUNTIF($D$3:$D$289,D211)&lt;=4)=TRUE,1,0)))</f>
        <v>2</v>
      </c>
      <c r="S211" s="7">
        <v>17</v>
      </c>
      <c r="T211" s="2">
        <f>IF(ISBLANK(S211)=TRUE,"",IF(S211&lt;=7,0,IF(AND(S211&gt;=8,S211&lt;=15)=TRUE,1,IF(AND(S211&gt;=16,S211&lt;=23)=TRUE,2,IF(AND(S211&gt;=24,S211&lt;=30)=TRUE,3,)))))</f>
        <v>2</v>
      </c>
      <c r="U211" s="7" t="s">
        <v>0</v>
      </c>
      <c r="V211" s="7">
        <f>IF(ISBLANK(U211)=TRUE,"",IF(U211="NE",0,IF(U211="CE ",1,IF(U211="E",2,3))))</f>
        <v>0</v>
      </c>
      <c r="W211" s="2">
        <f>IF(OR(ISNUMBER(O211)=FALSE,ISNUMBER(Q211)=FALSE,ISNUMBER(R211)=FALSE,ISNUMBER(T211)=FALSE,ISNUMBER(V211)=FALSE),"",SUM([1]tabla3!$B$2*O211,[1]tabla3!$B$3*Q211,[1]tabla3!$B$4*R211,[1]tabla3!$B$5*T211,[1]tabla3!$B$6*V211))</f>
        <v>9.4</v>
      </c>
      <c r="X211" s="6" t="str">
        <f>IF(ISNUMBER(W211)=FALSE,"",IF(W211&lt;9,"Bajo",IF(AND(W211&gt;=9,W211&lt;15)=TRUE,"Medio",IF(AND(W211&gt;=15,W211&lt;20)=TRUE,"Medio Alto",IF(AND(W211&gt;=20,W211&lt;30)=TRUE,"Alto","Muy Alto")))))</f>
        <v>Medio</v>
      </c>
    </row>
    <row r="212" spans="1:24" s="5" customFormat="1" x14ac:dyDescent="0.25">
      <c r="A212" s="8">
        <v>210</v>
      </c>
      <c r="B212" s="2" t="s">
        <v>14</v>
      </c>
      <c r="C212" s="2" t="s">
        <v>37</v>
      </c>
      <c r="D212" s="4" t="s">
        <v>254</v>
      </c>
      <c r="E212" s="4" t="s">
        <v>253</v>
      </c>
      <c r="F212" s="4" t="s">
        <v>252</v>
      </c>
      <c r="G212" s="4" t="s">
        <v>251</v>
      </c>
      <c r="H212" s="7">
        <v>2</v>
      </c>
      <c r="I212" s="7">
        <v>1</v>
      </c>
      <c r="J212" s="7">
        <v>12</v>
      </c>
      <c r="K212" s="2">
        <f>IF(ISBLANK(J212)=TRUE,"",IF(J212&lt;20,0,IF(AND(J212&gt;=20,J212&lt;35)=TRUE,1,IF(AND(J212&gt;35,J212&lt;=60)=TRUE,2,3))))</f>
        <v>0</v>
      </c>
      <c r="L212" s="7">
        <v>1</v>
      </c>
      <c r="M212" s="7">
        <v>1</v>
      </c>
      <c r="N212" s="2">
        <f>IF(AND(ISNUMBER(H212)=FALSE,ISNUMBER(I212)=FALSE,ISNUMBER(K212)=FALSE,ISNUMBER(L212)=FALSE,ISNUMBER(M212)=FALSE),"",SUM(1.5*H212,1.5*I212,1.5*K212,L212,0.5*M212))</f>
        <v>6</v>
      </c>
      <c r="O212" s="2">
        <f>IF(N212&lt;6,0,IF(AND(N212&gt;=6,N212&lt;12)=TRUE,1,IF(AND(N212&gt;=12,N212&lt;18)=TRUE,2,IF(N212=18,3,""))))</f>
        <v>1</v>
      </c>
      <c r="P212" s="7" t="s">
        <v>1</v>
      </c>
      <c r="Q212" s="7">
        <f>IF(OR(P212="DD",P212="LC")=TRUE,0,IF(P212="NT",1,IF(P212="VU",2,IF(OR(P212="EN",P212="CR")=TRUE,3,""))))</f>
        <v>0</v>
      </c>
      <c r="R212" s="2">
        <f>IF(COUNTIF($C$3:$C$289,C212)=1,3,IF(COUNTIF($D$3:$D$289,D212)=1,2,IF(AND(COUNTIF($D$3:$D$289,D212)&gt;=2,COUNTIF($D$3:$D$289,D212)&lt;=4)=TRUE,1,0)))</f>
        <v>2</v>
      </c>
      <c r="S212" s="7">
        <v>16</v>
      </c>
      <c r="T212" s="2">
        <f>IF(ISBLANK(S212)=TRUE,"",IF(S212&lt;=7,0,IF(AND(S212&gt;=8,S212&lt;=15)=TRUE,1,IF(AND(S212&gt;=16,S212&lt;=23)=TRUE,2,IF(AND(S212&gt;=24,S212&lt;=30)=TRUE,3,)))))</f>
        <v>2</v>
      </c>
      <c r="U212" s="7" t="s">
        <v>0</v>
      </c>
      <c r="V212" s="7">
        <f>IF(ISBLANK(U212)=TRUE,"",IF(U212="NE",0,IF(U212="CE ",1,IF(U212="E",2,3))))</f>
        <v>0</v>
      </c>
      <c r="W212" s="2">
        <f>IF(OR(ISNUMBER(O212)=FALSE,ISNUMBER(Q212)=FALSE,ISNUMBER(R212)=FALSE,ISNUMBER(T212)=FALSE,ISNUMBER(V212)=FALSE),"",SUM([1]tabla3!$B$2*O212,[1]tabla3!$B$3*Q212,[1]tabla3!$B$4*R212,[1]tabla3!$B$5*T212,[1]tabla3!$B$6*V212))</f>
        <v>10.6</v>
      </c>
      <c r="X212" s="6" t="str">
        <f>IF(ISNUMBER(W212)=FALSE,"",IF(W212&lt;9,"Bajo",IF(AND(W212&gt;=9,W212&lt;15)=TRUE,"Medio",IF(AND(W212&gt;=15,W212&lt;20)=TRUE,"Medio Alto",IF(AND(W212&gt;=20,W212&lt;30)=TRUE,"Alto","Muy Alto")))))</f>
        <v>Medio</v>
      </c>
    </row>
    <row r="213" spans="1:24" s="5" customFormat="1" x14ac:dyDescent="0.25">
      <c r="A213" s="8">
        <v>211</v>
      </c>
      <c r="B213" s="2" t="s">
        <v>14</v>
      </c>
      <c r="C213" s="2" t="s">
        <v>32</v>
      </c>
      <c r="D213" s="4" t="s">
        <v>250</v>
      </c>
      <c r="E213" s="4" t="s">
        <v>249</v>
      </c>
      <c r="F213" s="4" t="s">
        <v>248</v>
      </c>
      <c r="G213" s="4" t="s">
        <v>247</v>
      </c>
      <c r="H213" s="7">
        <v>3</v>
      </c>
      <c r="I213" s="7">
        <v>1</v>
      </c>
      <c r="J213" s="7">
        <v>19</v>
      </c>
      <c r="K213" s="2">
        <f>IF(ISBLANK(J213)=TRUE,"",IF(J213&lt;20,0,IF(AND(J213&gt;=20,J213&lt;35)=TRUE,1,IF(AND(J213&gt;35,J213&lt;=60)=TRUE,2,3))))</f>
        <v>0</v>
      </c>
      <c r="L213" s="7">
        <v>3</v>
      </c>
      <c r="M213" s="7">
        <v>1</v>
      </c>
      <c r="N213" s="2">
        <f>IF(AND(ISNUMBER(H213)=FALSE,ISNUMBER(I213)=FALSE,ISNUMBER(K213)=FALSE,ISNUMBER(L213)=FALSE,ISNUMBER(M213)=FALSE),"",SUM(1.5*H213,1.5*I213,1.5*K213,L213,0.5*M213))</f>
        <v>9.5</v>
      </c>
      <c r="O213" s="2">
        <f>IF(N213&lt;6,0,IF(AND(N213&gt;=6,N213&lt;12)=TRUE,1,IF(AND(N213&gt;=12,N213&lt;18)=TRUE,2,IF(N213=18,3,""))))</f>
        <v>1</v>
      </c>
      <c r="P213" s="7" t="s">
        <v>1</v>
      </c>
      <c r="Q213" s="7">
        <f>IF(OR(P213="DD",P213="LC")=TRUE,0,IF(P213="NT",1,IF(P213="VU",2,IF(OR(P213="EN",P213="CR")=TRUE,3,""))))</f>
        <v>0</v>
      </c>
      <c r="R213" s="2">
        <f>IF(COUNTIF($C$3:$C$289,C213)=1,3,IF(COUNTIF($D$3:$D$289,D213)=1,2,IF(AND(COUNTIF($D$3:$D$289,D213)&gt;=2,COUNTIF($D$3:$D$289,D213)&lt;=4)=TRUE,1,0)))</f>
        <v>2</v>
      </c>
      <c r="S213" s="7">
        <v>8</v>
      </c>
      <c r="T213" s="2">
        <f>IF(ISBLANK(S213)=TRUE,"",IF(S213&lt;=7,0,IF(AND(S213&gt;=8,S213&lt;=15)=TRUE,1,IF(AND(S213&gt;=16,S213&lt;=23)=TRUE,2,IF(AND(S213&gt;=24,S213&lt;=30)=TRUE,3,)))))</f>
        <v>1</v>
      </c>
      <c r="U213" s="7" t="s">
        <v>0</v>
      </c>
      <c r="V213" s="7">
        <f>IF(ISBLANK(U213)=TRUE,"",IF(U213="NE",0,IF(U213="CE ",1,IF(U213="E",2,3))))</f>
        <v>0</v>
      </c>
      <c r="W213" s="2">
        <f>IF(OR(ISNUMBER(O213)=FALSE,ISNUMBER(Q213)=FALSE,ISNUMBER(R213)=FALSE,ISNUMBER(T213)=FALSE,ISNUMBER(V213)=FALSE),"",SUM([1]tabla3!$B$2*O213,[1]tabla3!$B$3*Q213,[1]tabla3!$B$4*R213,[1]tabla3!$B$5*T213,[1]tabla3!$B$6*V213))</f>
        <v>7.6</v>
      </c>
      <c r="X213" s="6" t="str">
        <f>IF(ISNUMBER(W213)=FALSE,"",IF(W213&lt;9,"Bajo",IF(AND(W213&gt;=9,W213&lt;15)=TRUE,"Medio",IF(AND(W213&gt;=15,W213&lt;20)=TRUE,"Medio Alto",IF(AND(W213&gt;=20,W213&lt;30)=TRUE,"Alto","Muy Alto")))))</f>
        <v>Bajo</v>
      </c>
    </row>
    <row r="214" spans="1:24" s="5" customFormat="1" x14ac:dyDescent="0.25">
      <c r="A214" s="8">
        <v>212</v>
      </c>
      <c r="B214" s="2" t="s">
        <v>14</v>
      </c>
      <c r="C214" s="2" t="s">
        <v>52</v>
      </c>
      <c r="D214" s="4" t="s">
        <v>246</v>
      </c>
      <c r="E214" s="4" t="s">
        <v>245</v>
      </c>
      <c r="F214" s="4" t="s">
        <v>244</v>
      </c>
      <c r="G214" s="4" t="s">
        <v>243</v>
      </c>
      <c r="H214" s="7">
        <v>2</v>
      </c>
      <c r="I214" s="7">
        <v>1</v>
      </c>
      <c r="J214" s="7">
        <v>20</v>
      </c>
      <c r="K214" s="2">
        <f>IF(ISBLANK(J214)=TRUE,"",IF(J214&lt;20,0,IF(AND(J214&gt;=20,J214&lt;35)=TRUE,1,IF(AND(J214&gt;35,J214&lt;=60)=TRUE,2,3))))</f>
        <v>1</v>
      </c>
      <c r="L214" s="7">
        <v>3</v>
      </c>
      <c r="M214" s="7">
        <v>1</v>
      </c>
      <c r="N214" s="2">
        <f>IF(AND(ISNUMBER(H214)=FALSE,ISNUMBER(I214)=FALSE,ISNUMBER(K214)=FALSE,ISNUMBER(L214)=FALSE,ISNUMBER(M214)=FALSE),"",SUM(1.5*H214,1.5*I214,1.5*K214,L214,0.5*M214))</f>
        <v>9.5</v>
      </c>
      <c r="O214" s="2">
        <f>IF(N214&lt;6,0,IF(AND(N214&gt;=6,N214&lt;12)=TRUE,1,IF(AND(N214&gt;=12,N214&lt;18)=TRUE,2,IF(N214=18,3,""))))</f>
        <v>1</v>
      </c>
      <c r="P214" s="7" t="s">
        <v>1</v>
      </c>
      <c r="Q214" s="7">
        <f>IF(OR(P214="DD",P214="LC")=TRUE,0,IF(P214="NT",1,IF(P214="VU",2,IF(OR(P214="EN",P214="CR")=TRUE,3,""))))</f>
        <v>0</v>
      </c>
      <c r="R214" s="2">
        <f>IF(COUNTIF($C$3:$C$289,C214)=1,3,IF(COUNTIF($D$3:$D$289,D214)=1,2,IF(AND(COUNTIF($D$3:$D$289,D214)&gt;=2,COUNTIF($D$3:$D$289,D214)&lt;=4)=TRUE,1,0)))</f>
        <v>2</v>
      </c>
      <c r="S214" s="7">
        <v>15</v>
      </c>
      <c r="T214" s="2">
        <f>IF(ISBLANK(S214)=TRUE,"",IF(S214&lt;=7,0,IF(AND(S214&gt;=8,S214&lt;=15)=TRUE,1,IF(AND(S214&gt;=16,S214&lt;=23)=TRUE,2,IF(AND(S214&gt;=24,S214&lt;=30)=TRUE,3,)))))</f>
        <v>1</v>
      </c>
      <c r="U214" s="7" t="s">
        <v>0</v>
      </c>
      <c r="V214" s="7">
        <f>IF(ISBLANK(U214)=TRUE,"",IF(U214="NE",0,IF(U214="CE ",1,IF(U214="E",2,3))))</f>
        <v>0</v>
      </c>
      <c r="W214" s="2">
        <f>IF(OR(ISNUMBER(O214)=FALSE,ISNUMBER(Q214)=FALSE,ISNUMBER(R214)=FALSE,ISNUMBER(T214)=FALSE,ISNUMBER(V214)=FALSE),"",SUM([1]tabla3!$B$2*O214,[1]tabla3!$B$3*Q214,[1]tabla3!$B$4*R214,[1]tabla3!$B$5*T214,[1]tabla3!$B$6*V214))</f>
        <v>7.6</v>
      </c>
      <c r="X214" s="6" t="str">
        <f>IF(ISNUMBER(W214)=FALSE,"",IF(W214&lt;9,"Bajo",IF(AND(W214&gt;=9,W214&lt;15)=TRUE,"Medio",IF(AND(W214&gt;=15,W214&lt;20)=TRUE,"Medio Alto",IF(AND(W214&gt;=20,W214&lt;30)=TRUE,"Alto","Muy Alto")))))</f>
        <v>Bajo</v>
      </c>
    </row>
    <row r="215" spans="1:24" s="5" customFormat="1" x14ac:dyDescent="0.25">
      <c r="A215" s="8">
        <v>213</v>
      </c>
      <c r="B215" s="2" t="s">
        <v>84</v>
      </c>
      <c r="C215" s="2" t="s">
        <v>83</v>
      </c>
      <c r="D215" s="4" t="s">
        <v>171</v>
      </c>
      <c r="E215" s="4" t="s">
        <v>242</v>
      </c>
      <c r="F215" s="4" t="s">
        <v>241</v>
      </c>
      <c r="G215" s="4" t="s">
        <v>240</v>
      </c>
      <c r="H215" s="7">
        <v>2</v>
      </c>
      <c r="I215" s="7">
        <v>1</v>
      </c>
      <c r="J215" s="7">
        <v>45</v>
      </c>
      <c r="K215" s="2">
        <f>IF(ISBLANK(J215)=TRUE,"",IF(J215&lt;20,0,IF(AND(J215&gt;=20,J215&lt;35)=TRUE,1,IF(AND(J215&gt;35,J215&lt;=60)=TRUE,2,3))))</f>
        <v>2</v>
      </c>
      <c r="L215" s="7">
        <v>1</v>
      </c>
      <c r="M215" s="7">
        <v>1</v>
      </c>
      <c r="N215" s="2">
        <f>IF(AND(ISNUMBER(H215)=FALSE,ISNUMBER(I215)=FALSE,ISNUMBER(K215)=FALSE,ISNUMBER(L215)=FALSE,ISNUMBER(M215)=FALSE),"",SUM(1.5*H215,1.5*I215,1.5*K215,L215,0.5*M215))</f>
        <v>9</v>
      </c>
      <c r="O215" s="2">
        <f>IF(N215&lt;6,0,IF(AND(N215&gt;=6,N215&lt;12)=TRUE,1,IF(AND(N215&gt;=12,N215&lt;18)=TRUE,2,IF(N215=18,3,""))))</f>
        <v>1</v>
      </c>
      <c r="P215" s="7" t="s">
        <v>1</v>
      </c>
      <c r="Q215" s="7">
        <f>IF(OR(P215="DD",P215="LC")=TRUE,0,IF(P215="NT",1,IF(P215="VU",2,IF(OR(P215="EN",P215="CR")=TRUE,3,""))))</f>
        <v>0</v>
      </c>
      <c r="R215" s="2">
        <f>IF(COUNTIF($C$3:$C$289,C215)=1,3,IF(COUNTIF($D$3:$D$289,D215)=1,2,IF(AND(COUNTIF($D$3:$D$289,D215)&gt;=2,COUNTIF($D$3:$D$289,D215)&lt;=4)=TRUE,1,0)))</f>
        <v>1</v>
      </c>
      <c r="S215" s="7">
        <v>26</v>
      </c>
      <c r="T215" s="2">
        <f>IF(ISBLANK(S215)=TRUE,"",IF(S215&lt;=7,0,IF(AND(S215&gt;=8,S215&lt;=15)=TRUE,1,IF(AND(S215&gt;=16,S215&lt;=23)=TRUE,2,IF(AND(S215&gt;=24,S215&lt;=30)=TRUE,3,)))))</f>
        <v>3</v>
      </c>
      <c r="U215" s="7" t="s">
        <v>0</v>
      </c>
      <c r="V215" s="7">
        <f>IF(ISBLANK(U215)=TRUE,"",IF(U215="NE",0,IF(U215="CE ",1,IF(U215="E",2,3))))</f>
        <v>0</v>
      </c>
      <c r="W215" s="2">
        <f>IF(OR(ISNUMBER(O215)=FALSE,ISNUMBER(Q215)=FALSE,ISNUMBER(R215)=FALSE,ISNUMBER(T215)=FALSE,ISNUMBER(V215)=FALSE),"",SUM([1]tabla3!$B$2*O215,[1]tabla3!$B$3*Q215,[1]tabla3!$B$4*R215,[1]tabla3!$B$5*T215,[1]tabla3!$B$6*V215))</f>
        <v>11.9</v>
      </c>
      <c r="X215" s="6" t="str">
        <f>IF(ISNUMBER(W215)=FALSE,"",IF(W215&lt;9,"Bajo",IF(AND(W215&gt;=9,W215&lt;15)=TRUE,"Medio",IF(AND(W215&gt;=15,W215&lt;20)=TRUE,"Medio Alto",IF(AND(W215&gt;=20,W215&lt;30)=TRUE,"Alto","Muy Alto")))))</f>
        <v>Medio</v>
      </c>
    </row>
    <row r="216" spans="1:24" s="5" customFormat="1" x14ac:dyDescent="0.25">
      <c r="A216" s="8">
        <v>214</v>
      </c>
      <c r="B216" s="2" t="s">
        <v>14</v>
      </c>
      <c r="C216" s="2" t="s">
        <v>239</v>
      </c>
      <c r="D216" s="4" t="s">
        <v>238</v>
      </c>
      <c r="E216" s="4" t="s">
        <v>237</v>
      </c>
      <c r="F216" s="4" t="s">
        <v>236</v>
      </c>
      <c r="G216" s="4" t="s">
        <v>235</v>
      </c>
      <c r="H216" s="7">
        <v>2</v>
      </c>
      <c r="I216" s="7">
        <v>1</v>
      </c>
      <c r="J216" s="7">
        <v>14.5</v>
      </c>
      <c r="K216" s="2">
        <f>IF(ISBLANK(J216)=TRUE,"",IF(J216&lt;20,0,IF(AND(J216&gt;=20,J216&lt;35)=TRUE,1,IF(AND(J216&gt;35,J216&lt;=60)=TRUE,2,3))))</f>
        <v>0</v>
      </c>
      <c r="L216" s="7">
        <v>3</v>
      </c>
      <c r="M216" s="7">
        <v>1</v>
      </c>
      <c r="N216" s="2">
        <f>IF(AND(ISNUMBER(H216)=FALSE,ISNUMBER(I216)=FALSE,ISNUMBER(K216)=FALSE,ISNUMBER(L216)=FALSE,ISNUMBER(M216)=FALSE),"",SUM(1.5*H216,1.5*I216,1.5*K216,L216,0.5*M216))</f>
        <v>8</v>
      </c>
      <c r="O216" s="2">
        <f>IF(N216&lt;6,0,IF(AND(N216&gt;=6,N216&lt;12)=TRUE,1,IF(AND(N216&gt;=12,N216&lt;18)=TRUE,2,IF(N216=18,3,""))))</f>
        <v>1</v>
      </c>
      <c r="P216" s="7" t="s">
        <v>1</v>
      </c>
      <c r="Q216" s="7">
        <f>IF(OR(P216="DD",P216="LC")=TRUE,0,IF(P216="NT",1,IF(P216="VU",2,IF(OR(P216="EN",P216="CR")=TRUE,3,""))))</f>
        <v>0</v>
      </c>
      <c r="R216" s="2">
        <f>IF(COUNTIF($C$3:$C$289,C216)=1,3,IF(COUNTIF($D$3:$D$289,D216)=1,2,IF(AND(COUNTIF($D$3:$D$289,D216)&gt;=2,COUNTIF($D$3:$D$289,D216)&lt;=4)=TRUE,1,0)))</f>
        <v>2</v>
      </c>
      <c r="S216" s="7">
        <v>23</v>
      </c>
      <c r="T216" s="2">
        <f>IF(ISBLANK(S216)=TRUE,"",IF(S216&lt;=7,0,IF(AND(S216&gt;=8,S216&lt;=15)=TRUE,1,IF(AND(S216&gt;=16,S216&lt;=23)=TRUE,2,IF(AND(S216&gt;=24,S216&lt;=30)=TRUE,3,)))))</f>
        <v>2</v>
      </c>
      <c r="U216" s="7" t="s">
        <v>0</v>
      </c>
      <c r="V216" s="7">
        <f>IF(ISBLANK(U216)=TRUE,"",IF(U216="NE",0,IF(U216="CE ",1,IF(U216="E",2,3))))</f>
        <v>0</v>
      </c>
      <c r="W216" s="2">
        <f>IF(OR(ISNUMBER(O216)=FALSE,ISNUMBER(Q216)=FALSE,ISNUMBER(R216)=FALSE,ISNUMBER(T216)=FALSE,ISNUMBER(V216)=FALSE),"",SUM([1]tabla3!$B$2*O216,[1]tabla3!$B$3*Q216,[1]tabla3!$B$4*R216,[1]tabla3!$B$5*T216,[1]tabla3!$B$6*V216))</f>
        <v>10.6</v>
      </c>
      <c r="X216" s="6" t="str">
        <f>IF(ISNUMBER(W216)=FALSE,"",IF(W216&lt;9,"Bajo",IF(AND(W216&gt;=9,W216&lt;15)=TRUE,"Medio",IF(AND(W216&gt;=15,W216&lt;20)=TRUE,"Medio Alto",IF(AND(W216&gt;=20,W216&lt;30)=TRUE,"Alto","Muy Alto")))))</f>
        <v>Medio</v>
      </c>
    </row>
    <row r="217" spans="1:24" s="5" customFormat="1" x14ac:dyDescent="0.25">
      <c r="A217" s="8">
        <v>215</v>
      </c>
      <c r="B217" s="2" t="s">
        <v>14</v>
      </c>
      <c r="C217" s="2" t="s">
        <v>70</v>
      </c>
      <c r="D217" s="4" t="s">
        <v>234</v>
      </c>
      <c r="E217" s="4" t="s">
        <v>233</v>
      </c>
      <c r="F217" s="4" t="s">
        <v>232</v>
      </c>
      <c r="G217" s="4" t="s">
        <v>231</v>
      </c>
      <c r="H217" s="7">
        <v>2</v>
      </c>
      <c r="I217" s="7">
        <v>1</v>
      </c>
      <c r="J217" s="7">
        <v>17</v>
      </c>
      <c r="K217" s="2">
        <f>IF(ISBLANK(J217)=TRUE,"",IF(J217&lt;20,0,IF(AND(J217&gt;=20,J217&lt;35)=TRUE,1,IF(AND(J217&gt;35,J217&lt;=60)=TRUE,2,3))))</f>
        <v>0</v>
      </c>
      <c r="L217" s="7">
        <v>1</v>
      </c>
      <c r="M217" s="7">
        <v>0</v>
      </c>
      <c r="N217" s="2">
        <f>IF(AND(ISNUMBER(H217)=FALSE,ISNUMBER(I217)=FALSE,ISNUMBER(K217)=FALSE,ISNUMBER(L217)=FALSE,ISNUMBER(M217)=FALSE),"",SUM(1.5*H217,1.5*I217,1.5*K217,L217,0.5*M217))</f>
        <v>5.5</v>
      </c>
      <c r="O217" s="2">
        <f>IF(N217&lt;6,0,IF(AND(N217&gt;=6,N217&lt;12)=TRUE,1,IF(AND(N217&gt;=12,N217&lt;18)=TRUE,2,IF(N217=18,3,""))))</f>
        <v>0</v>
      </c>
      <c r="P217" s="7" t="s">
        <v>1</v>
      </c>
      <c r="Q217" s="7">
        <f>IF(OR(P217="DD",P217="LC")=TRUE,0,IF(P217="NT",1,IF(P217="VU",2,IF(OR(P217="EN",P217="CR")=TRUE,3,""))))</f>
        <v>0</v>
      </c>
      <c r="R217" s="2">
        <f>IF(COUNTIF($C$3:$C$289,C217)=1,3,IF(COUNTIF($D$3:$D$289,D217)=1,2,IF(AND(COUNTIF($D$3:$D$289,D217)&gt;=2,COUNTIF($D$3:$D$289,D217)&lt;=4)=TRUE,1,0)))</f>
        <v>1</v>
      </c>
      <c r="S217" s="7">
        <v>15</v>
      </c>
      <c r="T217" s="2">
        <f>IF(ISBLANK(S217)=TRUE,"",IF(S217&lt;=7,0,IF(AND(S217&gt;=8,S217&lt;=15)=TRUE,1,IF(AND(S217&gt;=16,S217&lt;=23)=TRUE,2,IF(AND(S217&gt;=24,S217&lt;=30)=TRUE,3,)))))</f>
        <v>1</v>
      </c>
      <c r="U217" s="7" t="s">
        <v>0</v>
      </c>
      <c r="V217" s="7">
        <f>IF(ISBLANK(U217)=TRUE,"",IF(U217="NE",0,IF(U217="CE ",1,IF(U217="E",2,3))))</f>
        <v>0</v>
      </c>
      <c r="W217" s="2">
        <f>IF(OR(ISNUMBER(O217)=FALSE,ISNUMBER(Q217)=FALSE,ISNUMBER(R217)=FALSE,ISNUMBER(T217)=FALSE,ISNUMBER(V217)=FALSE),"",SUM([1]tabla3!$B$2*O217,[1]tabla3!$B$3*Q217,[1]tabla3!$B$4*R217,[1]tabla3!$B$5*T217,[1]tabla3!$B$6*V217))</f>
        <v>4.7</v>
      </c>
      <c r="X217" s="6" t="str">
        <f>IF(ISNUMBER(W217)=FALSE,"",IF(W217&lt;9,"Bajo",IF(AND(W217&gt;=9,W217&lt;15)=TRUE,"Medio",IF(AND(W217&gt;=15,W217&lt;20)=TRUE,"Medio Alto",IF(AND(W217&gt;=20,W217&lt;30)=TRUE,"Alto","Muy Alto")))))</f>
        <v>Bajo</v>
      </c>
    </row>
    <row r="218" spans="1:24" s="5" customFormat="1" x14ac:dyDescent="0.25">
      <c r="A218" s="8">
        <v>216</v>
      </c>
      <c r="B218" s="2" t="s">
        <v>14</v>
      </c>
      <c r="C218" s="2" t="s">
        <v>43</v>
      </c>
      <c r="D218" s="4" t="s">
        <v>230</v>
      </c>
      <c r="E218" s="4" t="s">
        <v>229</v>
      </c>
      <c r="F218" s="4" t="s">
        <v>228</v>
      </c>
      <c r="G218" s="4" t="s">
        <v>227</v>
      </c>
      <c r="H218" s="7">
        <v>2</v>
      </c>
      <c r="I218" s="7">
        <v>2</v>
      </c>
      <c r="J218" s="7">
        <v>14</v>
      </c>
      <c r="K218" s="2">
        <f>IF(ISBLANK(J218)=TRUE,"",IF(J218&lt;20,0,IF(AND(J218&gt;=20,J218&lt;35)=TRUE,1,IF(AND(J218&gt;35,J218&lt;=60)=TRUE,2,3))))</f>
        <v>0</v>
      </c>
      <c r="L218" s="7">
        <v>1</v>
      </c>
      <c r="M218" s="7">
        <v>0</v>
      </c>
      <c r="N218" s="2">
        <f>IF(AND(ISNUMBER(H218)=FALSE,ISNUMBER(I218)=FALSE,ISNUMBER(K218)=FALSE,ISNUMBER(L218)=FALSE,ISNUMBER(M218)=FALSE),"",SUM(1.5*H218,1.5*I218,1.5*K218,L218,0.5*M218))</f>
        <v>7</v>
      </c>
      <c r="O218" s="2">
        <f>IF(N218&lt;6,0,IF(AND(N218&gt;=6,N218&lt;12)=TRUE,1,IF(AND(N218&gt;=12,N218&lt;18)=TRUE,2,IF(N218=18,3,""))))</f>
        <v>1</v>
      </c>
      <c r="P218" s="7" t="s">
        <v>1</v>
      </c>
      <c r="Q218" s="7">
        <f>IF(OR(P218="DD",P218="LC")=TRUE,0,IF(P218="NT",1,IF(P218="VU",2,IF(OR(P218="EN",P218="CR")=TRUE,3,""))))</f>
        <v>0</v>
      </c>
      <c r="R218" s="2">
        <f>IF(COUNTIF($C$3:$C$289,C218)=1,3,IF(COUNTIF($D$3:$D$289,D218)=1,2,IF(AND(COUNTIF($D$3:$D$289,D218)&gt;=2,COUNTIF($D$3:$D$289,D218)&lt;=4)=TRUE,1,0)))</f>
        <v>1</v>
      </c>
      <c r="S218" s="7">
        <v>17</v>
      </c>
      <c r="T218" s="2">
        <f>IF(ISBLANK(S218)=TRUE,"",IF(S218&lt;=7,0,IF(AND(S218&gt;=8,S218&lt;=15)=TRUE,1,IF(AND(S218&gt;=16,S218&lt;=23)=TRUE,2,IF(AND(S218&gt;=24,S218&lt;=30)=TRUE,3,)))))</f>
        <v>2</v>
      </c>
      <c r="U218" s="7" t="s">
        <v>21</v>
      </c>
      <c r="V218" s="7">
        <f>IF(ISBLANK(U218)=TRUE,"",IF(U218="NE",0,IF(U218="CE ",1,IF(U218="E",2,3))))</f>
        <v>2</v>
      </c>
      <c r="W218" s="2">
        <f>IF(OR(ISNUMBER(O218)=FALSE,ISNUMBER(Q218)=FALSE,ISNUMBER(R218)=FALSE,ISNUMBER(T218)=FALSE,ISNUMBER(V218)=FALSE),"",SUM([1]tabla3!$B$2*O218,[1]tabla3!$B$3*Q218,[1]tabla3!$B$4*R218,[1]tabla3!$B$5*T218,[1]tabla3!$B$6*V218))</f>
        <v>14.9</v>
      </c>
      <c r="X218" s="6" t="str">
        <f>IF(ISNUMBER(W218)=FALSE,"",IF(W218&lt;9,"Bajo",IF(AND(W218&gt;=9,W218&lt;15)=TRUE,"Medio",IF(AND(W218&gt;=15,W218&lt;20)=TRUE,"Medio Alto",IF(AND(W218&gt;=20,W218&lt;30)=TRUE,"Alto","Muy Alto")))))</f>
        <v>Medio</v>
      </c>
    </row>
    <row r="219" spans="1:24" s="5" customFormat="1" x14ac:dyDescent="0.25">
      <c r="A219" s="8">
        <v>217</v>
      </c>
      <c r="B219" s="2" t="s">
        <v>27</v>
      </c>
      <c r="C219" s="2" t="s">
        <v>78</v>
      </c>
      <c r="D219" s="4" t="s">
        <v>226</v>
      </c>
      <c r="E219" s="4" t="s">
        <v>225</v>
      </c>
      <c r="F219" s="4" t="s">
        <v>224</v>
      </c>
      <c r="G219" s="4" t="s">
        <v>223</v>
      </c>
      <c r="H219" s="7">
        <v>2</v>
      </c>
      <c r="I219" s="7">
        <v>2</v>
      </c>
      <c r="J219" s="7">
        <v>10.5</v>
      </c>
      <c r="K219" s="2">
        <f>IF(ISBLANK(J219)=TRUE,"",IF(J219&lt;20,0,IF(AND(J219&gt;=20,J219&lt;35)=TRUE,1,IF(AND(J219&gt;35,J219&lt;=60)=TRUE,2,3))))</f>
        <v>0</v>
      </c>
      <c r="L219" s="7">
        <v>1</v>
      </c>
      <c r="M219" s="7">
        <v>1</v>
      </c>
      <c r="N219" s="2">
        <f>IF(AND(ISNUMBER(H219)=FALSE,ISNUMBER(I219)=FALSE,ISNUMBER(K219)=FALSE,ISNUMBER(L219)=FALSE,ISNUMBER(M219)=FALSE),"",SUM(1.5*H219,1.5*I219,1.5*K219,L219,0.5*M219))</f>
        <v>7.5</v>
      </c>
      <c r="O219" s="2">
        <f>IF(N219&lt;6,0,IF(AND(N219&gt;=6,N219&lt;12)=TRUE,1,IF(AND(N219&gt;=12,N219&lt;18)=TRUE,2,IF(N219=18,3,""))))</f>
        <v>1</v>
      </c>
      <c r="P219" s="7" t="s">
        <v>1</v>
      </c>
      <c r="Q219" s="7">
        <f>IF(OR(P219="DD",P219="LC")=TRUE,0,IF(P219="NT",1,IF(P219="VU",2,IF(OR(P219="EN",P219="CR")=TRUE,3,""))))</f>
        <v>0</v>
      </c>
      <c r="R219" s="2">
        <f>IF(COUNTIF($C$3:$C$289,C219)=1,3,IF(COUNTIF($D$3:$D$289,D219)=1,2,IF(AND(COUNTIF($D$3:$D$289,D219)&gt;=2,COUNTIF($D$3:$D$289,D219)&lt;=4)=TRUE,1,0)))</f>
        <v>2</v>
      </c>
      <c r="S219" s="7">
        <v>23</v>
      </c>
      <c r="T219" s="2">
        <f>IF(ISBLANK(S219)=TRUE,"",IF(S219&lt;=7,0,IF(AND(S219&gt;=8,S219&lt;=15)=TRUE,1,IF(AND(S219&gt;=16,S219&lt;=23)=TRUE,2,IF(AND(S219&gt;=24,S219&lt;=30)=TRUE,3,)))))</f>
        <v>2</v>
      </c>
      <c r="U219" s="7" t="s">
        <v>0</v>
      </c>
      <c r="V219" s="7">
        <f>IF(ISBLANK(U219)=TRUE,"",IF(U219="NE",0,IF(U219="CE ",1,IF(U219="E",2,3))))</f>
        <v>0</v>
      </c>
      <c r="W219" s="2">
        <f>IF(OR(ISNUMBER(O219)=FALSE,ISNUMBER(Q219)=FALSE,ISNUMBER(R219)=FALSE,ISNUMBER(T219)=FALSE,ISNUMBER(V219)=FALSE),"",SUM([1]tabla3!$B$2*O219,[1]tabla3!$B$3*Q219,[1]tabla3!$B$4*R219,[1]tabla3!$B$5*T219,[1]tabla3!$B$6*V219))</f>
        <v>10.6</v>
      </c>
      <c r="X219" s="6" t="str">
        <f>IF(ISNUMBER(W219)=FALSE,"",IF(W219&lt;9,"Bajo",IF(AND(W219&gt;=9,W219&lt;15)=TRUE,"Medio",IF(AND(W219&gt;=15,W219&lt;20)=TRUE,"Medio Alto",IF(AND(W219&gt;=20,W219&lt;30)=TRUE,"Alto","Muy Alto")))))</f>
        <v>Medio</v>
      </c>
    </row>
    <row r="220" spans="1:24" s="5" customFormat="1" x14ac:dyDescent="0.25">
      <c r="A220" s="8">
        <v>218</v>
      </c>
      <c r="B220" s="2" t="s">
        <v>14</v>
      </c>
      <c r="C220" s="2" t="s">
        <v>13</v>
      </c>
      <c r="D220" s="4" t="s">
        <v>222</v>
      </c>
      <c r="E220" s="4" t="s">
        <v>221</v>
      </c>
      <c r="F220" s="4" t="s">
        <v>220</v>
      </c>
      <c r="G220" s="4" t="s">
        <v>219</v>
      </c>
      <c r="H220" s="7">
        <v>2</v>
      </c>
      <c r="I220" s="7">
        <v>3</v>
      </c>
      <c r="J220" s="7">
        <v>14</v>
      </c>
      <c r="K220" s="2">
        <f>IF(ISBLANK(J220)=TRUE,"",IF(J220&lt;20,0,IF(AND(J220&gt;=20,J220&lt;35)=TRUE,1,IF(AND(J220&gt;35,J220&lt;=60)=TRUE,2,3))))</f>
        <v>0</v>
      </c>
      <c r="L220" s="7">
        <v>1</v>
      </c>
      <c r="M220" s="7">
        <v>1</v>
      </c>
      <c r="N220" s="2">
        <f>IF(AND(ISNUMBER(H220)=FALSE,ISNUMBER(I220)=FALSE,ISNUMBER(K220)=FALSE,ISNUMBER(L220)=FALSE,ISNUMBER(M220)=FALSE),"",SUM(1.5*H220,1.5*I220,1.5*K220,L220,0.5*M220))</f>
        <v>9</v>
      </c>
      <c r="O220" s="2">
        <f>IF(N220&lt;6,0,IF(AND(N220&gt;=6,N220&lt;12)=TRUE,1,IF(AND(N220&gt;=12,N220&lt;18)=TRUE,2,IF(N220=18,3,""))))</f>
        <v>1</v>
      </c>
      <c r="P220" s="7" t="s">
        <v>1</v>
      </c>
      <c r="Q220" s="7">
        <f>IF(OR(P220="DD",P220="LC")=TRUE,0,IF(P220="NT",1,IF(P220="VU",2,IF(OR(P220="EN",P220="CR")=TRUE,3,""))))</f>
        <v>0</v>
      </c>
      <c r="R220" s="2">
        <f>IF(COUNTIF($C$3:$C$289,C220)=1,3,IF(COUNTIF($D$3:$D$289,D220)=1,2,IF(AND(COUNTIF($D$3:$D$289,D220)&gt;=2,COUNTIF($D$3:$D$289,D220)&lt;=4)=TRUE,1,0)))</f>
        <v>2</v>
      </c>
      <c r="S220" s="7">
        <v>26</v>
      </c>
      <c r="T220" s="2">
        <f>IF(ISBLANK(S220)=TRUE,"",IF(S220&lt;=7,0,IF(AND(S220&gt;=8,S220&lt;=15)=TRUE,1,IF(AND(S220&gt;=16,S220&lt;=23)=TRUE,2,IF(AND(S220&gt;=24,S220&lt;=30)=TRUE,3,)))))</f>
        <v>3</v>
      </c>
      <c r="U220" s="7" t="s">
        <v>0</v>
      </c>
      <c r="V220" s="7">
        <f>IF(ISBLANK(U220)=TRUE,"",IF(U220="NE",0,IF(U220="CE ",1,IF(U220="E",2,3))))</f>
        <v>0</v>
      </c>
      <c r="W220" s="2">
        <f>IF(OR(ISNUMBER(O220)=FALSE,ISNUMBER(Q220)=FALSE,ISNUMBER(R220)=FALSE,ISNUMBER(T220)=FALSE,ISNUMBER(V220)=FALSE),"",SUM([1]tabla3!$B$2*O220,[1]tabla3!$B$3*Q220,[1]tabla3!$B$4*R220,[1]tabla3!$B$5*T220,[1]tabla3!$B$6*V220))</f>
        <v>13.6</v>
      </c>
      <c r="X220" s="6" t="str">
        <f>IF(ISNUMBER(W220)=FALSE,"",IF(W220&lt;9,"Bajo",IF(AND(W220&gt;=9,W220&lt;15)=TRUE,"Medio",IF(AND(W220&gt;=15,W220&lt;20)=TRUE,"Medio Alto",IF(AND(W220&gt;=20,W220&lt;30)=TRUE,"Alto","Muy Alto")))))</f>
        <v>Medio</v>
      </c>
    </row>
    <row r="221" spans="1:24" s="5" customFormat="1" x14ac:dyDescent="0.25">
      <c r="A221" s="8">
        <v>219</v>
      </c>
      <c r="B221" s="2" t="s">
        <v>14</v>
      </c>
      <c r="C221" s="2" t="s">
        <v>218</v>
      </c>
      <c r="D221" s="4" t="s">
        <v>217</v>
      </c>
      <c r="E221" s="4" t="s">
        <v>216</v>
      </c>
      <c r="F221" s="4" t="s">
        <v>215</v>
      </c>
      <c r="G221" s="4" t="s">
        <v>214</v>
      </c>
      <c r="H221" s="7">
        <v>2</v>
      </c>
      <c r="I221" s="7">
        <v>2</v>
      </c>
      <c r="J221" s="7">
        <v>15</v>
      </c>
      <c r="K221" s="2">
        <f>IF(ISBLANK(J221)=TRUE,"",IF(J221&lt;20,0,IF(AND(J221&gt;=20,J221&lt;35)=TRUE,1,IF(AND(J221&gt;35,J221&lt;=60)=TRUE,2,3))))</f>
        <v>0</v>
      </c>
      <c r="L221" s="7">
        <v>3</v>
      </c>
      <c r="M221" s="7">
        <v>1</v>
      </c>
      <c r="N221" s="2">
        <f>IF(AND(ISNUMBER(H221)=FALSE,ISNUMBER(I221)=FALSE,ISNUMBER(K221)=FALSE,ISNUMBER(L221)=FALSE,ISNUMBER(M221)=FALSE),"",SUM(1.5*H221,1.5*I221,1.5*K221,L221,0.5*M221))</f>
        <v>9.5</v>
      </c>
      <c r="O221" s="2">
        <f>IF(N221&lt;6,0,IF(AND(N221&gt;=6,N221&lt;12)=TRUE,1,IF(AND(N221&gt;=12,N221&lt;18)=TRUE,2,IF(N221=18,3,""))))</f>
        <v>1</v>
      </c>
      <c r="P221" s="7" t="s">
        <v>1</v>
      </c>
      <c r="Q221" s="7">
        <f>IF(OR(P221="DD",P221="LC")=TRUE,0,IF(P221="NT",1,IF(P221="VU",2,IF(OR(P221="EN",P221="CR")=TRUE,3,""))))</f>
        <v>0</v>
      </c>
      <c r="R221" s="2">
        <f>IF(COUNTIF($C$3:$C$289,C221)=1,3,IF(COUNTIF($D$3:$D$289,D221)=1,2,IF(AND(COUNTIF($D$3:$D$289,D221)&gt;=2,COUNTIF($D$3:$D$289,D221)&lt;=4)=TRUE,1,0)))</f>
        <v>3</v>
      </c>
      <c r="S221" s="7">
        <v>25</v>
      </c>
      <c r="T221" s="2">
        <f>IF(ISBLANK(S221)=TRUE,"",IF(S221&lt;=7,0,IF(AND(S221&gt;=8,S221&lt;=15)=TRUE,1,IF(AND(S221&gt;=16,S221&lt;=23)=TRUE,2,IF(AND(S221&gt;=24,S221&lt;=30)=TRUE,3,)))))</f>
        <v>3</v>
      </c>
      <c r="U221" s="7" t="s">
        <v>0</v>
      </c>
      <c r="V221" s="7">
        <f>IF(ISBLANK(U221)=TRUE,"",IF(U221="NE",0,IF(U221="CE ",1,IF(U221="E",2,3))))</f>
        <v>0</v>
      </c>
      <c r="W221" s="2">
        <f>IF(OR(ISNUMBER(O221)=FALSE,ISNUMBER(Q221)=FALSE,ISNUMBER(R221)=FALSE,ISNUMBER(T221)=FALSE,ISNUMBER(V221)=FALSE),"",SUM([1]tabla3!$B$2*O221,[1]tabla3!$B$3*Q221,[1]tabla3!$B$4*R221,[1]tabla3!$B$5*T221,[1]tabla3!$B$6*V221))</f>
        <v>15.3</v>
      </c>
      <c r="X221" s="6" t="str">
        <f>IF(ISNUMBER(W221)=FALSE,"",IF(W221&lt;9,"Bajo",IF(AND(W221&gt;=9,W221&lt;15)=TRUE,"Medio",IF(AND(W221&gt;=15,W221&lt;20)=TRUE,"Medio Alto",IF(AND(W221&gt;=20,W221&lt;30)=TRUE,"Alto","Muy Alto")))))</f>
        <v>Medio Alto</v>
      </c>
    </row>
    <row r="222" spans="1:24" s="5" customFormat="1" x14ac:dyDescent="0.25">
      <c r="A222" s="8">
        <v>220</v>
      </c>
      <c r="B222" s="2" t="s">
        <v>7</v>
      </c>
      <c r="C222" s="2" t="s">
        <v>6</v>
      </c>
      <c r="D222" s="4" t="s">
        <v>213</v>
      </c>
      <c r="E222" s="4" t="s">
        <v>212</v>
      </c>
      <c r="F222" s="4" t="s">
        <v>211</v>
      </c>
      <c r="G222" s="4" t="s">
        <v>210</v>
      </c>
      <c r="H222" s="7">
        <v>2</v>
      </c>
      <c r="I222" s="7">
        <v>1</v>
      </c>
      <c r="J222" s="7">
        <v>20</v>
      </c>
      <c r="K222" s="2">
        <f>IF(ISBLANK(J222)=TRUE,"",IF(J222&lt;20,0,IF(AND(J222&gt;=20,J222&lt;35)=TRUE,1,IF(AND(J222&gt;35,J222&lt;=60)=TRUE,2,3))))</f>
        <v>1</v>
      </c>
      <c r="L222" s="7">
        <v>3</v>
      </c>
      <c r="M222" s="7">
        <v>1</v>
      </c>
      <c r="N222" s="2">
        <f>IF(AND(ISNUMBER(H222)=FALSE,ISNUMBER(I222)=FALSE,ISNUMBER(K222)=FALSE,ISNUMBER(L222)=FALSE,ISNUMBER(M222)=FALSE),"",SUM(1.5*H222,1.5*I222,1.5*K222,L222,0.5*M222))</f>
        <v>9.5</v>
      </c>
      <c r="O222" s="2">
        <f>IF(N222&lt;6,0,IF(AND(N222&gt;=6,N222&lt;12)=TRUE,1,IF(AND(N222&gt;=12,N222&lt;18)=TRUE,2,IF(N222=18,3,""))))</f>
        <v>1</v>
      </c>
      <c r="P222" s="7" t="s">
        <v>1</v>
      </c>
      <c r="Q222" s="7">
        <f>IF(OR(P222="DD",P222="LC")=TRUE,0,IF(P222="NT",1,IF(P222="VU",2,IF(OR(P222="EN",P222="CR")=TRUE,3,""))))</f>
        <v>0</v>
      </c>
      <c r="R222" s="2">
        <f>IF(COUNTIF($C$3:$C$289,C222)=1,3,IF(COUNTIF($D$3:$D$289,D222)=1,2,IF(AND(COUNTIF($D$3:$D$289,D222)&gt;=2,COUNTIF($D$3:$D$289,D222)&lt;=4)=TRUE,1,0)))</f>
        <v>1</v>
      </c>
      <c r="S222" s="7">
        <v>24</v>
      </c>
      <c r="T222" s="2">
        <f>IF(ISBLANK(S222)=TRUE,"",IF(S222&lt;=7,0,IF(AND(S222&gt;=8,S222&lt;=15)=TRUE,1,IF(AND(S222&gt;=16,S222&lt;=23)=TRUE,2,IF(AND(S222&gt;=24,S222&lt;=30)=TRUE,3,)))))</f>
        <v>3</v>
      </c>
      <c r="U222" s="7" t="s">
        <v>0</v>
      </c>
      <c r="V222" s="7">
        <f>IF(ISBLANK(U222)=TRUE,"",IF(U222="NE",0,IF(U222="CE ",1,IF(U222="E",2,3))))</f>
        <v>0</v>
      </c>
      <c r="W222" s="2">
        <f>IF(OR(ISNUMBER(O222)=FALSE,ISNUMBER(Q222)=FALSE,ISNUMBER(R222)=FALSE,ISNUMBER(T222)=FALSE,ISNUMBER(V222)=FALSE),"",SUM([1]tabla3!$B$2*O222,[1]tabla3!$B$3*Q222,[1]tabla3!$B$4*R222,[1]tabla3!$B$5*T222,[1]tabla3!$B$6*V222))</f>
        <v>11.9</v>
      </c>
      <c r="X222" s="6" t="str">
        <f>IF(ISNUMBER(W222)=FALSE,"",IF(W222&lt;9,"Bajo",IF(AND(W222&gt;=9,W222&lt;15)=TRUE,"Medio",IF(AND(W222&gt;=15,W222&lt;20)=TRUE,"Medio Alto",IF(AND(W222&gt;=20,W222&lt;30)=TRUE,"Alto","Muy Alto")))))</f>
        <v>Medio</v>
      </c>
    </row>
    <row r="223" spans="1:24" s="5" customFormat="1" x14ac:dyDescent="0.25">
      <c r="A223" s="8">
        <v>221</v>
      </c>
      <c r="B223" s="2" t="s">
        <v>14</v>
      </c>
      <c r="C223" s="2" t="s">
        <v>32</v>
      </c>
      <c r="D223" s="4" t="s">
        <v>209</v>
      </c>
      <c r="E223" s="4" t="s">
        <v>208</v>
      </c>
      <c r="F223" s="4" t="s">
        <v>207</v>
      </c>
      <c r="G223" s="4" t="s">
        <v>206</v>
      </c>
      <c r="H223" s="7">
        <v>2</v>
      </c>
      <c r="I223" s="7">
        <v>1</v>
      </c>
      <c r="J223" s="7">
        <v>18</v>
      </c>
      <c r="K223" s="2">
        <f>IF(ISBLANK(J223)=TRUE,"",IF(J223&lt;20,0,IF(AND(J223&gt;=20,J223&lt;35)=TRUE,1,IF(AND(J223&gt;35,J223&lt;=60)=TRUE,2,3))))</f>
        <v>0</v>
      </c>
      <c r="L223" s="7">
        <v>1</v>
      </c>
      <c r="M223" s="7">
        <v>1</v>
      </c>
      <c r="N223" s="2">
        <f>IF(AND(ISNUMBER(H223)=FALSE,ISNUMBER(I223)=FALSE,ISNUMBER(K223)=FALSE,ISNUMBER(L223)=FALSE,ISNUMBER(M223)=FALSE),"",SUM(1.5*H223,1.5*I223,1.5*K223,L223,0.5*M223))</f>
        <v>6</v>
      </c>
      <c r="O223" s="2">
        <f>IF(N223&lt;6,0,IF(AND(N223&gt;=6,N223&lt;12)=TRUE,1,IF(AND(N223&gt;=12,N223&lt;18)=TRUE,2,IF(N223=18,3,""))))</f>
        <v>1</v>
      </c>
      <c r="P223" s="7" t="s">
        <v>1</v>
      </c>
      <c r="Q223" s="7">
        <f>IF(OR(P223="DD",P223="LC")=TRUE,0,IF(P223="NT",1,IF(P223="VU",2,IF(OR(P223="EN",P223="CR")=TRUE,3,""))))</f>
        <v>0</v>
      </c>
      <c r="R223" s="2">
        <f>IF(COUNTIF($C$3:$C$289,C223)=1,3,IF(COUNTIF($D$3:$D$289,D223)=1,2,IF(AND(COUNTIF($D$3:$D$289,D223)&gt;=2,COUNTIF($D$3:$D$289,D223)&lt;=4)=TRUE,1,0)))</f>
        <v>1</v>
      </c>
      <c r="S223" s="7">
        <v>23</v>
      </c>
      <c r="T223" s="2">
        <f>IF(ISBLANK(S223)=TRUE,"",IF(S223&lt;=7,0,IF(AND(S223&gt;=8,S223&lt;=15)=TRUE,1,IF(AND(S223&gt;=16,S223&lt;=23)=TRUE,2,IF(AND(S223&gt;=24,S223&lt;=30)=TRUE,3,)))))</f>
        <v>2</v>
      </c>
      <c r="U223" s="7" t="s">
        <v>0</v>
      </c>
      <c r="V223" s="7">
        <f>IF(ISBLANK(U223)=TRUE,"",IF(U223="NE",0,IF(U223="CE ",1,IF(U223="E",2,3))))</f>
        <v>0</v>
      </c>
      <c r="W223" s="2">
        <f>IF(OR(ISNUMBER(O223)=FALSE,ISNUMBER(Q223)=FALSE,ISNUMBER(R223)=FALSE,ISNUMBER(T223)=FALSE,ISNUMBER(V223)=FALSE),"",SUM([1]tabla3!$B$2*O223,[1]tabla3!$B$3*Q223,[1]tabla3!$B$4*R223,[1]tabla3!$B$5*T223,[1]tabla3!$B$6*V223))</f>
        <v>8.9</v>
      </c>
      <c r="X223" s="6" t="str">
        <f>IF(ISNUMBER(W223)=FALSE,"",IF(W223&lt;9,"Bajo",IF(AND(W223&gt;=9,W223&lt;15)=TRUE,"Medio",IF(AND(W223&gt;=15,W223&lt;20)=TRUE,"Medio Alto",IF(AND(W223&gt;=20,W223&lt;30)=TRUE,"Alto","Muy Alto")))))</f>
        <v>Bajo</v>
      </c>
    </row>
    <row r="224" spans="1:24" s="5" customFormat="1" x14ac:dyDescent="0.25">
      <c r="A224" s="8">
        <v>222</v>
      </c>
      <c r="B224" s="2" t="s">
        <v>14</v>
      </c>
      <c r="C224" s="2" t="s">
        <v>13</v>
      </c>
      <c r="D224" s="4" t="s">
        <v>205</v>
      </c>
      <c r="E224" s="4" t="s">
        <v>204</v>
      </c>
      <c r="F224" s="4" t="s">
        <v>203</v>
      </c>
      <c r="G224" s="4" t="s">
        <v>202</v>
      </c>
      <c r="H224" s="7">
        <v>2</v>
      </c>
      <c r="I224" s="7">
        <v>3</v>
      </c>
      <c r="J224" s="7">
        <v>12</v>
      </c>
      <c r="K224" s="2">
        <f>IF(ISBLANK(J224)=TRUE,"",IF(J224&lt;20,0,IF(AND(J224&gt;=20,J224&lt;35)=TRUE,1,IF(AND(J224&gt;35,J224&lt;=60)=TRUE,2,3))))</f>
        <v>0</v>
      </c>
      <c r="L224" s="7">
        <v>1</v>
      </c>
      <c r="M224" s="7">
        <v>1</v>
      </c>
      <c r="N224" s="2">
        <f>IF(AND(ISNUMBER(H224)=FALSE,ISNUMBER(I224)=FALSE,ISNUMBER(K224)=FALSE,ISNUMBER(L224)=FALSE,ISNUMBER(M224)=FALSE),"",SUM(1.5*H224,1.5*I224,1.5*K224,L224,0.5*M224))</f>
        <v>9</v>
      </c>
      <c r="O224" s="2">
        <f>IF(N224&lt;6,0,IF(AND(N224&gt;=6,N224&lt;12)=TRUE,1,IF(AND(N224&gt;=12,N224&lt;18)=TRUE,2,IF(N224=18,3,""))))</f>
        <v>1</v>
      </c>
      <c r="P224" s="7" t="s">
        <v>1</v>
      </c>
      <c r="Q224" s="7">
        <f>IF(OR(P224="DD",P224="LC")=TRUE,0,IF(P224="NT",1,IF(P224="VU",2,IF(OR(P224="EN",P224="CR")=TRUE,3,""))))</f>
        <v>0</v>
      </c>
      <c r="R224" s="2">
        <f>IF(COUNTIF($C$3:$C$289,C224)=1,3,IF(COUNTIF($D$3:$D$289,D224)=1,2,IF(AND(COUNTIF($D$3:$D$289,D224)&gt;=2,COUNTIF($D$3:$D$289,D224)&lt;=4)=TRUE,1,0)))</f>
        <v>1</v>
      </c>
      <c r="S224" s="7">
        <v>29</v>
      </c>
      <c r="T224" s="2">
        <f>IF(ISBLANK(S224)=TRUE,"",IF(S224&lt;=7,0,IF(AND(S224&gt;=8,S224&lt;=15)=TRUE,1,IF(AND(S224&gt;=16,S224&lt;=23)=TRUE,2,IF(AND(S224&gt;=24,S224&lt;=30)=TRUE,3,)))))</f>
        <v>3</v>
      </c>
      <c r="U224" s="7" t="s">
        <v>0</v>
      </c>
      <c r="V224" s="7">
        <f>IF(ISBLANK(U224)=TRUE,"",IF(U224="NE",0,IF(U224="CE ",1,IF(U224="E",2,3))))</f>
        <v>0</v>
      </c>
      <c r="W224" s="2">
        <f>IF(OR(ISNUMBER(O224)=FALSE,ISNUMBER(Q224)=FALSE,ISNUMBER(R224)=FALSE,ISNUMBER(T224)=FALSE,ISNUMBER(V224)=FALSE),"",SUM([1]tabla3!$B$2*O224,[1]tabla3!$B$3*Q224,[1]tabla3!$B$4*R224,[1]tabla3!$B$5*T224,[1]tabla3!$B$6*V224))</f>
        <v>11.9</v>
      </c>
      <c r="X224" s="6" t="str">
        <f>IF(ISNUMBER(W224)=FALSE,"",IF(W224&lt;9,"Bajo",IF(AND(W224&gt;=9,W224&lt;15)=TRUE,"Medio",IF(AND(W224&gt;=15,W224&lt;20)=TRUE,"Medio Alto",IF(AND(W224&gt;=20,W224&lt;30)=TRUE,"Alto","Muy Alto")))))</f>
        <v>Medio</v>
      </c>
    </row>
    <row r="225" spans="1:24" s="5" customFormat="1" x14ac:dyDescent="0.25">
      <c r="A225" s="8">
        <v>223</v>
      </c>
      <c r="B225" s="2" t="s">
        <v>14</v>
      </c>
      <c r="C225" s="2" t="s">
        <v>201</v>
      </c>
      <c r="D225" s="4" t="s">
        <v>200</v>
      </c>
      <c r="E225" s="4" t="s">
        <v>199</v>
      </c>
      <c r="F225" s="4" t="s">
        <v>198</v>
      </c>
      <c r="G225" s="4" t="s">
        <v>197</v>
      </c>
      <c r="H225" s="7">
        <v>2</v>
      </c>
      <c r="I225" s="7">
        <v>3</v>
      </c>
      <c r="J225" s="7">
        <v>25</v>
      </c>
      <c r="K225" s="2">
        <f>IF(ISBLANK(J225)=TRUE,"",IF(J225&lt;20,0,IF(AND(J225&gt;=20,J225&lt;35)=TRUE,1,IF(AND(J225&gt;35,J225&lt;=60)=TRUE,2,3))))</f>
        <v>1</v>
      </c>
      <c r="L225" s="7">
        <v>3</v>
      </c>
      <c r="M225" s="7">
        <v>1</v>
      </c>
      <c r="N225" s="2">
        <f>IF(AND(ISNUMBER(H225)=FALSE,ISNUMBER(I225)=FALSE,ISNUMBER(K225)=FALSE,ISNUMBER(L225)=FALSE,ISNUMBER(M225)=FALSE),"",SUM(1.5*H225,1.5*I225,1.5*K225,L225,0.5*M225))</f>
        <v>12.5</v>
      </c>
      <c r="O225" s="2">
        <f>IF(N225&lt;6,0,IF(AND(N225&gt;=6,N225&lt;12)=TRUE,1,IF(AND(N225&gt;=12,N225&lt;18)=TRUE,2,IF(N225=18,3,""))))</f>
        <v>2</v>
      </c>
      <c r="P225" s="7" t="s">
        <v>1</v>
      </c>
      <c r="Q225" s="7">
        <f>IF(OR(P225="DD",P225="LC")=TRUE,0,IF(P225="NT",1,IF(P225="VU",2,IF(OR(P225="EN",P225="CR")=TRUE,3,""))))</f>
        <v>0</v>
      </c>
      <c r="R225" s="2">
        <f>IF(COUNTIF($C$3:$C$289,C225)=1,3,IF(COUNTIF($D$3:$D$289,D225)=1,2,IF(AND(COUNTIF($D$3:$D$289,D225)&gt;=2,COUNTIF($D$3:$D$289,D225)&lt;=4)=TRUE,1,0)))</f>
        <v>1</v>
      </c>
      <c r="S225" s="7">
        <v>26</v>
      </c>
      <c r="T225" s="2">
        <f>IF(ISBLANK(S225)=TRUE,"",IF(S225&lt;=7,0,IF(AND(S225&gt;=8,S225&lt;=15)=TRUE,1,IF(AND(S225&gt;=16,S225&lt;=23)=TRUE,2,IF(AND(S225&gt;=24,S225&lt;=30)=TRUE,3,)))))</f>
        <v>3</v>
      </c>
      <c r="U225" s="7" t="s">
        <v>0</v>
      </c>
      <c r="V225" s="7">
        <f>IF(ISBLANK(U225)=TRUE,"",IF(U225="NE",0,IF(U225="CE ",1,IF(U225="E",2,3))))</f>
        <v>0</v>
      </c>
      <c r="W225" s="2">
        <f>IF(OR(ISNUMBER(O225)=FALSE,ISNUMBER(Q225)=FALSE,ISNUMBER(R225)=FALSE,ISNUMBER(T225)=FALSE,ISNUMBER(V225)=FALSE),"",SUM([1]tabla3!$B$2*O225,[1]tabla3!$B$3*Q225,[1]tabla3!$B$4*R225,[1]tabla3!$B$5*T225,[1]tabla3!$B$6*V225))</f>
        <v>13.1</v>
      </c>
      <c r="X225" s="6" t="str">
        <f>IF(ISNUMBER(W225)=FALSE,"",IF(W225&lt;9,"Bajo",IF(AND(W225&gt;=9,W225&lt;15)=TRUE,"Medio",IF(AND(W225&gt;=15,W225&lt;20)=TRUE,"Medio Alto",IF(AND(W225&gt;=20,W225&lt;30)=TRUE,"Alto","Muy Alto")))))</f>
        <v>Medio</v>
      </c>
    </row>
    <row r="226" spans="1:24" s="5" customFormat="1" x14ac:dyDescent="0.25">
      <c r="A226" s="8">
        <v>224</v>
      </c>
      <c r="B226" s="2" t="s">
        <v>14</v>
      </c>
      <c r="C226" s="2" t="s">
        <v>61</v>
      </c>
      <c r="D226" s="4" t="s">
        <v>196</v>
      </c>
      <c r="E226" s="4" t="s">
        <v>195</v>
      </c>
      <c r="F226" s="4" t="s">
        <v>194</v>
      </c>
      <c r="G226" s="4" t="s">
        <v>193</v>
      </c>
      <c r="H226" s="7">
        <v>2</v>
      </c>
      <c r="I226" s="7">
        <v>1</v>
      </c>
      <c r="J226" s="7">
        <v>15</v>
      </c>
      <c r="K226" s="2">
        <f>IF(ISBLANK(J226)=TRUE,"",IF(J226&lt;20,0,IF(AND(J226&gt;=20,J226&lt;35)=TRUE,1,IF(AND(J226&gt;35,J226&lt;=60)=TRUE,2,3))))</f>
        <v>0</v>
      </c>
      <c r="L226" s="7">
        <v>1</v>
      </c>
      <c r="M226" s="7">
        <v>0</v>
      </c>
      <c r="N226" s="2">
        <f>IF(AND(ISNUMBER(H226)=FALSE,ISNUMBER(I226)=FALSE,ISNUMBER(K226)=FALSE,ISNUMBER(L226)=FALSE,ISNUMBER(M226)=FALSE),"",SUM(1.5*H226,1.5*I226,1.5*K226,L226,0.5*M226))</f>
        <v>5.5</v>
      </c>
      <c r="O226" s="2">
        <f>IF(N226&lt;6,0,IF(AND(N226&gt;=6,N226&lt;12)=TRUE,1,IF(AND(N226&gt;=12,N226&lt;18)=TRUE,2,IF(N226=18,3,""))))</f>
        <v>0</v>
      </c>
      <c r="P226" s="7" t="s">
        <v>1</v>
      </c>
      <c r="Q226" s="7">
        <f>IF(OR(P226="DD",P226="LC")=TRUE,0,IF(P226="NT",1,IF(P226="VU",2,IF(OR(P226="EN",P226="CR")=TRUE,3,""))))</f>
        <v>0</v>
      </c>
      <c r="R226" s="2">
        <f>IF(COUNTIF($C$3:$C$289,C226)=1,3,IF(COUNTIF($D$3:$D$289,D226)=1,2,IF(AND(COUNTIF($D$3:$D$289,D226)&gt;=2,COUNTIF($D$3:$D$289,D226)&lt;=4)=TRUE,1,0)))</f>
        <v>2</v>
      </c>
      <c r="S226" s="7">
        <v>23</v>
      </c>
      <c r="T226" s="2">
        <f>IF(ISBLANK(S226)=TRUE,"",IF(S226&lt;=7,0,IF(AND(S226&gt;=8,S226&lt;=15)=TRUE,1,IF(AND(S226&gt;=16,S226&lt;=23)=TRUE,2,IF(AND(S226&gt;=24,S226&lt;=30)=TRUE,3,)))))</f>
        <v>2</v>
      </c>
      <c r="U226" s="7" t="s">
        <v>0</v>
      </c>
      <c r="V226" s="7">
        <f>IF(ISBLANK(U226)=TRUE,"",IF(U226="NE",0,IF(U226="CE ",1,IF(U226="E",2,3))))</f>
        <v>0</v>
      </c>
      <c r="W226" s="2">
        <f>IF(OR(ISNUMBER(O226)=FALSE,ISNUMBER(Q226)=FALSE,ISNUMBER(R226)=FALSE,ISNUMBER(T226)=FALSE,ISNUMBER(V226)=FALSE),"",SUM([1]tabla3!$B$2*O226,[1]tabla3!$B$3*Q226,[1]tabla3!$B$4*R226,[1]tabla3!$B$5*T226,[1]tabla3!$B$6*V226))</f>
        <v>9.4</v>
      </c>
      <c r="X226" s="6" t="str">
        <f>IF(ISNUMBER(W226)=FALSE,"",IF(W226&lt;9,"Bajo",IF(AND(W226&gt;=9,W226&lt;15)=TRUE,"Medio",IF(AND(W226&gt;=15,W226&lt;20)=TRUE,"Medio Alto",IF(AND(W226&gt;=20,W226&lt;30)=TRUE,"Alto","Muy Alto")))))</f>
        <v>Medio</v>
      </c>
    </row>
    <row r="227" spans="1:24" s="5" customFormat="1" x14ac:dyDescent="0.25">
      <c r="A227" s="8">
        <v>225</v>
      </c>
      <c r="B227" s="2" t="s">
        <v>14</v>
      </c>
      <c r="C227" s="2" t="s">
        <v>13</v>
      </c>
      <c r="D227" s="4" t="s">
        <v>192</v>
      </c>
      <c r="E227" s="4" t="s">
        <v>191</v>
      </c>
      <c r="F227" s="4" t="s">
        <v>190</v>
      </c>
      <c r="G227" s="4" t="s">
        <v>189</v>
      </c>
      <c r="H227" s="7">
        <v>2</v>
      </c>
      <c r="I227" s="7">
        <v>3</v>
      </c>
      <c r="J227" s="7">
        <v>12.7</v>
      </c>
      <c r="K227" s="2">
        <f>IF(ISBLANK(J227)=TRUE,"",IF(J227&lt;20,0,IF(AND(J227&gt;=20,J227&lt;35)=TRUE,1,IF(AND(J227&gt;35,J227&lt;=60)=TRUE,2,3))))</f>
        <v>0</v>
      </c>
      <c r="L227" s="7">
        <v>1</v>
      </c>
      <c r="M227" s="7">
        <v>1</v>
      </c>
      <c r="N227" s="2">
        <f>IF(AND(ISNUMBER(H227)=FALSE,ISNUMBER(I227)=FALSE,ISNUMBER(K227)=FALSE,ISNUMBER(L227)=FALSE,ISNUMBER(M227)=FALSE),"",SUM(1.5*H227,1.5*I227,1.5*K227,L227,0.5*M227))</f>
        <v>9</v>
      </c>
      <c r="O227" s="2">
        <f>IF(N227&lt;6,0,IF(AND(N227&gt;=6,N227&lt;12)=TRUE,1,IF(AND(N227&gt;=12,N227&lt;18)=TRUE,2,IF(N227=18,3,""))))</f>
        <v>1</v>
      </c>
      <c r="P227" s="7" t="s">
        <v>1</v>
      </c>
      <c r="Q227" s="7">
        <f>IF(OR(P227="DD",P227="LC")=TRUE,0,IF(P227="NT",1,IF(P227="VU",2,IF(OR(P227="EN",P227="CR")=TRUE,3,""))))</f>
        <v>0</v>
      </c>
      <c r="R227" s="2">
        <f>IF(COUNTIF($C$3:$C$289,C227)=1,3,IF(COUNTIF($D$3:$D$289,D227)=1,2,IF(AND(COUNTIF($D$3:$D$289,D227)&gt;=2,COUNTIF($D$3:$D$289,D227)&lt;=4)=TRUE,1,0)))</f>
        <v>1</v>
      </c>
      <c r="S227" s="7">
        <v>26</v>
      </c>
      <c r="T227" s="2">
        <f>IF(ISBLANK(S227)=TRUE,"",IF(S227&lt;=7,0,IF(AND(S227&gt;=8,S227&lt;=15)=TRUE,1,IF(AND(S227&gt;=16,S227&lt;=23)=TRUE,2,IF(AND(S227&gt;=24,S227&lt;=30)=TRUE,3,)))))</f>
        <v>3</v>
      </c>
      <c r="U227" s="7" t="s">
        <v>0</v>
      </c>
      <c r="V227" s="7">
        <f>IF(ISBLANK(U227)=TRUE,"",IF(U227="NE",0,IF(U227="CE ",1,IF(U227="E",2,3))))</f>
        <v>0</v>
      </c>
      <c r="W227" s="2">
        <f>IF(OR(ISNUMBER(O227)=FALSE,ISNUMBER(Q227)=FALSE,ISNUMBER(R227)=FALSE,ISNUMBER(T227)=FALSE,ISNUMBER(V227)=FALSE),"",SUM([1]tabla3!$B$2*O227,[1]tabla3!$B$3*Q227,[1]tabla3!$B$4*R227,[1]tabla3!$B$5*T227,[1]tabla3!$B$6*V227))</f>
        <v>11.9</v>
      </c>
      <c r="X227" s="6" t="str">
        <f>IF(ISNUMBER(W227)=FALSE,"",IF(W227&lt;9,"Bajo",IF(AND(W227&gt;=9,W227&lt;15)=TRUE,"Medio",IF(AND(W227&gt;=15,W227&lt;20)=TRUE,"Medio Alto",IF(AND(W227&gt;=20,W227&lt;30)=TRUE,"Alto","Muy Alto")))))</f>
        <v>Medio</v>
      </c>
    </row>
    <row r="228" spans="1:24" s="5" customFormat="1" x14ac:dyDescent="0.25">
      <c r="A228" s="8">
        <v>226</v>
      </c>
      <c r="B228" s="2" t="s">
        <v>27</v>
      </c>
      <c r="C228" s="2" t="s">
        <v>26</v>
      </c>
      <c r="D228" s="4" t="s">
        <v>188</v>
      </c>
      <c r="E228" s="4" t="s">
        <v>187</v>
      </c>
      <c r="F228" s="4" t="s">
        <v>186</v>
      </c>
      <c r="G228" s="4" t="s">
        <v>185</v>
      </c>
      <c r="H228" s="7">
        <v>2</v>
      </c>
      <c r="I228" s="7">
        <v>2</v>
      </c>
      <c r="J228" s="7">
        <v>10</v>
      </c>
      <c r="K228" s="2">
        <f>IF(ISBLANK(J228)=TRUE,"",IF(J228&lt;20,0,IF(AND(J228&gt;=20,J228&lt;35)=TRUE,1,IF(AND(J228&gt;35,J228&lt;=60)=TRUE,2,3))))</f>
        <v>0</v>
      </c>
      <c r="L228" s="7">
        <v>1</v>
      </c>
      <c r="M228" s="7">
        <v>1</v>
      </c>
      <c r="N228" s="2">
        <f>IF(AND(ISNUMBER(H228)=FALSE,ISNUMBER(I228)=FALSE,ISNUMBER(K228)=FALSE,ISNUMBER(L228)=FALSE,ISNUMBER(M228)=FALSE),"",SUM(1.5*H228,1.5*I228,1.5*K228,L228,0.5*M228))</f>
        <v>7.5</v>
      </c>
      <c r="O228" s="2">
        <f>IF(N228&lt;6,0,IF(AND(N228&gt;=6,N228&lt;12)=TRUE,1,IF(AND(N228&gt;=12,N228&lt;18)=TRUE,2,IF(N228=18,3,""))))</f>
        <v>1</v>
      </c>
      <c r="P228" s="7" t="s">
        <v>1</v>
      </c>
      <c r="Q228" s="7">
        <f>IF(OR(P228="DD",P228="LC")=TRUE,0,IF(P228="NT",1,IF(P228="VU",2,IF(OR(P228="EN",P228="CR")=TRUE,3,""))))</f>
        <v>0</v>
      </c>
      <c r="R228" s="2">
        <f>IF(COUNTIF($C$3:$C$289,C228)=1,3,IF(COUNTIF($D$3:$D$289,D228)=1,2,IF(AND(COUNTIF($D$3:$D$289,D228)&gt;=2,COUNTIF($D$3:$D$289,D228)&lt;=4)=TRUE,1,0)))</f>
        <v>2</v>
      </c>
      <c r="S228" s="7">
        <v>29</v>
      </c>
      <c r="T228" s="2">
        <f>IF(ISBLANK(S228)=TRUE,"",IF(S228&lt;=7,0,IF(AND(S228&gt;=8,S228&lt;=15)=TRUE,1,IF(AND(S228&gt;=16,S228&lt;=23)=TRUE,2,IF(AND(S228&gt;=24,S228&lt;=30)=TRUE,3,)))))</f>
        <v>3</v>
      </c>
      <c r="U228" s="7" t="s">
        <v>0</v>
      </c>
      <c r="V228" s="7">
        <f>IF(ISBLANK(U228)=TRUE,"",IF(U228="NE",0,IF(U228="CE ",1,IF(U228="E",2,3))))</f>
        <v>0</v>
      </c>
      <c r="W228" s="2">
        <f>IF(OR(ISNUMBER(O228)=FALSE,ISNUMBER(Q228)=FALSE,ISNUMBER(R228)=FALSE,ISNUMBER(T228)=FALSE,ISNUMBER(V228)=FALSE),"",SUM([1]tabla3!$B$2*O228,[1]tabla3!$B$3*Q228,[1]tabla3!$B$4*R228,[1]tabla3!$B$5*T228,[1]tabla3!$B$6*V228))</f>
        <v>13.6</v>
      </c>
      <c r="X228" s="6" t="str">
        <f>IF(ISNUMBER(W228)=FALSE,"",IF(W228&lt;9,"Bajo",IF(AND(W228&gt;=9,W228&lt;15)=TRUE,"Medio",IF(AND(W228&gt;=15,W228&lt;20)=TRUE,"Medio Alto",IF(AND(W228&gt;=20,W228&lt;30)=TRUE,"Alto","Muy Alto")))))</f>
        <v>Medio</v>
      </c>
    </row>
    <row r="229" spans="1:24" s="5" customFormat="1" x14ac:dyDescent="0.25">
      <c r="A229" s="8">
        <v>227</v>
      </c>
      <c r="B229" s="2" t="s">
        <v>14</v>
      </c>
      <c r="C229" s="2" t="s">
        <v>32</v>
      </c>
      <c r="D229" s="4" t="s">
        <v>184</v>
      </c>
      <c r="E229" s="4" t="s">
        <v>183</v>
      </c>
      <c r="F229" s="4" t="s">
        <v>182</v>
      </c>
      <c r="G229" s="4" t="s">
        <v>181</v>
      </c>
      <c r="H229" s="7">
        <v>2</v>
      </c>
      <c r="I229" s="7">
        <v>1</v>
      </c>
      <c r="J229" s="7">
        <v>12</v>
      </c>
      <c r="K229" s="2">
        <f>IF(ISBLANK(J229)=TRUE,"",IF(J229&lt;20,0,IF(AND(J229&gt;=20,J229&lt;35)=TRUE,1,IF(AND(J229&gt;35,J229&lt;=60)=TRUE,2,3))))</f>
        <v>0</v>
      </c>
      <c r="L229" s="7">
        <v>1</v>
      </c>
      <c r="M229" s="7">
        <v>1</v>
      </c>
      <c r="N229" s="2">
        <f>IF(AND(ISNUMBER(H229)=FALSE,ISNUMBER(I229)=FALSE,ISNUMBER(K229)=FALSE,ISNUMBER(L229)=FALSE,ISNUMBER(M229)=FALSE),"",SUM(1.5*H229,1.5*I229,1.5*K229,L229,0.5*M229))</f>
        <v>6</v>
      </c>
      <c r="O229" s="2">
        <f>IF(N229&lt;6,0,IF(AND(N229&gt;=6,N229&lt;12)=TRUE,1,IF(AND(N229&gt;=12,N229&lt;18)=TRUE,2,IF(N229=18,3,""))))</f>
        <v>1</v>
      </c>
      <c r="P229" s="7" t="s">
        <v>1</v>
      </c>
      <c r="Q229" s="7">
        <f>IF(OR(P229="DD",P229="LC")=TRUE,0,IF(P229="NT",1,IF(P229="VU",2,IF(OR(P229="EN",P229="CR")=TRUE,3,""))))</f>
        <v>0</v>
      </c>
      <c r="R229" s="2">
        <f>IF(COUNTIF($C$3:$C$289,C229)=1,3,IF(COUNTIF($D$3:$D$289,D229)=1,2,IF(AND(COUNTIF($D$3:$D$289,D229)&gt;=2,COUNTIF($D$3:$D$289,D229)&lt;=4)=TRUE,1,0)))</f>
        <v>2</v>
      </c>
      <c r="S229" s="7">
        <v>23</v>
      </c>
      <c r="T229" s="2">
        <f>IF(ISBLANK(S229)=TRUE,"",IF(S229&lt;=7,0,IF(AND(S229&gt;=8,S229&lt;=15)=TRUE,1,IF(AND(S229&gt;=16,S229&lt;=23)=TRUE,2,IF(AND(S229&gt;=24,S229&lt;=30)=TRUE,3,)))))</f>
        <v>2</v>
      </c>
      <c r="U229" s="7" t="s">
        <v>0</v>
      </c>
      <c r="V229" s="7">
        <f>IF(ISBLANK(U229)=TRUE,"",IF(U229="NE",0,IF(U229="CE ",1,IF(U229="E",2,3))))</f>
        <v>0</v>
      </c>
      <c r="W229" s="2">
        <f>IF(OR(ISNUMBER(O229)=FALSE,ISNUMBER(Q229)=FALSE,ISNUMBER(R229)=FALSE,ISNUMBER(T229)=FALSE,ISNUMBER(V229)=FALSE),"",SUM([1]tabla3!$B$2*O229,[1]tabla3!$B$3*Q229,[1]tabla3!$B$4*R229,[1]tabla3!$B$5*T229,[1]tabla3!$B$6*V229))</f>
        <v>10.6</v>
      </c>
      <c r="X229" s="6" t="str">
        <f>IF(ISNUMBER(W229)=FALSE,"",IF(W229&lt;9,"Bajo",IF(AND(W229&gt;=9,W229&lt;15)=TRUE,"Medio",IF(AND(W229&gt;=15,W229&lt;20)=TRUE,"Medio Alto",IF(AND(W229&gt;=20,W229&lt;30)=TRUE,"Alto","Muy Alto")))))</f>
        <v>Medio</v>
      </c>
    </row>
    <row r="230" spans="1:24" s="5" customFormat="1" x14ac:dyDescent="0.25">
      <c r="A230" s="8">
        <v>228</v>
      </c>
      <c r="B230" s="2" t="s">
        <v>14</v>
      </c>
      <c r="C230" s="2" t="s">
        <v>180</v>
      </c>
      <c r="D230" s="4" t="s">
        <v>179</v>
      </c>
      <c r="E230" s="4" t="s">
        <v>178</v>
      </c>
      <c r="F230" s="4" t="s">
        <v>177</v>
      </c>
      <c r="G230" s="4" t="s">
        <v>176</v>
      </c>
      <c r="H230" s="7">
        <v>2</v>
      </c>
      <c r="I230" s="7">
        <v>1</v>
      </c>
      <c r="J230" s="7">
        <v>19</v>
      </c>
      <c r="K230" s="2">
        <f>IF(ISBLANK(J230)=TRUE,"",IF(J230&lt;20,0,IF(AND(J230&gt;=20,J230&lt;35)=TRUE,1,IF(AND(J230&gt;35,J230&lt;=60)=TRUE,2,3))))</f>
        <v>0</v>
      </c>
      <c r="L230" s="7">
        <v>1</v>
      </c>
      <c r="M230" s="7">
        <v>0</v>
      </c>
      <c r="N230" s="2">
        <f>IF(AND(ISNUMBER(H230)=FALSE,ISNUMBER(I230)=FALSE,ISNUMBER(K230)=FALSE,ISNUMBER(L230)=FALSE,ISNUMBER(M230)=FALSE),"",SUM(1.5*H230,1.5*I230,1.5*K230,L230,0.5*M230))</f>
        <v>5.5</v>
      </c>
      <c r="O230" s="2">
        <f>IF(N230&lt;6,0,IF(AND(N230&gt;=6,N230&lt;12)=TRUE,1,IF(AND(N230&gt;=12,N230&lt;18)=TRUE,2,IF(N230=18,3,""))))</f>
        <v>0</v>
      </c>
      <c r="P230" s="7" t="s">
        <v>1</v>
      </c>
      <c r="Q230" s="7">
        <f>IF(OR(P230="DD",P230="LC")=TRUE,0,IF(P230="NT",1,IF(P230="VU",2,IF(OR(P230="EN",P230="CR")=TRUE,3,""))))</f>
        <v>0</v>
      </c>
      <c r="R230" s="2">
        <f>IF(COUNTIF($C$3:$C$289,C230)=1,3,IF(COUNTIF($D$3:$D$289,D230)=1,2,IF(AND(COUNTIF($D$3:$D$289,D230)&gt;=2,COUNTIF($D$3:$D$289,D230)&lt;=4)=TRUE,1,0)))</f>
        <v>1</v>
      </c>
      <c r="S230" s="7">
        <v>23</v>
      </c>
      <c r="T230" s="2">
        <f>IF(ISBLANK(S230)=TRUE,"",IF(S230&lt;=7,0,IF(AND(S230&gt;=8,S230&lt;=15)=TRUE,1,IF(AND(S230&gt;=16,S230&lt;=23)=TRUE,2,IF(AND(S230&gt;=24,S230&lt;=30)=TRUE,3,)))))</f>
        <v>2</v>
      </c>
      <c r="U230" s="7" t="s">
        <v>0</v>
      </c>
      <c r="V230" s="7">
        <f>IF(ISBLANK(U230)=TRUE,"",IF(U230="NE",0,IF(U230="CE ",1,IF(U230="E",2,3))))</f>
        <v>0</v>
      </c>
      <c r="W230" s="2">
        <f>IF(OR(ISNUMBER(O230)=FALSE,ISNUMBER(Q230)=FALSE,ISNUMBER(R230)=FALSE,ISNUMBER(T230)=FALSE,ISNUMBER(V230)=FALSE),"",SUM([1]tabla3!$B$2*O230,[1]tabla3!$B$3*Q230,[1]tabla3!$B$4*R230,[1]tabla3!$B$5*T230,[1]tabla3!$B$6*V230))</f>
        <v>7.7</v>
      </c>
      <c r="X230" s="6" t="str">
        <f>IF(ISNUMBER(W230)=FALSE,"",IF(W230&lt;9,"Bajo",IF(AND(W230&gt;=9,W230&lt;15)=TRUE,"Medio",IF(AND(W230&gt;=15,W230&lt;20)=TRUE,"Medio Alto",IF(AND(W230&gt;=20,W230&lt;30)=TRUE,"Alto","Muy Alto")))))</f>
        <v>Bajo</v>
      </c>
    </row>
    <row r="231" spans="1:24" s="5" customFormat="1" x14ac:dyDescent="0.25">
      <c r="A231" s="8">
        <v>229</v>
      </c>
      <c r="B231" s="2" t="s">
        <v>14</v>
      </c>
      <c r="C231" s="2" t="s">
        <v>92</v>
      </c>
      <c r="D231" s="4" t="s">
        <v>175</v>
      </c>
      <c r="E231" s="4" t="s">
        <v>174</v>
      </c>
      <c r="F231" s="4" t="s">
        <v>173</v>
      </c>
      <c r="G231" s="4" t="s">
        <v>172</v>
      </c>
      <c r="H231" s="7">
        <v>2</v>
      </c>
      <c r="I231" s="7">
        <v>3</v>
      </c>
      <c r="J231" s="7">
        <v>13</v>
      </c>
      <c r="K231" s="2">
        <f>IF(ISBLANK(J231)=TRUE,"",IF(J231&lt;20,0,IF(AND(J231&gt;=20,J231&lt;35)=TRUE,1,IF(AND(J231&gt;35,J231&lt;=60)=TRUE,2,3))))</f>
        <v>0</v>
      </c>
      <c r="L231" s="7">
        <v>3</v>
      </c>
      <c r="M231" s="7">
        <v>1</v>
      </c>
      <c r="N231" s="2">
        <f>IF(AND(ISNUMBER(H231)=FALSE,ISNUMBER(I231)=FALSE,ISNUMBER(K231)=FALSE,ISNUMBER(L231)=FALSE,ISNUMBER(M231)=FALSE),"",SUM(1.5*H231,1.5*I231,1.5*K231,L231,0.5*M231))</f>
        <v>11</v>
      </c>
      <c r="O231" s="2">
        <f>IF(N231&lt;6,0,IF(AND(N231&gt;=6,N231&lt;12)=TRUE,1,IF(AND(N231&gt;=12,N231&lt;18)=TRUE,2,IF(N231=18,3,""))))</f>
        <v>1</v>
      </c>
      <c r="P231" s="7" t="s">
        <v>1</v>
      </c>
      <c r="Q231" s="7">
        <f>IF(OR(P231="DD",P231="LC")=TRUE,0,IF(P231="NT",1,IF(P231="VU",2,IF(OR(P231="EN",P231="CR")=TRUE,3,""))))</f>
        <v>0</v>
      </c>
      <c r="R231" s="2">
        <f>IF(COUNTIF($C$3:$C$289,C231)=1,3,IF(COUNTIF($D$3:$D$289,D231)=1,2,IF(AND(COUNTIF($D$3:$D$289,D231)&gt;=2,COUNTIF($D$3:$D$289,D231)&lt;=4)=TRUE,1,0)))</f>
        <v>2</v>
      </c>
      <c r="S231" s="7">
        <v>23</v>
      </c>
      <c r="T231" s="2">
        <f>IF(ISBLANK(S231)=TRUE,"",IF(S231&lt;=7,0,IF(AND(S231&gt;=8,S231&lt;=15)=TRUE,1,IF(AND(S231&gt;=16,S231&lt;=23)=TRUE,2,IF(AND(S231&gt;=24,S231&lt;=30)=TRUE,3,)))))</f>
        <v>2</v>
      </c>
      <c r="U231" s="7" t="s">
        <v>0</v>
      </c>
      <c r="V231" s="7">
        <f>IF(ISBLANK(U231)=TRUE,"",IF(U231="NE",0,IF(U231="CE ",1,IF(U231="E",2,3))))</f>
        <v>0</v>
      </c>
      <c r="W231" s="2">
        <f>IF(OR(ISNUMBER(O231)=FALSE,ISNUMBER(Q231)=FALSE,ISNUMBER(R231)=FALSE,ISNUMBER(T231)=FALSE,ISNUMBER(V231)=FALSE),"",SUM([1]tabla3!$B$2*O231,[1]tabla3!$B$3*Q231,[1]tabla3!$B$4*R231,[1]tabla3!$B$5*T231,[1]tabla3!$B$6*V231))</f>
        <v>10.6</v>
      </c>
      <c r="X231" s="6" t="str">
        <f>IF(ISNUMBER(W231)=FALSE,"",IF(W231&lt;9,"Bajo",IF(AND(W231&gt;=9,W231&lt;15)=TRUE,"Medio",IF(AND(W231&gt;=15,W231&lt;20)=TRUE,"Medio Alto",IF(AND(W231&gt;=20,W231&lt;30)=TRUE,"Alto","Muy Alto")))))</f>
        <v>Medio</v>
      </c>
    </row>
    <row r="232" spans="1:24" s="5" customFormat="1" x14ac:dyDescent="0.25">
      <c r="A232" s="8">
        <v>230</v>
      </c>
      <c r="B232" s="2" t="s">
        <v>84</v>
      </c>
      <c r="C232" s="2" t="s">
        <v>83</v>
      </c>
      <c r="D232" s="4" t="s">
        <v>171</v>
      </c>
      <c r="E232" s="4" t="s">
        <v>170</v>
      </c>
      <c r="F232" s="4" t="s">
        <v>169</v>
      </c>
      <c r="G232" s="4" t="s">
        <v>168</v>
      </c>
      <c r="H232" s="7">
        <v>2</v>
      </c>
      <c r="I232" s="7">
        <v>1</v>
      </c>
      <c r="J232" s="7">
        <v>50</v>
      </c>
      <c r="K232" s="2">
        <f>IF(ISBLANK(J232)=TRUE,"",IF(J232&lt;20,0,IF(AND(J232&gt;=20,J232&lt;35)=TRUE,1,IF(AND(J232&gt;35,J232&lt;=60)=TRUE,2,3))))</f>
        <v>2</v>
      </c>
      <c r="L232" s="7">
        <v>1</v>
      </c>
      <c r="M232" s="7">
        <v>1</v>
      </c>
      <c r="N232" s="2">
        <f>IF(AND(ISNUMBER(H232)=FALSE,ISNUMBER(I232)=FALSE,ISNUMBER(K232)=FALSE,ISNUMBER(L232)=FALSE,ISNUMBER(M232)=FALSE),"",SUM(1.5*H232,1.5*I232,1.5*K232,L232,0.5*M232))</f>
        <v>9</v>
      </c>
      <c r="O232" s="2">
        <f>IF(N232&lt;6,0,IF(AND(N232&gt;=6,N232&lt;12)=TRUE,1,IF(AND(N232&gt;=12,N232&lt;18)=TRUE,2,IF(N232=18,3,""))))</f>
        <v>1</v>
      </c>
      <c r="P232" s="7" t="s">
        <v>1</v>
      </c>
      <c r="Q232" s="7">
        <f>IF(OR(P232="DD",P232="LC")=TRUE,0,IF(P232="NT",1,IF(P232="VU",2,IF(OR(P232="EN",P232="CR")=TRUE,3,""))))</f>
        <v>0</v>
      </c>
      <c r="R232" s="2">
        <f>IF(COUNTIF($C$3:$C$289,C232)=1,3,IF(COUNTIF($D$3:$D$289,D232)=1,2,IF(AND(COUNTIF($D$3:$D$289,D232)&gt;=2,COUNTIF($D$3:$D$289,D232)&lt;=4)=TRUE,1,0)))</f>
        <v>1</v>
      </c>
      <c r="S232" s="7">
        <v>27</v>
      </c>
      <c r="T232" s="2">
        <f>IF(ISBLANK(S232)=TRUE,"",IF(S232&lt;=7,0,IF(AND(S232&gt;=8,S232&lt;=15)=TRUE,1,IF(AND(S232&gt;=16,S232&lt;=23)=TRUE,2,IF(AND(S232&gt;=24,S232&lt;=30)=TRUE,3,)))))</f>
        <v>3</v>
      </c>
      <c r="U232" s="7" t="s">
        <v>0</v>
      </c>
      <c r="V232" s="7">
        <f>IF(ISBLANK(U232)=TRUE,"",IF(U232="NE",0,IF(U232="CE ",1,IF(U232="E",2,3))))</f>
        <v>0</v>
      </c>
      <c r="W232" s="2">
        <f>IF(OR(ISNUMBER(O232)=FALSE,ISNUMBER(Q232)=FALSE,ISNUMBER(R232)=FALSE,ISNUMBER(T232)=FALSE,ISNUMBER(V232)=FALSE),"",SUM([1]tabla3!$B$2*O232,[1]tabla3!$B$3*Q232,[1]tabla3!$B$4*R232,[1]tabla3!$B$5*T232,[1]tabla3!$B$6*V232))</f>
        <v>11.9</v>
      </c>
      <c r="X232" s="6" t="str">
        <f>IF(ISNUMBER(W232)=FALSE,"",IF(W232&lt;9,"Bajo",IF(AND(W232&gt;=9,W232&lt;15)=TRUE,"Medio",IF(AND(W232&gt;=15,W232&lt;20)=TRUE,"Medio Alto",IF(AND(W232&gt;=20,W232&lt;30)=TRUE,"Alto","Muy Alto")))))</f>
        <v>Medio</v>
      </c>
    </row>
    <row r="233" spans="1:24" s="5" customFormat="1" x14ac:dyDescent="0.25">
      <c r="A233" s="8">
        <v>231</v>
      </c>
      <c r="B233" s="2" t="s">
        <v>14</v>
      </c>
      <c r="C233" s="2" t="s">
        <v>167</v>
      </c>
      <c r="D233" s="4" t="s">
        <v>166</v>
      </c>
      <c r="E233" s="4" t="s">
        <v>165</v>
      </c>
      <c r="F233" s="4" t="s">
        <v>164</v>
      </c>
      <c r="G233" s="4" t="s">
        <v>163</v>
      </c>
      <c r="H233" s="7">
        <v>2</v>
      </c>
      <c r="I233" s="7">
        <v>3</v>
      </c>
      <c r="J233" s="7">
        <v>19</v>
      </c>
      <c r="K233" s="2">
        <f>IF(ISBLANK(J233)=TRUE,"",IF(J233&lt;20,0,IF(AND(J233&gt;=20,J233&lt;35)=TRUE,1,IF(AND(J233&gt;35,J233&lt;=60)=TRUE,2,3))))</f>
        <v>0</v>
      </c>
      <c r="L233" s="7">
        <v>1</v>
      </c>
      <c r="M233" s="7">
        <v>1</v>
      </c>
      <c r="N233" s="2">
        <f>IF(AND(ISNUMBER(H233)=FALSE,ISNUMBER(I233)=FALSE,ISNUMBER(K233)=FALSE,ISNUMBER(L233)=FALSE,ISNUMBER(M233)=FALSE),"",SUM(1.5*H233,1.5*I233,1.5*K233,L233,0.5*M233))</f>
        <v>9</v>
      </c>
      <c r="O233" s="2">
        <f>IF(N233&lt;6,0,IF(AND(N233&gt;=6,N233&lt;12)=TRUE,1,IF(AND(N233&gt;=12,N233&lt;18)=TRUE,2,IF(N233=18,3,""))))</f>
        <v>1</v>
      </c>
      <c r="P233" s="7" t="s">
        <v>1</v>
      </c>
      <c r="Q233" s="7">
        <f>IF(OR(P233="DD",P233="LC")=TRUE,0,IF(P233="NT",1,IF(P233="VU",2,IF(OR(P233="EN",P233="CR")=TRUE,3,""))))</f>
        <v>0</v>
      </c>
      <c r="R233" s="2">
        <f>IF(COUNTIF($C$3:$C$289,C233)=1,3,IF(COUNTIF($D$3:$D$289,D233)=1,2,IF(AND(COUNTIF($D$3:$D$289,D233)&gt;=2,COUNTIF($D$3:$D$289,D233)&lt;=4)=TRUE,1,0)))</f>
        <v>1</v>
      </c>
      <c r="S233" s="7">
        <v>26</v>
      </c>
      <c r="T233" s="2">
        <f>IF(ISBLANK(S233)=TRUE,"",IF(S233&lt;=7,0,IF(AND(S233&gt;=8,S233&lt;=15)=TRUE,1,IF(AND(S233&gt;=16,S233&lt;=23)=TRUE,2,IF(AND(S233&gt;=24,S233&lt;=30)=TRUE,3,)))))</f>
        <v>3</v>
      </c>
      <c r="U233" s="7" t="s">
        <v>21</v>
      </c>
      <c r="V233" s="7">
        <f>IF(ISBLANK(U233)=TRUE,"",IF(U233="NE",0,IF(U233="CE ",1,IF(U233="E",2,3))))</f>
        <v>2</v>
      </c>
      <c r="W233" s="2">
        <f>IF(OR(ISNUMBER(O233)=FALSE,ISNUMBER(Q233)=FALSE,ISNUMBER(R233)=FALSE,ISNUMBER(T233)=FALSE,ISNUMBER(V233)=FALSE),"",SUM([1]tabla3!$B$2*O233,[1]tabla3!$B$3*Q233,[1]tabla3!$B$4*R233,[1]tabla3!$B$5*T233,[1]tabla3!$B$6*V233))</f>
        <v>17.899999999999999</v>
      </c>
      <c r="X233" s="6" t="str">
        <f>IF(ISNUMBER(W233)=FALSE,"",IF(W233&lt;9,"Bajo",IF(AND(W233&gt;=9,W233&lt;15)=TRUE,"Medio",IF(AND(W233&gt;=15,W233&lt;20)=TRUE,"Medio Alto",IF(AND(W233&gt;=20,W233&lt;30)=TRUE,"Alto","Muy Alto")))))</f>
        <v>Medio Alto</v>
      </c>
    </row>
    <row r="234" spans="1:24" s="5" customFormat="1" x14ac:dyDescent="0.25">
      <c r="A234" s="8">
        <v>232</v>
      </c>
      <c r="B234" s="2" t="s">
        <v>27</v>
      </c>
      <c r="C234" s="2" t="s">
        <v>26</v>
      </c>
      <c r="D234" s="4" t="s">
        <v>162</v>
      </c>
      <c r="E234" s="4" t="s">
        <v>161</v>
      </c>
      <c r="F234" s="4" t="s">
        <v>160</v>
      </c>
      <c r="G234" s="4" t="s">
        <v>159</v>
      </c>
      <c r="H234" s="7">
        <v>2</v>
      </c>
      <c r="I234" s="7">
        <v>1</v>
      </c>
      <c r="J234" s="7">
        <v>13</v>
      </c>
      <c r="K234" s="2">
        <f>IF(ISBLANK(J234)=TRUE,"",IF(J234&lt;20,0,IF(AND(J234&gt;=20,J234&lt;35)=TRUE,1,IF(AND(J234&gt;35,J234&lt;=60)=TRUE,2,3))))</f>
        <v>0</v>
      </c>
      <c r="L234" s="7">
        <v>1</v>
      </c>
      <c r="M234" s="7">
        <v>1</v>
      </c>
      <c r="N234" s="2">
        <f>IF(AND(ISNUMBER(H234)=FALSE,ISNUMBER(I234)=FALSE,ISNUMBER(K234)=FALSE,ISNUMBER(L234)=FALSE,ISNUMBER(M234)=FALSE),"",SUM(1.5*H234,1.5*I234,1.5*K234,L234,0.5*M234))</f>
        <v>6</v>
      </c>
      <c r="O234" s="2">
        <f>IF(N234&lt;6,0,IF(AND(N234&gt;=6,N234&lt;12)=TRUE,1,IF(AND(N234&gt;=12,N234&lt;18)=TRUE,2,IF(N234=18,3,""))))</f>
        <v>1</v>
      </c>
      <c r="P234" s="7" t="s">
        <v>1</v>
      </c>
      <c r="Q234" s="7">
        <f>IF(OR(P234="DD",P234="LC")=TRUE,0,IF(P234="NT",1,IF(P234="VU",2,IF(OR(P234="EN",P234="CR")=TRUE,3,""))))</f>
        <v>0</v>
      </c>
      <c r="R234" s="2">
        <f>IF(COUNTIF($C$3:$C$289,C234)=1,3,IF(COUNTIF($D$3:$D$289,D234)=1,2,IF(AND(COUNTIF($D$3:$D$289,D234)&gt;=2,COUNTIF($D$3:$D$289,D234)&lt;=4)=TRUE,1,0)))</f>
        <v>2</v>
      </c>
      <c r="S234" s="7">
        <v>28</v>
      </c>
      <c r="T234" s="2">
        <f>IF(ISBLANK(S234)=TRUE,"",IF(S234&lt;=7,0,IF(AND(S234&gt;=8,S234&lt;=15)=TRUE,1,IF(AND(S234&gt;=16,S234&lt;=23)=TRUE,2,IF(AND(S234&gt;=24,S234&lt;=30)=TRUE,3,)))))</f>
        <v>3</v>
      </c>
      <c r="U234" s="7" t="s">
        <v>0</v>
      </c>
      <c r="V234" s="7">
        <f>IF(ISBLANK(U234)=TRUE,"",IF(U234="NE",0,IF(U234="CE ",1,IF(U234="E",2,3))))</f>
        <v>0</v>
      </c>
      <c r="W234" s="2">
        <f>IF(OR(ISNUMBER(O234)=FALSE,ISNUMBER(Q234)=FALSE,ISNUMBER(R234)=FALSE,ISNUMBER(T234)=FALSE,ISNUMBER(V234)=FALSE),"",SUM([1]tabla3!$B$2*O234,[1]tabla3!$B$3*Q234,[1]tabla3!$B$4*R234,[1]tabla3!$B$5*T234,[1]tabla3!$B$6*V234))</f>
        <v>13.6</v>
      </c>
      <c r="X234" s="6" t="str">
        <f>IF(ISNUMBER(W234)=FALSE,"",IF(W234&lt;9,"Bajo",IF(AND(W234&gt;=9,W234&lt;15)=TRUE,"Medio",IF(AND(W234&gt;=15,W234&lt;20)=TRUE,"Medio Alto",IF(AND(W234&gt;=20,W234&lt;30)=TRUE,"Alto","Muy Alto")))))</f>
        <v>Medio</v>
      </c>
    </row>
    <row r="235" spans="1:24" s="5" customFormat="1" x14ac:dyDescent="0.25">
      <c r="A235" s="8">
        <v>233</v>
      </c>
      <c r="B235" s="2" t="s">
        <v>14</v>
      </c>
      <c r="C235" s="2" t="s">
        <v>92</v>
      </c>
      <c r="D235" s="4" t="s">
        <v>158</v>
      </c>
      <c r="E235" s="4" t="s">
        <v>157</v>
      </c>
      <c r="F235" s="4" t="s">
        <v>156</v>
      </c>
      <c r="G235" s="4" t="s">
        <v>155</v>
      </c>
      <c r="H235" s="7">
        <v>2</v>
      </c>
      <c r="I235" s="7">
        <v>2</v>
      </c>
      <c r="J235" s="7">
        <v>13</v>
      </c>
      <c r="K235" s="2">
        <f>IF(ISBLANK(J235)=TRUE,"",IF(J235&lt;20,0,IF(AND(J235&gt;=20,J235&lt;35)=TRUE,1,IF(AND(J235&gt;35,J235&lt;=60)=TRUE,2,3))))</f>
        <v>0</v>
      </c>
      <c r="L235" s="7">
        <v>1</v>
      </c>
      <c r="M235" s="7">
        <v>1</v>
      </c>
      <c r="N235" s="2">
        <f>IF(AND(ISNUMBER(H235)=FALSE,ISNUMBER(I235)=FALSE,ISNUMBER(K235)=FALSE,ISNUMBER(L235)=FALSE,ISNUMBER(M235)=FALSE),"",SUM(1.5*H235,1.5*I235,1.5*K235,L235,0.5*M235))</f>
        <v>7.5</v>
      </c>
      <c r="O235" s="2">
        <f>IF(N235&lt;6,0,IF(AND(N235&gt;=6,N235&lt;12)=TRUE,1,IF(AND(N235&gt;=12,N235&lt;18)=TRUE,2,IF(N235=18,3,""))))</f>
        <v>1</v>
      </c>
      <c r="P235" s="7" t="s">
        <v>1</v>
      </c>
      <c r="Q235" s="7">
        <f>IF(OR(P235="DD",P235="LC")=TRUE,0,IF(P235="NT",1,IF(P235="VU",2,IF(OR(P235="EN",P235="CR")=TRUE,3,""))))</f>
        <v>0</v>
      </c>
      <c r="R235" s="2">
        <f>IF(COUNTIF($C$3:$C$289,C235)=1,3,IF(COUNTIF($D$3:$D$289,D235)=1,2,IF(AND(COUNTIF($D$3:$D$289,D235)&gt;=2,COUNTIF($D$3:$D$289,D235)&lt;=4)=TRUE,1,0)))</f>
        <v>2</v>
      </c>
      <c r="S235" s="7">
        <v>28</v>
      </c>
      <c r="T235" s="2">
        <f>IF(ISBLANK(S235)=TRUE,"",IF(S235&lt;=7,0,IF(AND(S235&gt;=8,S235&lt;=15)=TRUE,1,IF(AND(S235&gt;=16,S235&lt;=23)=TRUE,2,IF(AND(S235&gt;=24,S235&lt;=30)=TRUE,3,)))))</f>
        <v>3</v>
      </c>
      <c r="U235" s="7" t="s">
        <v>0</v>
      </c>
      <c r="V235" s="7">
        <f>IF(ISBLANK(U235)=TRUE,"",IF(U235="NE",0,IF(U235="CE ",1,IF(U235="E",2,3))))</f>
        <v>0</v>
      </c>
      <c r="W235" s="2">
        <f>IF(OR(ISNUMBER(O235)=FALSE,ISNUMBER(Q235)=FALSE,ISNUMBER(R235)=FALSE,ISNUMBER(T235)=FALSE,ISNUMBER(V235)=FALSE),"",SUM([1]tabla3!$B$2*O235,[1]tabla3!$B$3*Q235,[1]tabla3!$B$4*R235,[1]tabla3!$B$5*T235,[1]tabla3!$B$6*V235))</f>
        <v>13.6</v>
      </c>
      <c r="X235" s="6" t="str">
        <f>IF(ISNUMBER(W235)=FALSE,"",IF(W235&lt;9,"Bajo",IF(AND(W235&gt;=9,W235&lt;15)=TRUE,"Medio",IF(AND(W235&gt;=15,W235&lt;20)=TRUE,"Medio Alto",IF(AND(W235&gt;=20,W235&lt;30)=TRUE,"Alto","Muy Alto")))))</f>
        <v>Medio</v>
      </c>
    </row>
    <row r="236" spans="1:24" s="5" customFormat="1" x14ac:dyDescent="0.25">
      <c r="A236" s="8">
        <v>234</v>
      </c>
      <c r="B236" s="2" t="s">
        <v>14</v>
      </c>
      <c r="C236" s="2" t="s">
        <v>61</v>
      </c>
      <c r="D236" s="4" t="s">
        <v>154</v>
      </c>
      <c r="E236" s="4" t="s">
        <v>153</v>
      </c>
      <c r="F236" s="4" t="s">
        <v>152</v>
      </c>
      <c r="G236" s="4" t="s">
        <v>151</v>
      </c>
      <c r="H236" s="7">
        <v>2</v>
      </c>
      <c r="I236" s="7">
        <v>1</v>
      </c>
      <c r="J236" s="7">
        <v>11.5</v>
      </c>
      <c r="K236" s="2">
        <f>IF(ISBLANK(J236)=TRUE,"",IF(J236&lt;20,0,IF(AND(J236&gt;=20,J236&lt;35)=TRUE,1,IF(AND(J236&gt;35,J236&lt;=60)=TRUE,2,3))))</f>
        <v>0</v>
      </c>
      <c r="L236" s="7">
        <v>1</v>
      </c>
      <c r="M236" s="7">
        <v>1</v>
      </c>
      <c r="N236" s="2">
        <f>IF(AND(ISNUMBER(H236)=FALSE,ISNUMBER(I236)=FALSE,ISNUMBER(K236)=FALSE,ISNUMBER(L236)=FALSE,ISNUMBER(M236)=FALSE),"",SUM(1.5*H236,1.5*I236,1.5*K236,L236,0.5*M236))</f>
        <v>6</v>
      </c>
      <c r="O236" s="2">
        <f>IF(N236&lt;6,0,IF(AND(N236&gt;=6,N236&lt;12)=TRUE,1,IF(AND(N236&gt;=12,N236&lt;18)=TRUE,2,IF(N236=18,3,""))))</f>
        <v>1</v>
      </c>
      <c r="P236" s="7" t="s">
        <v>1</v>
      </c>
      <c r="Q236" s="7">
        <f>IF(OR(P236="DD",P236="LC")=TRUE,0,IF(P236="NT",1,IF(P236="VU",2,IF(OR(P236="EN",P236="CR")=TRUE,3,""))))</f>
        <v>0</v>
      </c>
      <c r="R236" s="2">
        <f>IF(COUNTIF($C$3:$C$289,C236)=1,3,IF(COUNTIF($D$3:$D$289,D236)=1,2,IF(AND(COUNTIF($D$3:$D$289,D236)&gt;=2,COUNTIF($D$3:$D$289,D236)&lt;=4)=TRUE,1,0)))</f>
        <v>2</v>
      </c>
      <c r="S236" s="7">
        <v>22</v>
      </c>
      <c r="T236" s="2">
        <f>IF(ISBLANK(S236)=TRUE,"",IF(S236&lt;=7,0,IF(AND(S236&gt;=8,S236&lt;=15)=TRUE,1,IF(AND(S236&gt;=16,S236&lt;=23)=TRUE,2,IF(AND(S236&gt;=24,S236&lt;=30)=TRUE,3,)))))</f>
        <v>2</v>
      </c>
      <c r="U236" s="7" t="s">
        <v>0</v>
      </c>
      <c r="V236" s="7">
        <f>IF(ISBLANK(U236)=TRUE,"",IF(U236="NE",0,IF(U236="CE ",1,IF(U236="E",2,3))))</f>
        <v>0</v>
      </c>
      <c r="W236" s="2">
        <f>IF(OR(ISNUMBER(O236)=FALSE,ISNUMBER(Q236)=FALSE,ISNUMBER(R236)=FALSE,ISNUMBER(T236)=FALSE,ISNUMBER(V236)=FALSE),"",SUM([1]tabla3!$B$2*O236,[1]tabla3!$B$3*Q236,[1]tabla3!$B$4*R236,[1]tabla3!$B$5*T236,[1]tabla3!$B$6*V236))</f>
        <v>10.6</v>
      </c>
      <c r="X236" s="6" t="str">
        <f>IF(ISNUMBER(W236)=FALSE,"",IF(W236&lt;9,"Bajo",IF(AND(W236&gt;=9,W236&lt;15)=TRUE,"Medio",IF(AND(W236&gt;=15,W236&lt;20)=TRUE,"Medio Alto",IF(AND(W236&gt;=20,W236&lt;30)=TRUE,"Alto","Muy Alto")))))</f>
        <v>Medio</v>
      </c>
    </row>
    <row r="237" spans="1:24" s="5" customFormat="1" x14ac:dyDescent="0.25">
      <c r="A237" s="8">
        <v>235</v>
      </c>
      <c r="B237" s="2" t="s">
        <v>119</v>
      </c>
      <c r="C237" s="2" t="s">
        <v>118</v>
      </c>
      <c r="D237" s="4" t="s">
        <v>150</v>
      </c>
      <c r="E237" s="4" t="s">
        <v>149</v>
      </c>
      <c r="F237" s="4" t="s">
        <v>148</v>
      </c>
      <c r="G237" s="4" t="s">
        <v>147</v>
      </c>
      <c r="H237" s="7">
        <v>3</v>
      </c>
      <c r="I237" s="7">
        <v>1</v>
      </c>
      <c r="J237" s="7">
        <v>28</v>
      </c>
      <c r="K237" s="2">
        <f>IF(ISBLANK(J237)=TRUE,"",IF(J237&lt;20,0,IF(AND(J237&gt;=20,J237&lt;35)=TRUE,1,IF(AND(J237&gt;35,J237&lt;=60)=TRUE,2,3))))</f>
        <v>1</v>
      </c>
      <c r="L237" s="7">
        <v>1</v>
      </c>
      <c r="M237" s="7">
        <v>0</v>
      </c>
      <c r="N237" s="2">
        <f>IF(AND(ISNUMBER(H237)=FALSE,ISNUMBER(I237)=FALSE,ISNUMBER(K237)=FALSE,ISNUMBER(L237)=FALSE,ISNUMBER(M237)=FALSE),"",SUM(1.5*H237,1.5*I237,1.5*K237,L237,0.5*M237))</f>
        <v>8.5</v>
      </c>
      <c r="O237" s="2">
        <f>IF(N237&lt;6,0,IF(AND(N237&gt;=6,N237&lt;12)=TRUE,1,IF(AND(N237&gt;=12,N237&lt;18)=TRUE,2,IF(N237=18,3,""))))</f>
        <v>1</v>
      </c>
      <c r="P237" s="7" t="s">
        <v>1</v>
      </c>
      <c r="Q237" s="7">
        <f>IF(OR(P237="DD",P237="LC")=TRUE,0,IF(P237="NT",1,IF(P237="VU",2,IF(OR(P237="EN",P237="CR")=TRUE,3,""))))</f>
        <v>0</v>
      </c>
      <c r="R237" s="2">
        <f>IF(COUNTIF($C$3:$C$289,C237)=1,3,IF(COUNTIF($D$3:$D$289,D237)=1,2,IF(AND(COUNTIF($D$3:$D$289,D237)&gt;=2,COUNTIF($D$3:$D$289,D237)&lt;=4)=TRUE,1,0)))</f>
        <v>2</v>
      </c>
      <c r="S237" s="7">
        <v>11</v>
      </c>
      <c r="T237" s="2">
        <f>IF(ISBLANK(S237)=TRUE,"",IF(S237&lt;=7,0,IF(AND(S237&gt;=8,S237&lt;=15)=TRUE,1,IF(AND(S237&gt;=16,S237&lt;=23)=TRUE,2,IF(AND(S237&gt;=24,S237&lt;=30)=TRUE,3,)))))</f>
        <v>1</v>
      </c>
      <c r="U237" s="7" t="s">
        <v>0</v>
      </c>
      <c r="V237" s="7">
        <f>IF(ISBLANK(U237)=TRUE,"",IF(U237="NE",0,IF(U237="CE ",1,IF(U237="E",2,3))))</f>
        <v>0</v>
      </c>
      <c r="W237" s="2">
        <f>IF(OR(ISNUMBER(O237)=FALSE,ISNUMBER(Q237)=FALSE,ISNUMBER(R237)=FALSE,ISNUMBER(T237)=FALSE,ISNUMBER(V237)=FALSE),"",SUM([1]tabla3!$B$2*O237,[1]tabla3!$B$3*Q237,[1]tabla3!$B$4*R237,[1]tabla3!$B$5*T237,[1]tabla3!$B$6*V237))</f>
        <v>7.6</v>
      </c>
      <c r="X237" s="6" t="str">
        <f>IF(ISNUMBER(W237)=FALSE,"",IF(W237&lt;9,"Bajo",IF(AND(W237&gt;=9,W237&lt;15)=TRUE,"Medio",IF(AND(W237&gt;=15,W237&lt;20)=TRUE,"Medio Alto",IF(AND(W237&gt;=20,W237&lt;30)=TRUE,"Alto","Muy Alto")))))</f>
        <v>Bajo</v>
      </c>
    </row>
    <row r="238" spans="1:24" s="5" customFormat="1" x14ac:dyDescent="0.25">
      <c r="A238" s="8">
        <v>236</v>
      </c>
      <c r="B238" s="2" t="s">
        <v>7</v>
      </c>
      <c r="C238" s="2" t="s">
        <v>146</v>
      </c>
      <c r="D238" s="4" t="s">
        <v>145</v>
      </c>
      <c r="E238" s="4" t="s">
        <v>144</v>
      </c>
      <c r="F238" s="4" t="s">
        <v>143</v>
      </c>
      <c r="G238" s="4" t="s">
        <v>142</v>
      </c>
      <c r="H238" s="7">
        <v>2</v>
      </c>
      <c r="I238" s="7">
        <v>1</v>
      </c>
      <c r="J238" s="7">
        <v>15</v>
      </c>
      <c r="K238" s="2">
        <f>IF(ISBLANK(J238)=TRUE,"",IF(J238&lt;20,0,IF(AND(J238&gt;=20,J238&lt;35)=TRUE,1,IF(AND(J238&gt;35,J238&lt;=60)=TRUE,2,3))))</f>
        <v>0</v>
      </c>
      <c r="L238" s="7">
        <v>1</v>
      </c>
      <c r="M238" s="7">
        <v>1</v>
      </c>
      <c r="N238" s="2">
        <f>IF(AND(ISNUMBER(H238)=FALSE,ISNUMBER(I238)=FALSE,ISNUMBER(K238)=FALSE,ISNUMBER(L238)=FALSE,ISNUMBER(M238)=FALSE),"",SUM(1.5*H238,1.5*I238,1.5*K238,L238,0.5*M238))</f>
        <v>6</v>
      </c>
      <c r="O238" s="2">
        <f>IF(N238&lt;6,0,IF(AND(N238&gt;=6,N238&lt;12)=TRUE,1,IF(AND(N238&gt;=12,N238&lt;18)=TRUE,2,IF(N238=18,3,""))))</f>
        <v>1</v>
      </c>
      <c r="P238" s="7" t="s">
        <v>1</v>
      </c>
      <c r="Q238" s="7">
        <f>IF(OR(P238="DD",P238="LC")=TRUE,0,IF(P238="NT",1,IF(P238="VU",2,IF(OR(P238="EN",P238="CR")=TRUE,3,""))))</f>
        <v>0</v>
      </c>
      <c r="R238" s="2">
        <f>IF(COUNTIF($C$3:$C$289,C238)=1,3,IF(COUNTIF($D$3:$D$289,D238)=1,2,IF(AND(COUNTIF($D$3:$D$289,D238)&gt;=2,COUNTIF($D$3:$D$289,D238)&lt;=4)=TRUE,1,0)))</f>
        <v>2</v>
      </c>
      <c r="S238" s="7">
        <v>16</v>
      </c>
      <c r="T238" s="2">
        <f>IF(ISBLANK(S238)=TRUE,"",IF(S238&lt;=7,0,IF(AND(S238&gt;=8,S238&lt;=15)=TRUE,1,IF(AND(S238&gt;=16,S238&lt;=23)=TRUE,2,IF(AND(S238&gt;=24,S238&lt;=30)=TRUE,3,)))))</f>
        <v>2</v>
      </c>
      <c r="U238" s="7" t="s">
        <v>0</v>
      </c>
      <c r="V238" s="7">
        <f>IF(ISBLANK(U238)=TRUE,"",IF(U238="NE",0,IF(U238="CE ",1,IF(U238="E",2,3))))</f>
        <v>0</v>
      </c>
      <c r="W238" s="2">
        <f>IF(OR(ISNUMBER(O238)=FALSE,ISNUMBER(Q238)=FALSE,ISNUMBER(R238)=FALSE,ISNUMBER(T238)=FALSE,ISNUMBER(V238)=FALSE),"",SUM([1]tabla3!$B$2*O238,[1]tabla3!$B$3*Q238,[1]tabla3!$B$4*R238,[1]tabla3!$B$5*T238,[1]tabla3!$B$6*V238))</f>
        <v>10.6</v>
      </c>
      <c r="X238" s="6" t="str">
        <f>IF(ISNUMBER(W238)=FALSE,"",IF(W238&lt;9,"Bajo",IF(AND(W238&gt;=9,W238&lt;15)=TRUE,"Medio",IF(AND(W238&gt;=15,W238&lt;20)=TRUE,"Medio Alto",IF(AND(W238&gt;=20,W238&lt;30)=TRUE,"Alto","Muy Alto")))))</f>
        <v>Medio</v>
      </c>
    </row>
    <row r="239" spans="1:24" s="5" customFormat="1" x14ac:dyDescent="0.25">
      <c r="A239" s="8">
        <v>237</v>
      </c>
      <c r="B239" s="2" t="s">
        <v>14</v>
      </c>
      <c r="C239" s="2" t="s">
        <v>32</v>
      </c>
      <c r="D239" s="4" t="s">
        <v>138</v>
      </c>
      <c r="E239" s="4" t="s">
        <v>141</v>
      </c>
      <c r="F239" s="4" t="s">
        <v>140</v>
      </c>
      <c r="G239" s="4" t="s">
        <v>139</v>
      </c>
      <c r="H239" s="7">
        <v>2</v>
      </c>
      <c r="I239" s="7">
        <v>1</v>
      </c>
      <c r="J239" s="7">
        <v>21</v>
      </c>
      <c r="K239" s="2">
        <f>IF(ISBLANK(J239)=TRUE,"",IF(J239&lt;20,0,IF(AND(J239&gt;=20,J239&lt;35)=TRUE,1,IF(AND(J239&gt;35,J239&lt;=60)=TRUE,2,3))))</f>
        <v>1</v>
      </c>
      <c r="L239" s="7">
        <v>3</v>
      </c>
      <c r="M239" s="7">
        <v>1</v>
      </c>
      <c r="N239" s="2">
        <f>IF(AND(ISNUMBER(H239)=FALSE,ISNUMBER(I239)=FALSE,ISNUMBER(K239)=FALSE,ISNUMBER(L239)=FALSE,ISNUMBER(M239)=FALSE),"",SUM(1.5*H239,1.5*I239,1.5*K239,L239,0.5*M239))</f>
        <v>9.5</v>
      </c>
      <c r="O239" s="2">
        <f>IF(N239&lt;6,0,IF(AND(N239&gt;=6,N239&lt;12)=TRUE,1,IF(AND(N239&gt;=12,N239&lt;18)=TRUE,2,IF(N239=18,3,""))))</f>
        <v>1</v>
      </c>
      <c r="P239" s="7" t="s">
        <v>1</v>
      </c>
      <c r="Q239" s="7">
        <f>IF(OR(P239="DD",P239="LC")=TRUE,0,IF(P239="NT",1,IF(P239="VU",2,IF(OR(P239="EN",P239="CR")=TRUE,3,""))))</f>
        <v>0</v>
      </c>
      <c r="R239" s="2">
        <f>IF(COUNTIF($C$3:$C$289,C239)=1,3,IF(COUNTIF($D$3:$D$289,D239)=1,2,IF(AND(COUNTIF($D$3:$D$289,D239)&gt;=2,COUNTIF($D$3:$D$289,D239)&lt;=4)=TRUE,1,0)))</f>
        <v>1</v>
      </c>
      <c r="S239" s="7">
        <v>25</v>
      </c>
      <c r="T239" s="2">
        <f>IF(ISBLANK(S239)=TRUE,"",IF(S239&lt;=7,0,IF(AND(S239&gt;=8,S239&lt;=15)=TRUE,1,IF(AND(S239&gt;=16,S239&lt;=23)=TRUE,2,IF(AND(S239&gt;=24,S239&lt;=30)=TRUE,3,)))))</f>
        <v>3</v>
      </c>
      <c r="U239" s="7" t="s">
        <v>0</v>
      </c>
      <c r="V239" s="7">
        <f>IF(ISBLANK(U239)=TRUE,"",IF(U239="NE",0,IF(U239="CE ",1,IF(U239="E",2,3))))</f>
        <v>0</v>
      </c>
      <c r="W239" s="2">
        <f>IF(OR(ISNUMBER(O239)=FALSE,ISNUMBER(Q239)=FALSE,ISNUMBER(R239)=FALSE,ISNUMBER(T239)=FALSE,ISNUMBER(V239)=FALSE),"",SUM([1]tabla3!$B$2*O239,[1]tabla3!$B$3*Q239,[1]tabla3!$B$4*R239,[1]tabla3!$B$5*T239,[1]tabla3!$B$6*V239))</f>
        <v>11.9</v>
      </c>
      <c r="X239" s="6" t="str">
        <f>IF(ISNUMBER(W239)=FALSE,"",IF(W239&lt;9,"Bajo",IF(AND(W239&gt;=9,W239&lt;15)=TRUE,"Medio",IF(AND(W239&gt;=15,W239&lt;20)=TRUE,"Medio Alto",IF(AND(W239&gt;=20,W239&lt;30)=TRUE,"Alto","Muy Alto")))))</f>
        <v>Medio</v>
      </c>
    </row>
    <row r="240" spans="1:24" s="5" customFormat="1" x14ac:dyDescent="0.25">
      <c r="A240" s="8">
        <v>238</v>
      </c>
      <c r="B240" s="2" t="s">
        <v>14</v>
      </c>
      <c r="C240" s="2" t="s">
        <v>32</v>
      </c>
      <c r="D240" s="4" t="s">
        <v>138</v>
      </c>
      <c r="E240" s="4" t="s">
        <v>137</v>
      </c>
      <c r="F240" s="4" t="s">
        <v>136</v>
      </c>
      <c r="G240" s="4" t="s">
        <v>135</v>
      </c>
      <c r="H240" s="7">
        <v>3</v>
      </c>
      <c r="I240" s="7">
        <v>1</v>
      </c>
      <c r="J240" s="7">
        <v>18</v>
      </c>
      <c r="K240" s="2">
        <f>IF(ISBLANK(J240)=TRUE,"",IF(J240&lt;20,0,IF(AND(J240&gt;=20,J240&lt;35)=TRUE,1,IF(AND(J240&gt;35,J240&lt;=60)=TRUE,2,3))))</f>
        <v>0</v>
      </c>
      <c r="L240" s="7">
        <v>1</v>
      </c>
      <c r="M240" s="7">
        <v>1</v>
      </c>
      <c r="N240" s="2">
        <f>IF(AND(ISNUMBER(H240)=FALSE,ISNUMBER(I240)=FALSE,ISNUMBER(K240)=FALSE,ISNUMBER(L240)=FALSE,ISNUMBER(M240)=FALSE),"",SUM(1.5*H240,1.5*I240,1.5*K240,L240,0.5*M240))</f>
        <v>7.5</v>
      </c>
      <c r="O240" s="2">
        <f>IF(N240&lt;6,0,IF(AND(N240&gt;=6,N240&lt;12)=TRUE,1,IF(AND(N240&gt;=12,N240&lt;18)=TRUE,2,IF(N240=18,3,""))))</f>
        <v>1</v>
      </c>
      <c r="P240" s="7" t="s">
        <v>1</v>
      </c>
      <c r="Q240" s="7">
        <f>IF(OR(P240="DD",P240="LC")=TRUE,0,IF(P240="NT",1,IF(P240="VU",2,IF(OR(P240="EN",P240="CR")=TRUE,3,""))))</f>
        <v>0</v>
      </c>
      <c r="R240" s="2">
        <f>IF(COUNTIF($C$3:$C$289,C240)=1,3,IF(COUNTIF($D$3:$D$289,D240)=1,2,IF(AND(COUNTIF($D$3:$D$289,D240)&gt;=2,COUNTIF($D$3:$D$289,D240)&lt;=4)=TRUE,1,0)))</f>
        <v>1</v>
      </c>
      <c r="S240" s="7">
        <v>25</v>
      </c>
      <c r="T240" s="2">
        <f>IF(ISBLANK(S240)=TRUE,"",IF(S240&lt;=7,0,IF(AND(S240&gt;=8,S240&lt;=15)=TRUE,1,IF(AND(S240&gt;=16,S240&lt;=23)=TRUE,2,IF(AND(S240&gt;=24,S240&lt;=30)=TRUE,3,)))))</f>
        <v>3</v>
      </c>
      <c r="U240" s="7" t="s">
        <v>0</v>
      </c>
      <c r="V240" s="7">
        <f>IF(ISBLANK(U240)=TRUE,"",IF(U240="NE",0,IF(U240="CE ",1,IF(U240="E",2,3))))</f>
        <v>0</v>
      </c>
      <c r="W240" s="2">
        <f>IF(OR(ISNUMBER(O240)=FALSE,ISNUMBER(Q240)=FALSE,ISNUMBER(R240)=FALSE,ISNUMBER(T240)=FALSE,ISNUMBER(V240)=FALSE),"",SUM([1]tabla3!$B$2*O240,[1]tabla3!$B$3*Q240,[1]tabla3!$B$4*R240,[1]tabla3!$B$5*T240,[1]tabla3!$B$6*V240))</f>
        <v>11.9</v>
      </c>
      <c r="X240" s="6" t="str">
        <f>IF(ISNUMBER(W240)=FALSE,"",IF(W240&lt;9,"Bajo",IF(AND(W240&gt;=9,W240&lt;15)=TRUE,"Medio",IF(AND(W240&gt;=15,W240&lt;20)=TRUE,"Medio Alto",IF(AND(W240&gt;=20,W240&lt;30)=TRUE,"Alto","Muy Alto")))))</f>
        <v>Medio</v>
      </c>
    </row>
    <row r="241" spans="1:24" s="5" customFormat="1" x14ac:dyDescent="0.25">
      <c r="A241" s="8">
        <v>239</v>
      </c>
      <c r="B241" s="2" t="s">
        <v>14</v>
      </c>
      <c r="C241" s="2" t="s">
        <v>43</v>
      </c>
      <c r="D241" s="4" t="s">
        <v>42</v>
      </c>
      <c r="E241" s="4" t="s">
        <v>134</v>
      </c>
      <c r="F241" s="4" t="s">
        <v>133</v>
      </c>
      <c r="G241" s="4" t="s">
        <v>132</v>
      </c>
      <c r="H241" s="7">
        <v>2</v>
      </c>
      <c r="I241" s="7">
        <v>1</v>
      </c>
      <c r="J241" s="7">
        <v>15</v>
      </c>
      <c r="K241" s="2">
        <f>IF(ISBLANK(J241)=TRUE,"",IF(J241&lt;20,0,IF(AND(J241&gt;=20,J241&lt;35)=TRUE,1,IF(AND(J241&gt;35,J241&lt;=60)=TRUE,2,3))))</f>
        <v>0</v>
      </c>
      <c r="L241" s="7">
        <v>3</v>
      </c>
      <c r="M241" s="7">
        <v>0</v>
      </c>
      <c r="N241" s="2">
        <f>IF(AND(ISNUMBER(H241)=FALSE,ISNUMBER(I241)=FALSE,ISNUMBER(K241)=FALSE,ISNUMBER(L241)=FALSE,ISNUMBER(M241)=FALSE),"",SUM(1.5*H241,1.5*I241,1.5*K241,L241,0.5*M241))</f>
        <v>7.5</v>
      </c>
      <c r="O241" s="2">
        <f>IF(N241&lt;6,0,IF(AND(N241&gt;=6,N241&lt;12)=TRUE,1,IF(AND(N241&gt;=12,N241&lt;18)=TRUE,2,IF(N241=18,3,""))))</f>
        <v>1</v>
      </c>
      <c r="P241" s="7" t="s">
        <v>1</v>
      </c>
      <c r="Q241" s="7">
        <f>IF(OR(P241="DD",P241="LC")=TRUE,0,IF(P241="NT",1,IF(P241="VU",2,IF(OR(P241="EN",P241="CR")=TRUE,3,""))))</f>
        <v>0</v>
      </c>
      <c r="R241" s="2">
        <f>IF(COUNTIF($C$3:$C$289,C241)=1,3,IF(COUNTIF($D$3:$D$289,D241)=1,2,IF(AND(COUNTIF($D$3:$D$289,D241)&gt;=2,COUNTIF($D$3:$D$289,D241)&lt;=4)=TRUE,1,0)))</f>
        <v>1</v>
      </c>
      <c r="S241" s="7">
        <v>22</v>
      </c>
      <c r="T241" s="2">
        <f>IF(ISBLANK(S241)=TRUE,"",IF(S241&lt;=7,0,IF(AND(S241&gt;=8,S241&lt;=15)=TRUE,1,IF(AND(S241&gt;=16,S241&lt;=23)=TRUE,2,IF(AND(S241&gt;=24,S241&lt;=30)=TRUE,3,)))))</f>
        <v>2</v>
      </c>
      <c r="U241" s="7" t="s">
        <v>0</v>
      </c>
      <c r="V241" s="7">
        <f>IF(ISBLANK(U241)=TRUE,"",IF(U241="NE",0,IF(U241="CE ",1,IF(U241="E",2,3))))</f>
        <v>0</v>
      </c>
      <c r="W241" s="2">
        <f>IF(OR(ISNUMBER(O241)=FALSE,ISNUMBER(Q241)=FALSE,ISNUMBER(R241)=FALSE,ISNUMBER(T241)=FALSE,ISNUMBER(V241)=FALSE),"",SUM([1]tabla3!$B$2*O241,[1]tabla3!$B$3*Q241,[1]tabla3!$B$4*R241,[1]tabla3!$B$5*T241,[1]tabla3!$B$6*V241))</f>
        <v>8.9</v>
      </c>
      <c r="X241" s="6" t="str">
        <f>IF(ISNUMBER(W241)=FALSE,"",IF(W241&lt;9,"Bajo",IF(AND(W241&gt;=9,W241&lt;15)=TRUE,"Medio",IF(AND(W241&gt;=15,W241&lt;20)=TRUE,"Medio Alto",IF(AND(W241&gt;=20,W241&lt;30)=TRUE,"Alto","Muy Alto")))))</f>
        <v>Bajo</v>
      </c>
    </row>
    <row r="242" spans="1:24" s="5" customFormat="1" x14ac:dyDescent="0.25">
      <c r="A242" s="8">
        <v>240</v>
      </c>
      <c r="B242" s="2" t="s">
        <v>113</v>
      </c>
      <c r="C242" s="2" t="s">
        <v>112</v>
      </c>
      <c r="D242" s="4" t="s">
        <v>131</v>
      </c>
      <c r="E242" s="4" t="s">
        <v>17</v>
      </c>
      <c r="F242" s="4" t="s">
        <v>130</v>
      </c>
      <c r="G242" s="4" t="s">
        <v>129</v>
      </c>
      <c r="H242" s="7">
        <v>3</v>
      </c>
      <c r="I242" s="7">
        <v>1</v>
      </c>
      <c r="J242" s="7">
        <v>50</v>
      </c>
      <c r="K242" s="2">
        <f>IF(ISBLANK(J242)=TRUE,"",IF(J242&lt;20,0,IF(AND(J242&gt;=20,J242&lt;35)=TRUE,1,IF(AND(J242&gt;35,J242&lt;=60)=TRUE,2,3))))</f>
        <v>2</v>
      </c>
      <c r="L242" s="7">
        <v>3</v>
      </c>
      <c r="M242" s="7">
        <v>1</v>
      </c>
      <c r="N242" s="2">
        <f>IF(AND(ISNUMBER(H242)=FALSE,ISNUMBER(I242)=FALSE,ISNUMBER(K242)=FALSE,ISNUMBER(L242)=FALSE,ISNUMBER(M242)=FALSE),"",SUM(1.5*H242,1.5*I242,1.5*K242,L242,0.5*M242))</f>
        <v>12.5</v>
      </c>
      <c r="O242" s="2">
        <f>IF(N242&lt;6,0,IF(AND(N242&gt;=6,N242&lt;12)=TRUE,1,IF(AND(N242&gt;=12,N242&lt;18)=TRUE,2,IF(N242=18,3,""))))</f>
        <v>2</v>
      </c>
      <c r="P242" s="7" t="s">
        <v>1</v>
      </c>
      <c r="Q242" s="7">
        <f>IF(OR(P242="DD",P242="LC")=TRUE,0,IF(P242="NT",1,IF(P242="VU",2,IF(OR(P242="EN",P242="CR")=TRUE,3,""))))</f>
        <v>0</v>
      </c>
      <c r="R242" s="2">
        <f>IF(COUNTIF($C$3:$C$289,C242)=1,3,IF(COUNTIF($D$3:$D$289,D242)=1,2,IF(AND(COUNTIF($D$3:$D$289,D242)&gt;=2,COUNTIF($D$3:$D$289,D242)&lt;=4)=TRUE,1,0)))</f>
        <v>1</v>
      </c>
      <c r="S242" s="7">
        <v>20</v>
      </c>
      <c r="T242" s="2">
        <f>IF(ISBLANK(S242)=TRUE,"",IF(S242&lt;=7,0,IF(AND(S242&gt;=8,S242&lt;=15)=TRUE,1,IF(AND(S242&gt;=16,S242&lt;=23)=TRUE,2,IF(AND(S242&gt;=24,S242&lt;=30)=TRUE,3,)))))</f>
        <v>2</v>
      </c>
      <c r="U242" s="7" t="s">
        <v>0</v>
      </c>
      <c r="V242" s="7">
        <f>IF(ISBLANK(U242)=TRUE,"",IF(U242="NE",0,IF(U242="CE ",1,IF(U242="E",2,3))))</f>
        <v>0</v>
      </c>
      <c r="W242" s="2">
        <f>IF(OR(ISNUMBER(O242)=FALSE,ISNUMBER(Q242)=FALSE,ISNUMBER(R242)=FALSE,ISNUMBER(T242)=FALSE,ISNUMBER(V242)=FALSE),"",SUM([1]tabla3!$B$2*O242,[1]tabla3!$B$3*Q242,[1]tabla3!$B$4*R242,[1]tabla3!$B$5*T242,[1]tabla3!$B$6*V242))</f>
        <v>10.1</v>
      </c>
      <c r="X242" s="6" t="str">
        <f>IF(ISNUMBER(W242)=FALSE,"",IF(W242&lt;9,"Bajo",IF(AND(W242&gt;=9,W242&lt;15)=TRUE,"Medio",IF(AND(W242&gt;=15,W242&lt;20)=TRUE,"Medio Alto",IF(AND(W242&gt;=20,W242&lt;30)=TRUE,"Alto","Muy Alto")))))</f>
        <v>Medio</v>
      </c>
    </row>
    <row r="243" spans="1:24" s="5" customFormat="1" x14ac:dyDescent="0.25">
      <c r="A243" s="8">
        <v>241</v>
      </c>
      <c r="B243" s="2" t="s">
        <v>14</v>
      </c>
      <c r="C243" s="2" t="s">
        <v>128</v>
      </c>
      <c r="D243" s="4" t="s">
        <v>127</v>
      </c>
      <c r="E243" s="4" t="s">
        <v>126</v>
      </c>
      <c r="F243" s="4" t="s">
        <v>125</v>
      </c>
      <c r="G243" s="4" t="s">
        <v>124</v>
      </c>
      <c r="H243" s="7">
        <v>2</v>
      </c>
      <c r="I243" s="7">
        <v>1</v>
      </c>
      <c r="J243" s="7">
        <v>13</v>
      </c>
      <c r="K243" s="2">
        <f>IF(ISBLANK(J243)=TRUE,"",IF(J243&lt;20,0,IF(AND(J243&gt;=20,J243&lt;35)=TRUE,1,IF(AND(J243&gt;35,J243&lt;=60)=TRUE,2,3))))</f>
        <v>0</v>
      </c>
      <c r="L243" s="7">
        <v>1</v>
      </c>
      <c r="M243" s="7">
        <v>2</v>
      </c>
      <c r="N243" s="2">
        <f>IF(AND(ISNUMBER(H243)=FALSE,ISNUMBER(I243)=FALSE,ISNUMBER(K243)=FALSE,ISNUMBER(L243)=FALSE,ISNUMBER(M243)=FALSE),"",SUM(1.5*H243,1.5*I243,1.5*K243,L243,0.5*M243))</f>
        <v>6.5</v>
      </c>
      <c r="O243" s="2">
        <f>IF(N243&lt;6,0,IF(AND(N243&gt;=6,N243&lt;12)=TRUE,1,IF(AND(N243&gt;=12,N243&lt;18)=TRUE,2,IF(N243=18,3,""))))</f>
        <v>1</v>
      </c>
      <c r="P243" s="7" t="s">
        <v>1</v>
      </c>
      <c r="Q243" s="7">
        <f>IF(OR(P243="DD",P243="LC")=TRUE,0,IF(P243="NT",1,IF(P243="VU",2,IF(OR(P243="EN",P243="CR")=TRUE,3,""))))</f>
        <v>0</v>
      </c>
      <c r="R243" s="2">
        <f>IF(COUNTIF($C$3:$C$289,C243)=1,3,IF(COUNTIF($D$3:$D$289,D243)=1,2,IF(AND(COUNTIF($D$3:$D$289,D243)&gt;=2,COUNTIF($D$3:$D$289,D243)&lt;=4)=TRUE,1,0)))</f>
        <v>1</v>
      </c>
      <c r="S243" s="7">
        <v>24</v>
      </c>
      <c r="T243" s="2">
        <f>IF(ISBLANK(S243)=TRUE,"",IF(S243&lt;=7,0,IF(AND(S243&gt;=8,S243&lt;=15)=TRUE,1,IF(AND(S243&gt;=16,S243&lt;=23)=TRUE,2,IF(AND(S243&gt;=24,S243&lt;=30)=TRUE,3,)))))</f>
        <v>3</v>
      </c>
      <c r="U243" s="7" t="s">
        <v>0</v>
      </c>
      <c r="V243" s="7">
        <f>IF(ISBLANK(U243)=TRUE,"",IF(U243="NE",0,IF(U243="CE ",1,IF(U243="E",2,3))))</f>
        <v>0</v>
      </c>
      <c r="W243" s="2">
        <f>IF(OR(ISNUMBER(O243)=FALSE,ISNUMBER(Q243)=FALSE,ISNUMBER(R243)=FALSE,ISNUMBER(T243)=FALSE,ISNUMBER(V243)=FALSE),"",SUM([1]tabla3!$B$2*O243,[1]tabla3!$B$3*Q243,[1]tabla3!$B$4*R243,[1]tabla3!$B$5*T243,[1]tabla3!$B$6*V243))</f>
        <v>11.9</v>
      </c>
      <c r="X243" s="6" t="str">
        <f>IF(ISNUMBER(W243)=FALSE,"",IF(W243&lt;9,"Bajo",IF(AND(W243&gt;=9,W243&lt;15)=TRUE,"Medio",IF(AND(W243&gt;=15,W243&lt;20)=TRUE,"Medio Alto",IF(AND(W243&gt;=20,W243&lt;30)=TRUE,"Alto","Muy Alto")))))</f>
        <v>Medio</v>
      </c>
    </row>
    <row r="244" spans="1:24" s="5" customFormat="1" x14ac:dyDescent="0.25">
      <c r="A244" s="8">
        <v>242</v>
      </c>
      <c r="B244" s="2" t="s">
        <v>14</v>
      </c>
      <c r="C244" s="2" t="s">
        <v>92</v>
      </c>
      <c r="D244" s="4" t="s">
        <v>123</v>
      </c>
      <c r="E244" s="4" t="s">
        <v>122</v>
      </c>
      <c r="F244" s="4" t="s">
        <v>121</v>
      </c>
      <c r="G244" s="4" t="s">
        <v>120</v>
      </c>
      <c r="H244" s="7">
        <v>1</v>
      </c>
      <c r="I244" s="7">
        <v>1</v>
      </c>
      <c r="J244" s="7">
        <v>24</v>
      </c>
      <c r="K244" s="2">
        <f>IF(ISBLANK(J244)=TRUE,"",IF(J244&lt;20,0,IF(AND(J244&gt;=20,J244&lt;35)=TRUE,1,IF(AND(J244&gt;35,J244&lt;=60)=TRUE,2,3))))</f>
        <v>1</v>
      </c>
      <c r="L244" s="7">
        <v>1</v>
      </c>
      <c r="M244" s="7">
        <v>1</v>
      </c>
      <c r="N244" s="2">
        <f>IF(AND(ISNUMBER(H244)=FALSE,ISNUMBER(I244)=FALSE,ISNUMBER(K244)=FALSE,ISNUMBER(L244)=FALSE,ISNUMBER(M244)=FALSE),"",SUM(1.5*H244,1.5*I244,1.5*K244,L244,0.5*M244))</f>
        <v>6</v>
      </c>
      <c r="O244" s="2">
        <f>IF(N244&lt;6,0,IF(AND(N244&gt;=6,N244&lt;12)=TRUE,1,IF(AND(N244&gt;=12,N244&lt;18)=TRUE,2,IF(N244=18,3,""))))</f>
        <v>1</v>
      </c>
      <c r="P244" s="7" t="s">
        <v>1</v>
      </c>
      <c r="Q244" s="7">
        <f>IF(OR(P244="DD",P244="LC")=TRUE,0,IF(P244="NT",1,IF(P244="VU",2,IF(OR(P244="EN",P244="CR")=TRUE,3,""))))</f>
        <v>0</v>
      </c>
      <c r="R244" s="2">
        <f>IF(COUNTIF($C$3:$C$289,C244)=1,3,IF(COUNTIF($D$3:$D$289,D244)=1,2,IF(AND(COUNTIF($D$3:$D$289,D244)&gt;=2,COUNTIF($D$3:$D$289,D244)&lt;=4)=TRUE,1,0)))</f>
        <v>2</v>
      </c>
      <c r="S244" s="7">
        <v>22</v>
      </c>
      <c r="T244" s="2">
        <f>IF(ISBLANK(S244)=TRUE,"",IF(S244&lt;=7,0,IF(AND(S244&gt;=8,S244&lt;=15)=TRUE,1,IF(AND(S244&gt;=16,S244&lt;=23)=TRUE,2,IF(AND(S244&gt;=24,S244&lt;=30)=TRUE,3,)))))</f>
        <v>2</v>
      </c>
      <c r="U244" s="7" t="s">
        <v>0</v>
      </c>
      <c r="V244" s="7">
        <f>IF(ISBLANK(U244)=TRUE,"",IF(U244="NE",0,IF(U244="CE ",1,IF(U244="E",2,3))))</f>
        <v>0</v>
      </c>
      <c r="W244" s="2">
        <f>IF(OR(ISNUMBER(O244)=FALSE,ISNUMBER(Q244)=FALSE,ISNUMBER(R244)=FALSE,ISNUMBER(T244)=FALSE,ISNUMBER(V244)=FALSE),"",SUM([1]tabla3!$B$2*O244,[1]tabla3!$B$3*Q244,[1]tabla3!$B$4*R244,[1]tabla3!$B$5*T244,[1]tabla3!$B$6*V244))</f>
        <v>10.6</v>
      </c>
      <c r="X244" s="6" t="str">
        <f>IF(ISNUMBER(W244)=FALSE,"",IF(W244&lt;9,"Bajo",IF(AND(W244&gt;=9,W244&lt;15)=TRUE,"Medio",IF(AND(W244&gt;=15,W244&lt;20)=TRUE,"Medio Alto",IF(AND(W244&gt;=20,W244&lt;30)=TRUE,"Alto","Muy Alto")))))</f>
        <v>Medio</v>
      </c>
    </row>
    <row r="245" spans="1:24" s="5" customFormat="1" x14ac:dyDescent="0.25">
      <c r="A245" s="8">
        <v>243</v>
      </c>
      <c r="B245" s="2" t="s">
        <v>119</v>
      </c>
      <c r="C245" s="2" t="s">
        <v>118</v>
      </c>
      <c r="D245" s="4" t="s">
        <v>117</v>
      </c>
      <c r="E245" s="4" t="s">
        <v>116</v>
      </c>
      <c r="F245" s="4" t="s">
        <v>115</v>
      </c>
      <c r="G245" s="4" t="s">
        <v>114</v>
      </c>
      <c r="H245" s="7">
        <v>3</v>
      </c>
      <c r="I245" s="7">
        <v>1</v>
      </c>
      <c r="J245" s="7">
        <v>34</v>
      </c>
      <c r="K245" s="2">
        <f>IF(ISBLANK(J245)=TRUE,"",IF(J245&lt;20,0,IF(AND(J245&gt;=20,J245&lt;35)=TRUE,1,IF(AND(J245&gt;35,J245&lt;=60)=TRUE,2,3))))</f>
        <v>1</v>
      </c>
      <c r="L245" s="7">
        <v>1</v>
      </c>
      <c r="M245" s="7">
        <v>0</v>
      </c>
      <c r="N245" s="2">
        <f>IF(AND(ISNUMBER(H245)=FALSE,ISNUMBER(I245)=FALSE,ISNUMBER(K245)=FALSE,ISNUMBER(L245)=FALSE,ISNUMBER(M245)=FALSE),"",SUM(1.5*H245,1.5*I245,1.5*K245,L245,0.5*M245))</f>
        <v>8.5</v>
      </c>
      <c r="O245" s="2">
        <f>IF(N245&lt;6,0,IF(AND(N245&gt;=6,N245&lt;12)=TRUE,1,IF(AND(N245&gt;=12,N245&lt;18)=TRUE,2,IF(N245=18,3,""))))</f>
        <v>1</v>
      </c>
      <c r="P245" s="7" t="s">
        <v>1</v>
      </c>
      <c r="Q245" s="7">
        <f>IF(OR(P245="DD",P245="LC")=TRUE,0,IF(P245="NT",1,IF(P245="VU",2,IF(OR(P245="EN",P245="CR")=TRUE,3,""))))</f>
        <v>0</v>
      </c>
      <c r="R245" s="2">
        <f>IF(COUNTIF($C$3:$C$289,C245)=1,3,IF(COUNTIF($D$3:$D$289,D245)=1,2,IF(AND(COUNTIF($D$3:$D$289,D245)&gt;=2,COUNTIF($D$3:$D$289,D245)&lt;=4)=TRUE,1,0)))</f>
        <v>0</v>
      </c>
      <c r="S245" s="7">
        <v>15</v>
      </c>
      <c r="T245" s="2">
        <f>IF(ISBLANK(S245)=TRUE,"",IF(S245&lt;=7,0,IF(AND(S245&gt;=8,S245&lt;=15)=TRUE,1,IF(AND(S245&gt;=16,S245&lt;=23)=TRUE,2,IF(AND(S245&gt;=24,S245&lt;=30)=TRUE,3,)))))</f>
        <v>1</v>
      </c>
      <c r="U245" s="7" t="s">
        <v>0</v>
      </c>
      <c r="V245" s="7">
        <f>IF(ISBLANK(U245)=TRUE,"",IF(U245="NE",0,IF(U245="CE ",1,IF(U245="E",2,3))))</f>
        <v>0</v>
      </c>
      <c r="W245" s="2">
        <f>IF(OR(ISNUMBER(O245)=FALSE,ISNUMBER(Q245)=FALSE,ISNUMBER(R245)=FALSE,ISNUMBER(T245)=FALSE,ISNUMBER(V245)=FALSE),"",SUM([1]tabla3!$B$2*O245,[1]tabla3!$B$3*Q245,[1]tabla3!$B$4*R245,[1]tabla3!$B$5*T245,[1]tabla3!$B$6*V245))</f>
        <v>4.2</v>
      </c>
      <c r="X245" s="6" t="str">
        <f>IF(ISNUMBER(W245)=FALSE,"",IF(W245&lt;9,"Bajo",IF(AND(W245&gt;=9,W245&lt;15)=TRUE,"Medio",IF(AND(W245&gt;=15,W245&lt;20)=TRUE,"Medio Alto",IF(AND(W245&gt;=20,W245&lt;30)=TRUE,"Alto","Muy Alto")))))</f>
        <v>Bajo</v>
      </c>
    </row>
    <row r="246" spans="1:24" s="5" customFormat="1" x14ac:dyDescent="0.25">
      <c r="A246" s="8">
        <v>244</v>
      </c>
      <c r="B246" s="2" t="s">
        <v>113</v>
      </c>
      <c r="C246" s="2" t="s">
        <v>112</v>
      </c>
      <c r="D246" s="4" t="s">
        <v>111</v>
      </c>
      <c r="E246" s="4" t="s">
        <v>110</v>
      </c>
      <c r="F246" s="4" t="s">
        <v>109</v>
      </c>
      <c r="G246" s="4" t="s">
        <v>108</v>
      </c>
      <c r="H246" s="7">
        <v>3</v>
      </c>
      <c r="I246" s="7">
        <v>1</v>
      </c>
      <c r="J246" s="7">
        <v>50</v>
      </c>
      <c r="K246" s="2">
        <f>IF(ISBLANK(J246)=TRUE,"",IF(J246&lt;20,0,IF(AND(J246&gt;=20,J246&lt;35)=TRUE,1,IF(AND(J246&gt;35,J246&lt;=60)=TRUE,2,3))))</f>
        <v>2</v>
      </c>
      <c r="L246" s="7">
        <v>3</v>
      </c>
      <c r="M246" s="7">
        <v>1</v>
      </c>
      <c r="N246" s="2">
        <f>IF(AND(ISNUMBER(H246)=FALSE,ISNUMBER(I246)=FALSE,ISNUMBER(K246)=FALSE,ISNUMBER(L246)=FALSE,ISNUMBER(M246)=FALSE),"",SUM(1.5*H246,1.5*I246,1.5*K246,L246,0.5*M246))</f>
        <v>12.5</v>
      </c>
      <c r="O246" s="2">
        <f>IF(N246&lt;6,0,IF(AND(N246&gt;=6,N246&lt;12)=TRUE,1,IF(AND(N246&gt;=12,N246&lt;18)=TRUE,2,IF(N246=18,3,""))))</f>
        <v>2</v>
      </c>
      <c r="P246" s="7" t="s">
        <v>1</v>
      </c>
      <c r="Q246" s="7">
        <f>IF(OR(P246="DD",P246="LC")=TRUE,0,IF(P246="NT",1,IF(P246="VU",2,IF(OR(P246="EN",P246="CR")=TRUE,3,""))))</f>
        <v>0</v>
      </c>
      <c r="R246" s="2">
        <f>IF(COUNTIF($C$3:$C$289,C246)=1,3,IF(COUNTIF($D$3:$D$289,D246)=1,2,IF(AND(COUNTIF($D$3:$D$289,D246)&gt;=2,COUNTIF($D$3:$D$289,D246)&lt;=4)=TRUE,1,0)))</f>
        <v>2</v>
      </c>
      <c r="S246" s="7">
        <v>22</v>
      </c>
      <c r="T246" s="2">
        <f>IF(ISBLANK(S246)=TRUE,"",IF(S246&lt;=7,0,IF(AND(S246&gt;=8,S246&lt;=15)=TRUE,1,IF(AND(S246&gt;=16,S246&lt;=23)=TRUE,2,IF(AND(S246&gt;=24,S246&lt;=30)=TRUE,3,)))))</f>
        <v>2</v>
      </c>
      <c r="U246" s="7" t="s">
        <v>0</v>
      </c>
      <c r="V246" s="7">
        <f>IF(ISBLANK(U246)=TRUE,"",IF(U246="NE",0,IF(U246="CE ",1,IF(U246="E",2,3))))</f>
        <v>0</v>
      </c>
      <c r="W246" s="2">
        <f>IF(OR(ISNUMBER(O246)=FALSE,ISNUMBER(Q246)=FALSE,ISNUMBER(R246)=FALSE,ISNUMBER(T246)=FALSE,ISNUMBER(V246)=FALSE),"",SUM([1]tabla3!$B$2*O246,[1]tabla3!$B$3*Q246,[1]tabla3!$B$4*R246,[1]tabla3!$B$5*T246,[1]tabla3!$B$6*V246))</f>
        <v>11.8</v>
      </c>
      <c r="X246" s="6" t="str">
        <f>IF(ISNUMBER(W246)=FALSE,"",IF(W246&lt;9,"Bajo",IF(AND(W246&gt;=9,W246&lt;15)=TRUE,"Medio",IF(AND(W246&gt;=15,W246&lt;20)=TRUE,"Medio Alto",IF(AND(W246&gt;=20,W246&lt;30)=TRUE,"Alto","Muy Alto")))))</f>
        <v>Medio</v>
      </c>
    </row>
    <row r="247" spans="1:24" s="5" customFormat="1" x14ac:dyDescent="0.25">
      <c r="A247" s="8">
        <v>245</v>
      </c>
      <c r="B247" s="2" t="s">
        <v>107</v>
      </c>
      <c r="C247" s="2" t="s">
        <v>106</v>
      </c>
      <c r="D247" s="4" t="s">
        <v>105</v>
      </c>
      <c r="E247" s="4" t="s">
        <v>104</v>
      </c>
      <c r="F247" s="4" t="s">
        <v>103</v>
      </c>
      <c r="G247" s="4" t="s">
        <v>102</v>
      </c>
      <c r="H247" s="7">
        <v>3</v>
      </c>
      <c r="I247" s="7">
        <v>2</v>
      </c>
      <c r="J247" s="7">
        <v>28</v>
      </c>
      <c r="K247" s="2">
        <f>IF(ISBLANK(J247)=TRUE,"",IF(J247&lt;20,0,IF(AND(J247&gt;=20,J247&lt;35)=TRUE,1,IF(AND(J247&gt;35,J247&lt;=60)=TRUE,2,3))))</f>
        <v>1</v>
      </c>
      <c r="L247" s="7">
        <v>3</v>
      </c>
      <c r="M247" s="7">
        <v>1</v>
      </c>
      <c r="N247" s="2">
        <f>IF(AND(ISNUMBER(H247)=FALSE,ISNUMBER(I247)=FALSE,ISNUMBER(K247)=FALSE,ISNUMBER(L247)=FALSE,ISNUMBER(M247)=FALSE),"",SUM(1.5*H247,1.5*I247,1.5*K247,L247,0.5*M247))</f>
        <v>12.5</v>
      </c>
      <c r="O247" s="2">
        <f>IF(N247&lt;6,0,IF(AND(N247&gt;=6,N247&lt;12)=TRUE,1,IF(AND(N247&gt;=12,N247&lt;18)=TRUE,2,IF(N247=18,3,""))))</f>
        <v>2</v>
      </c>
      <c r="P247" s="7" t="s">
        <v>1</v>
      </c>
      <c r="Q247" s="7">
        <f>IF(OR(P247="DD",P247="LC")=TRUE,0,IF(P247="NT",1,IF(P247="VU",2,IF(OR(P247="EN",P247="CR")=TRUE,3,""))))</f>
        <v>0</v>
      </c>
      <c r="R247" s="2">
        <f>IF(COUNTIF($C$3:$C$289,C247)=1,3,IF(COUNTIF($D$3:$D$289,D247)=1,2,IF(AND(COUNTIF($D$3:$D$289,D247)&gt;=2,COUNTIF($D$3:$D$289,D247)&lt;=4)=TRUE,1,0)))</f>
        <v>1</v>
      </c>
      <c r="S247" s="7">
        <v>27</v>
      </c>
      <c r="T247" s="2">
        <f>IF(ISBLANK(S247)=TRUE,"",IF(S247&lt;=7,0,IF(AND(S247&gt;=8,S247&lt;=15)=TRUE,1,IF(AND(S247&gt;=16,S247&lt;=23)=TRUE,2,IF(AND(S247&gt;=24,S247&lt;=30)=TRUE,3,)))))</f>
        <v>3</v>
      </c>
      <c r="U247" s="7" t="s">
        <v>0</v>
      </c>
      <c r="V247" s="7">
        <f>IF(ISBLANK(U247)=TRUE,"",IF(U247="NE",0,IF(U247="CE ",1,IF(U247="E",2,3))))</f>
        <v>0</v>
      </c>
      <c r="W247" s="2">
        <f>IF(OR(ISNUMBER(O247)=FALSE,ISNUMBER(Q247)=FALSE,ISNUMBER(R247)=FALSE,ISNUMBER(T247)=FALSE,ISNUMBER(V247)=FALSE),"",SUM([1]tabla3!$B$2*O247,[1]tabla3!$B$3*Q247,[1]tabla3!$B$4*R247,[1]tabla3!$B$5*T247,[1]tabla3!$B$6*V247))</f>
        <v>13.1</v>
      </c>
      <c r="X247" s="6" t="str">
        <f>IF(ISNUMBER(W247)=FALSE,"",IF(W247&lt;9,"Bajo",IF(AND(W247&gt;=9,W247&lt;15)=TRUE,"Medio",IF(AND(W247&gt;=15,W247&lt;20)=TRUE,"Medio Alto",IF(AND(W247&gt;=20,W247&lt;30)=TRUE,"Alto","Muy Alto")))))</f>
        <v>Medio</v>
      </c>
    </row>
    <row r="248" spans="1:24" s="5" customFormat="1" x14ac:dyDescent="0.25">
      <c r="A248" s="8">
        <v>246</v>
      </c>
      <c r="B248" s="2" t="s">
        <v>14</v>
      </c>
      <c r="C248" s="2" t="s">
        <v>101</v>
      </c>
      <c r="D248" s="4" t="s">
        <v>100</v>
      </c>
      <c r="E248" s="4" t="s">
        <v>99</v>
      </c>
      <c r="F248" s="4" t="s">
        <v>98</v>
      </c>
      <c r="G248" s="4" t="s">
        <v>97</v>
      </c>
      <c r="H248" s="7">
        <v>2</v>
      </c>
      <c r="I248" s="7">
        <v>2</v>
      </c>
      <c r="J248" s="7">
        <v>46</v>
      </c>
      <c r="K248" s="2">
        <f>IF(ISBLANK(J248)=TRUE,"",IF(J248&lt;20,0,IF(AND(J248&gt;=20,J248&lt;35)=TRUE,1,IF(AND(J248&gt;35,J248&lt;=60)=TRUE,2,3))))</f>
        <v>2</v>
      </c>
      <c r="L248" s="7">
        <v>3</v>
      </c>
      <c r="M248" s="7">
        <v>1</v>
      </c>
      <c r="N248" s="2">
        <f>IF(AND(ISNUMBER(H248)=FALSE,ISNUMBER(I248)=FALSE,ISNUMBER(K248)=FALSE,ISNUMBER(L248)=FALSE,ISNUMBER(M248)=FALSE),"",SUM(1.5*H248,1.5*I248,1.5*K248,L248,0.5*M248))</f>
        <v>12.5</v>
      </c>
      <c r="O248" s="2">
        <f>IF(N248&lt;6,0,IF(AND(N248&gt;=6,N248&lt;12)=TRUE,1,IF(AND(N248&gt;=12,N248&lt;18)=TRUE,2,IF(N248=18,3,""))))</f>
        <v>2</v>
      </c>
      <c r="P248" s="7" t="s">
        <v>1</v>
      </c>
      <c r="Q248" s="7">
        <f>IF(OR(P248="DD",P248="LC")=TRUE,0,IF(P248="NT",1,IF(P248="VU",2,IF(OR(P248="EN",P248="CR")=TRUE,3,""))))</f>
        <v>0</v>
      </c>
      <c r="R248" s="2">
        <f>IF(COUNTIF($C$3:$C$289,C248)=1,3,IF(COUNTIF($D$3:$D$289,D248)=1,2,IF(AND(COUNTIF($D$3:$D$289,D248)&gt;=2,COUNTIF($D$3:$D$289,D248)&lt;=4)=TRUE,1,0)))</f>
        <v>1</v>
      </c>
      <c r="S248" s="7">
        <v>26</v>
      </c>
      <c r="T248" s="2">
        <f>IF(ISBLANK(S248)=TRUE,"",IF(S248&lt;=7,0,IF(AND(S248&gt;=8,S248&lt;=15)=TRUE,1,IF(AND(S248&gt;=16,S248&lt;=23)=TRUE,2,IF(AND(S248&gt;=24,S248&lt;=30)=TRUE,3,)))))</f>
        <v>3</v>
      </c>
      <c r="U248" s="7" t="s">
        <v>0</v>
      </c>
      <c r="V248" s="7">
        <f>IF(ISBLANK(U248)=TRUE,"",IF(U248="NE",0,IF(U248="CE ",1,IF(U248="E",2,3))))</f>
        <v>0</v>
      </c>
      <c r="W248" s="2">
        <f>IF(OR(ISNUMBER(O248)=FALSE,ISNUMBER(Q248)=FALSE,ISNUMBER(R248)=FALSE,ISNUMBER(T248)=FALSE,ISNUMBER(V248)=FALSE),"",SUM([1]tabla3!$B$2*O248,[1]tabla3!$B$3*Q248,[1]tabla3!$B$4*R248,[1]tabla3!$B$5*T248,[1]tabla3!$B$6*V248))</f>
        <v>13.1</v>
      </c>
      <c r="X248" s="6" t="str">
        <f>IF(ISNUMBER(W248)=FALSE,"",IF(W248&lt;9,"Bajo",IF(AND(W248&gt;=9,W248&lt;15)=TRUE,"Medio",IF(AND(W248&gt;=15,W248&lt;20)=TRUE,"Medio Alto",IF(AND(W248&gt;=20,W248&lt;30)=TRUE,"Alto","Muy Alto")))))</f>
        <v>Medio</v>
      </c>
    </row>
    <row r="249" spans="1:24" s="5" customFormat="1" x14ac:dyDescent="0.25">
      <c r="A249" s="8">
        <v>247</v>
      </c>
      <c r="B249" s="2" t="s">
        <v>14</v>
      </c>
      <c r="C249" s="2" t="s">
        <v>32</v>
      </c>
      <c r="D249" s="4" t="s">
        <v>96</v>
      </c>
      <c r="E249" s="4" t="s">
        <v>95</v>
      </c>
      <c r="F249" s="4" t="s">
        <v>94</v>
      </c>
      <c r="G249" s="4" t="s">
        <v>93</v>
      </c>
      <c r="H249" s="7">
        <v>2</v>
      </c>
      <c r="I249" s="7">
        <v>1</v>
      </c>
      <c r="J249" s="7">
        <v>11.4</v>
      </c>
      <c r="K249" s="2">
        <f>IF(ISBLANK(J249)=TRUE,"",IF(J249&lt;20,0,IF(AND(J249&gt;=20,J249&lt;35)=TRUE,1,IF(AND(J249&gt;35,J249&lt;=60)=TRUE,2,3))))</f>
        <v>0</v>
      </c>
      <c r="L249" s="7">
        <v>3</v>
      </c>
      <c r="M249" s="7">
        <v>1</v>
      </c>
      <c r="N249" s="2">
        <f>IF(AND(ISNUMBER(H249)=FALSE,ISNUMBER(I249)=FALSE,ISNUMBER(K249)=FALSE,ISNUMBER(L249)=FALSE,ISNUMBER(M249)=FALSE),"",SUM(1.5*H249,1.5*I249,1.5*K249,L249,0.5*M249))</f>
        <v>8</v>
      </c>
      <c r="O249" s="2">
        <f>IF(N249&lt;6,0,IF(AND(N249&gt;=6,N249&lt;12)=TRUE,1,IF(AND(N249&gt;=12,N249&lt;18)=TRUE,2,IF(N249=18,3,""))))</f>
        <v>1</v>
      </c>
      <c r="P249" s="7" t="s">
        <v>1</v>
      </c>
      <c r="Q249" s="7">
        <f>IF(OR(P249="DD",P249="LC")=TRUE,0,IF(P249="NT",1,IF(P249="VU",2,IF(OR(P249="EN",P249="CR")=TRUE,3,""))))</f>
        <v>0</v>
      </c>
      <c r="R249" s="2">
        <f>IF(COUNTIF($C$3:$C$289,C249)=1,3,IF(COUNTIF($D$3:$D$289,D249)=1,2,IF(AND(COUNTIF($D$3:$D$289,D249)&gt;=2,COUNTIF($D$3:$D$289,D249)&lt;=4)=TRUE,1,0)))</f>
        <v>2</v>
      </c>
      <c r="S249" s="7">
        <v>24</v>
      </c>
      <c r="T249" s="2">
        <f>IF(ISBLANK(S249)=TRUE,"",IF(S249&lt;=7,0,IF(AND(S249&gt;=8,S249&lt;=15)=TRUE,1,IF(AND(S249&gt;=16,S249&lt;=23)=TRUE,2,IF(AND(S249&gt;=24,S249&lt;=30)=TRUE,3,)))))</f>
        <v>3</v>
      </c>
      <c r="U249" s="7" t="s">
        <v>0</v>
      </c>
      <c r="V249" s="7">
        <f>IF(ISBLANK(U249)=TRUE,"",IF(U249="NE",0,IF(U249="CE ",1,IF(U249="E",2,3))))</f>
        <v>0</v>
      </c>
      <c r="W249" s="2">
        <f>IF(OR(ISNUMBER(O249)=FALSE,ISNUMBER(Q249)=FALSE,ISNUMBER(R249)=FALSE,ISNUMBER(T249)=FALSE,ISNUMBER(V249)=FALSE),"",SUM([1]tabla3!$B$2*O249,[1]tabla3!$B$3*Q249,[1]tabla3!$B$4*R249,[1]tabla3!$B$5*T249,[1]tabla3!$B$6*V249))</f>
        <v>13.6</v>
      </c>
      <c r="X249" s="6" t="str">
        <f>IF(ISNUMBER(W249)=FALSE,"",IF(W249&lt;9,"Bajo",IF(AND(W249&gt;=9,W249&lt;15)=TRUE,"Medio",IF(AND(W249&gt;=15,W249&lt;20)=TRUE,"Medio Alto",IF(AND(W249&gt;=20,W249&lt;30)=TRUE,"Alto","Muy Alto")))))</f>
        <v>Medio</v>
      </c>
    </row>
    <row r="250" spans="1:24" s="5" customFormat="1" x14ac:dyDescent="0.25">
      <c r="A250" s="8">
        <v>248</v>
      </c>
      <c r="B250" s="2" t="s">
        <v>14</v>
      </c>
      <c r="C250" s="2" t="s">
        <v>92</v>
      </c>
      <c r="D250" s="4" t="s">
        <v>91</v>
      </c>
      <c r="E250" s="4" t="s">
        <v>90</v>
      </c>
      <c r="F250" s="4" t="s">
        <v>89</v>
      </c>
      <c r="G250" s="4" t="s">
        <v>88</v>
      </c>
      <c r="H250" s="7">
        <v>2</v>
      </c>
      <c r="I250" s="7">
        <v>3</v>
      </c>
      <c r="J250" s="7">
        <v>12</v>
      </c>
      <c r="K250" s="2">
        <f>IF(ISBLANK(J250)=TRUE,"",IF(J250&lt;20,0,IF(AND(J250&gt;=20,J250&lt;35)=TRUE,1,IF(AND(J250&gt;35,J250&lt;=60)=TRUE,2,3))))</f>
        <v>0</v>
      </c>
      <c r="L250" s="7">
        <v>3</v>
      </c>
      <c r="M250" s="7">
        <v>1</v>
      </c>
      <c r="N250" s="2">
        <f>IF(AND(ISNUMBER(H250)=FALSE,ISNUMBER(I250)=FALSE,ISNUMBER(K250)=FALSE,ISNUMBER(L250)=FALSE,ISNUMBER(M250)=FALSE),"",SUM(1.5*H250,1.5*I250,1.5*K250,L250,0.5*M250))</f>
        <v>11</v>
      </c>
      <c r="O250" s="2">
        <f>IF(N250&lt;6,0,IF(AND(N250&gt;=6,N250&lt;12)=TRUE,1,IF(AND(N250&gt;=12,N250&lt;18)=TRUE,2,IF(N250=18,3,""))))</f>
        <v>1</v>
      </c>
      <c r="P250" s="7" t="s">
        <v>1</v>
      </c>
      <c r="Q250" s="7">
        <f>IF(OR(P250="DD",P250="LC")=TRUE,0,IF(P250="NT",1,IF(P250="VU",2,IF(OR(P250="EN",P250="CR")=TRUE,3,""))))</f>
        <v>0</v>
      </c>
      <c r="R250" s="2">
        <f>IF(COUNTIF($C$3:$C$289,C250)=1,3,IF(COUNTIF($D$3:$D$289,D250)=1,2,IF(AND(COUNTIF($D$3:$D$289,D250)&gt;=2,COUNTIF($D$3:$D$289,D250)&lt;=4)=TRUE,1,0)))</f>
        <v>1</v>
      </c>
      <c r="S250" s="7">
        <v>26</v>
      </c>
      <c r="T250" s="2">
        <f>IF(ISBLANK(S250)=TRUE,"",IF(S250&lt;=7,0,IF(AND(S250&gt;=8,S250&lt;=15)=TRUE,1,IF(AND(S250&gt;=16,S250&lt;=23)=TRUE,2,IF(AND(S250&gt;=24,S250&lt;=30)=TRUE,3,)))))</f>
        <v>3</v>
      </c>
      <c r="U250" s="7" t="s">
        <v>0</v>
      </c>
      <c r="V250" s="7">
        <f>IF(ISBLANK(U250)=TRUE,"",IF(U250="NE",0,IF(U250="CE ",1,IF(U250="E",2,3))))</f>
        <v>0</v>
      </c>
      <c r="W250" s="2">
        <f>IF(OR(ISNUMBER(O250)=FALSE,ISNUMBER(Q250)=FALSE,ISNUMBER(R250)=FALSE,ISNUMBER(T250)=FALSE,ISNUMBER(V250)=FALSE),"",SUM([1]tabla3!$B$2*O250,[1]tabla3!$B$3*Q250,[1]tabla3!$B$4*R250,[1]tabla3!$B$5*T250,[1]tabla3!$B$6*V250))</f>
        <v>11.9</v>
      </c>
      <c r="X250" s="6" t="str">
        <f>IF(ISNUMBER(W250)=FALSE,"",IF(W250&lt;9,"Bajo",IF(AND(W250&gt;=9,W250&lt;15)=TRUE,"Medio",IF(AND(W250&gt;=15,W250&lt;20)=TRUE,"Medio Alto",IF(AND(W250&gt;=20,W250&lt;30)=TRUE,"Alto","Muy Alto")))))</f>
        <v>Medio</v>
      </c>
    </row>
    <row r="251" spans="1:24" s="5" customFormat="1" x14ac:dyDescent="0.25">
      <c r="A251" s="8">
        <v>249</v>
      </c>
      <c r="B251" s="2" t="s">
        <v>14</v>
      </c>
      <c r="C251" s="2" t="s">
        <v>43</v>
      </c>
      <c r="D251" s="4" t="s">
        <v>87</v>
      </c>
      <c r="E251" s="4" t="s">
        <v>41</v>
      </c>
      <c r="F251" s="4" t="s">
        <v>86</v>
      </c>
      <c r="G251" s="4" t="s">
        <v>85</v>
      </c>
      <c r="H251" s="7">
        <v>2</v>
      </c>
      <c r="I251" s="7">
        <v>1</v>
      </c>
      <c r="J251" s="7">
        <v>14</v>
      </c>
      <c r="K251" s="2">
        <f>IF(ISBLANK(J251)=TRUE,"",IF(J251&lt;20,0,IF(AND(J251&gt;=20,J251&lt;35)=TRUE,1,IF(AND(J251&gt;35,J251&lt;=60)=TRUE,2,3))))</f>
        <v>0</v>
      </c>
      <c r="L251" s="7">
        <v>1</v>
      </c>
      <c r="M251" s="7">
        <v>1</v>
      </c>
      <c r="N251" s="2">
        <f>IF(AND(ISNUMBER(H251)=FALSE,ISNUMBER(I251)=FALSE,ISNUMBER(K251)=FALSE,ISNUMBER(L251)=FALSE,ISNUMBER(M251)=FALSE),"",SUM(1.5*H251,1.5*I251,1.5*K251,L251,0.5*M251))</f>
        <v>6</v>
      </c>
      <c r="O251" s="2">
        <f>IF(N251&lt;6,0,IF(AND(N251&gt;=6,N251&lt;12)=TRUE,1,IF(AND(N251&gt;=12,N251&lt;18)=TRUE,2,IF(N251=18,3,""))))</f>
        <v>1</v>
      </c>
      <c r="P251" s="7" t="s">
        <v>38</v>
      </c>
      <c r="Q251" s="7">
        <f>IF(OR(P251="DD",P251="LC")=TRUE,0,IF(P251="NT",1,IF(P251="VU",2,IF(OR(P251="EN",P251="CR")=TRUE,3,""))))</f>
        <v>1</v>
      </c>
      <c r="R251" s="2">
        <f>IF(COUNTIF($C$3:$C$289,C251)=1,3,IF(COUNTIF($D$3:$D$289,D251)=1,2,IF(AND(COUNTIF($D$3:$D$289,D251)&gt;=2,COUNTIF($D$3:$D$289,D251)&lt;=4)=TRUE,1,0)))</f>
        <v>2</v>
      </c>
      <c r="S251" s="7">
        <v>21</v>
      </c>
      <c r="T251" s="2">
        <f>IF(ISBLANK(S251)=TRUE,"",IF(S251&lt;=7,0,IF(AND(S251&gt;=8,S251&lt;=15)=TRUE,1,IF(AND(S251&gt;=16,S251&lt;=23)=TRUE,2,IF(AND(S251&gt;=24,S251&lt;=30)=TRUE,3,)))))</f>
        <v>2</v>
      </c>
      <c r="U251" s="7" t="s">
        <v>8</v>
      </c>
      <c r="V251" s="7">
        <f>IF(ISBLANK(U251)=TRUE,"",IF(U251="NE",0,IF(U251="CE ",1,IF(U251="E",2,3))))</f>
        <v>3</v>
      </c>
      <c r="W251" s="2">
        <f>IF(OR(ISNUMBER(O251)=FALSE,ISNUMBER(Q251)=FALSE,ISNUMBER(R251)=FALSE,ISNUMBER(T251)=FALSE,ISNUMBER(V251)=FALSE),"",SUM([1]tabla3!$B$2*O251,[1]tabla3!$B$3*Q251,[1]tabla3!$B$4*R251,[1]tabla3!$B$5*T251,[1]tabla3!$B$6*V251))</f>
        <v>22.6</v>
      </c>
      <c r="X251" s="6" t="str">
        <f>IF(ISNUMBER(W251)=FALSE,"",IF(W251&lt;9,"Bajo",IF(AND(W251&gt;=9,W251&lt;15)=TRUE,"Medio",IF(AND(W251&gt;=15,W251&lt;20)=TRUE,"Medio Alto",IF(AND(W251&gt;=20,W251&lt;30)=TRUE,"Alto","Muy Alto")))))</f>
        <v>Alto</v>
      </c>
    </row>
    <row r="252" spans="1:24" s="5" customFormat="1" x14ac:dyDescent="0.25">
      <c r="A252" s="8">
        <v>250</v>
      </c>
      <c r="B252" s="2" t="s">
        <v>84</v>
      </c>
      <c r="C252" s="2" t="s">
        <v>83</v>
      </c>
      <c r="D252" s="4" t="s">
        <v>82</v>
      </c>
      <c r="E252" s="4" t="s">
        <v>81</v>
      </c>
      <c r="F252" s="4" t="s">
        <v>80</v>
      </c>
      <c r="G252" s="4" t="s">
        <v>79</v>
      </c>
      <c r="H252" s="7">
        <v>2</v>
      </c>
      <c r="I252" s="7">
        <v>2</v>
      </c>
      <c r="J252" s="7">
        <v>68</v>
      </c>
      <c r="K252" s="2">
        <f>IF(ISBLANK(J252)=TRUE,"",IF(J252&lt;20,0,IF(AND(J252&gt;=20,J252&lt;35)=TRUE,1,IF(AND(J252&gt;35,J252&lt;=60)=TRUE,2,3))))</f>
        <v>3</v>
      </c>
      <c r="L252" s="7">
        <v>1</v>
      </c>
      <c r="M252" s="7">
        <v>1</v>
      </c>
      <c r="N252" s="2">
        <f>IF(AND(ISNUMBER(H252)=FALSE,ISNUMBER(I252)=FALSE,ISNUMBER(K252)=FALSE,ISNUMBER(L252)=FALSE,ISNUMBER(M252)=FALSE),"",SUM(1.5*H252,1.5*I252,1.5*K252,L252,0.5*M252))</f>
        <v>12</v>
      </c>
      <c r="O252" s="2">
        <f>IF(N252&lt;6,0,IF(AND(N252&gt;=6,N252&lt;12)=TRUE,1,IF(AND(N252&gt;=12,N252&lt;18)=TRUE,2,IF(N252=18,3,""))))</f>
        <v>2</v>
      </c>
      <c r="P252" s="7" t="s">
        <v>1</v>
      </c>
      <c r="Q252" s="7">
        <f>IF(OR(P252="DD",P252="LC")=TRUE,0,IF(P252="NT",1,IF(P252="VU",2,IF(OR(P252="EN",P252="CR")=TRUE,3,""))))</f>
        <v>0</v>
      </c>
      <c r="R252" s="2">
        <f>IF(COUNTIF($C$3:$C$289,C252)=1,3,IF(COUNTIF($D$3:$D$289,D252)=1,2,IF(AND(COUNTIF($D$3:$D$289,D252)&gt;=2,COUNTIF($D$3:$D$289,D252)&lt;=4)=TRUE,1,0)))</f>
        <v>2</v>
      </c>
      <c r="S252" s="7">
        <v>27</v>
      </c>
      <c r="T252" s="2">
        <f>IF(ISBLANK(S252)=TRUE,"",IF(S252&lt;=7,0,IF(AND(S252&gt;=8,S252&lt;=15)=TRUE,1,IF(AND(S252&gt;=16,S252&lt;=23)=TRUE,2,IF(AND(S252&gt;=24,S252&lt;=30)=TRUE,3,)))))</f>
        <v>3</v>
      </c>
      <c r="U252" s="7" t="s">
        <v>0</v>
      </c>
      <c r="V252" s="7">
        <f>IF(ISBLANK(U252)=TRUE,"",IF(U252="NE",0,IF(U252="CE ",1,IF(U252="E",2,3))))</f>
        <v>0</v>
      </c>
      <c r="W252" s="2">
        <f>IF(OR(ISNUMBER(O252)=FALSE,ISNUMBER(Q252)=FALSE,ISNUMBER(R252)=FALSE,ISNUMBER(T252)=FALSE,ISNUMBER(V252)=FALSE),"",SUM([1]tabla3!$B$2*O252,[1]tabla3!$B$3*Q252,[1]tabla3!$B$4*R252,[1]tabla3!$B$5*T252,[1]tabla3!$B$6*V252))</f>
        <v>14.8</v>
      </c>
      <c r="X252" s="6" t="str">
        <f>IF(ISNUMBER(W252)=FALSE,"",IF(W252&lt;9,"Bajo",IF(AND(W252&gt;=9,W252&lt;15)=TRUE,"Medio",IF(AND(W252&gt;=15,W252&lt;20)=TRUE,"Medio Alto",IF(AND(W252&gt;=20,W252&lt;30)=TRUE,"Alto","Muy Alto")))))</f>
        <v>Medio</v>
      </c>
    </row>
    <row r="253" spans="1:24" s="5" customFormat="1" x14ac:dyDescent="0.25">
      <c r="A253" s="8">
        <v>251</v>
      </c>
      <c r="B253" s="2" t="s">
        <v>27</v>
      </c>
      <c r="C253" s="2" t="s">
        <v>78</v>
      </c>
      <c r="D253" s="4" t="s">
        <v>77</v>
      </c>
      <c r="E253" s="4" t="s">
        <v>76</v>
      </c>
      <c r="F253" s="4" t="s">
        <v>75</v>
      </c>
      <c r="G253" s="4" t="s">
        <v>74</v>
      </c>
      <c r="H253" s="7">
        <v>2</v>
      </c>
      <c r="I253" s="7">
        <v>2</v>
      </c>
      <c r="J253" s="7">
        <v>22</v>
      </c>
      <c r="K253" s="2">
        <f>IF(ISBLANK(J253)=TRUE,"",IF(J253&lt;20,0,IF(AND(J253&gt;=20,J253&lt;35)=TRUE,1,IF(AND(J253&gt;35,J253&lt;=60)=TRUE,2,3))))</f>
        <v>1</v>
      </c>
      <c r="L253" s="7">
        <v>3</v>
      </c>
      <c r="M253" s="7">
        <v>1</v>
      </c>
      <c r="N253" s="2">
        <f>IF(AND(ISNUMBER(H253)=FALSE,ISNUMBER(I253)=FALSE,ISNUMBER(K253)=FALSE,ISNUMBER(L253)=FALSE,ISNUMBER(M253)=FALSE),"",SUM(1.5*H253,1.5*I253,1.5*K253,L253,0.5*M253))</f>
        <v>11</v>
      </c>
      <c r="O253" s="2">
        <f>IF(N253&lt;6,0,IF(AND(N253&gt;=6,N253&lt;12)=TRUE,1,IF(AND(N253&gt;=12,N253&lt;18)=TRUE,2,IF(N253=18,3,""))))</f>
        <v>1</v>
      </c>
      <c r="P253" s="7" t="s">
        <v>1</v>
      </c>
      <c r="Q253" s="7">
        <f>IF(OR(P253="DD",P253="LC")=TRUE,0,IF(P253="NT",1,IF(P253="VU",2,IF(OR(P253="EN",P253="CR")=TRUE,3,""))))</f>
        <v>0</v>
      </c>
      <c r="R253" s="2">
        <f>IF(COUNTIF($C$3:$C$289,C253)=1,3,IF(COUNTIF($D$3:$D$289,D253)=1,2,IF(AND(COUNTIF($D$3:$D$289,D253)&gt;=2,COUNTIF($D$3:$D$289,D253)&lt;=4)=TRUE,1,0)))</f>
        <v>1</v>
      </c>
      <c r="S253" s="7">
        <v>16</v>
      </c>
      <c r="T253" s="2">
        <f>IF(ISBLANK(S253)=TRUE,"",IF(S253&lt;=7,0,IF(AND(S253&gt;=8,S253&lt;=15)=TRUE,1,IF(AND(S253&gt;=16,S253&lt;=23)=TRUE,2,IF(AND(S253&gt;=24,S253&lt;=30)=TRUE,3,)))))</f>
        <v>2</v>
      </c>
      <c r="U253" s="7" t="s">
        <v>0</v>
      </c>
      <c r="V253" s="7">
        <f>IF(ISBLANK(U253)=TRUE,"",IF(U253="NE",0,IF(U253="CE ",1,IF(U253="E",2,3))))</f>
        <v>0</v>
      </c>
      <c r="W253" s="2">
        <f>IF(OR(ISNUMBER(O253)=FALSE,ISNUMBER(Q253)=FALSE,ISNUMBER(R253)=FALSE,ISNUMBER(T253)=FALSE,ISNUMBER(V253)=FALSE),"",SUM([1]tabla3!$B$2*O253,[1]tabla3!$B$3*Q253,[1]tabla3!$B$4*R253,[1]tabla3!$B$5*T253,[1]tabla3!$B$6*V253))</f>
        <v>8.9</v>
      </c>
      <c r="X253" s="6" t="str">
        <f>IF(ISNUMBER(W253)=FALSE,"",IF(W253&lt;9,"Bajo",IF(AND(W253&gt;=9,W253&lt;15)=TRUE,"Medio",IF(AND(W253&gt;=15,W253&lt;20)=TRUE,"Medio Alto",IF(AND(W253&gt;=20,W253&lt;30)=TRUE,"Alto","Muy Alto")))))</f>
        <v>Bajo</v>
      </c>
    </row>
    <row r="254" spans="1:24" s="5" customFormat="1" x14ac:dyDescent="0.25">
      <c r="A254" s="8">
        <v>252</v>
      </c>
      <c r="B254" s="2" t="s">
        <v>14</v>
      </c>
      <c r="C254" s="2" t="s">
        <v>13</v>
      </c>
      <c r="D254" s="4" t="s">
        <v>12</v>
      </c>
      <c r="E254" s="4" t="s">
        <v>73</v>
      </c>
      <c r="F254" s="4" t="s">
        <v>72</v>
      </c>
      <c r="G254" s="4" t="s">
        <v>71</v>
      </c>
      <c r="H254" s="7">
        <v>2</v>
      </c>
      <c r="I254" s="7">
        <v>2</v>
      </c>
      <c r="J254" s="7">
        <v>13</v>
      </c>
      <c r="K254" s="2">
        <f>IF(ISBLANK(J254)=TRUE,"",IF(J254&lt;20,0,IF(AND(J254&gt;=20,J254&lt;35)=TRUE,1,IF(AND(J254&gt;35,J254&lt;=60)=TRUE,2,3))))</f>
        <v>0</v>
      </c>
      <c r="L254" s="7">
        <v>1</v>
      </c>
      <c r="M254" s="7">
        <v>1</v>
      </c>
      <c r="N254" s="2">
        <f>IF(AND(ISNUMBER(H254)=FALSE,ISNUMBER(I254)=FALSE,ISNUMBER(K254)=FALSE,ISNUMBER(L254)=FALSE,ISNUMBER(M254)=FALSE),"",SUM(1.5*H254,1.5*I254,1.5*K254,L254,0.5*M254))</f>
        <v>7.5</v>
      </c>
      <c r="O254" s="2">
        <f>IF(N254&lt;6,0,IF(AND(N254&gt;=6,N254&lt;12)=TRUE,1,IF(AND(N254&gt;=12,N254&lt;18)=TRUE,2,IF(N254=18,3,""))))</f>
        <v>1</v>
      </c>
      <c r="P254" s="7" t="s">
        <v>1</v>
      </c>
      <c r="Q254" s="7">
        <f>IF(OR(P254="DD",P254="LC")=TRUE,0,IF(P254="NT",1,IF(P254="VU",2,IF(OR(P254="EN",P254="CR")=TRUE,3,""))))</f>
        <v>0</v>
      </c>
      <c r="R254" s="2">
        <f>IF(COUNTIF($C$3:$C$289,C254)=1,3,IF(COUNTIF($D$3:$D$289,D254)=1,2,IF(AND(COUNTIF($D$3:$D$289,D254)&gt;=2,COUNTIF($D$3:$D$289,D254)&lt;=4)=TRUE,1,0)))</f>
        <v>0</v>
      </c>
      <c r="S254" s="7">
        <v>28</v>
      </c>
      <c r="T254" s="2">
        <f>IF(ISBLANK(S254)=TRUE,"",IF(S254&lt;=7,0,IF(AND(S254&gt;=8,S254&lt;=15)=TRUE,1,IF(AND(S254&gt;=16,S254&lt;=23)=TRUE,2,IF(AND(S254&gt;=24,S254&lt;=30)=TRUE,3,)))))</f>
        <v>3</v>
      </c>
      <c r="U254" s="7" t="s">
        <v>0</v>
      </c>
      <c r="V254" s="7">
        <f>IF(ISBLANK(U254)=TRUE,"",IF(U254="NE",0,IF(U254="CE ",1,IF(U254="E",2,3))))</f>
        <v>0</v>
      </c>
      <c r="W254" s="2">
        <f>IF(OR(ISNUMBER(O254)=FALSE,ISNUMBER(Q254)=FALSE,ISNUMBER(R254)=FALSE,ISNUMBER(T254)=FALSE,ISNUMBER(V254)=FALSE),"",SUM([1]tabla3!$B$2*O254,[1]tabla3!$B$3*Q254,[1]tabla3!$B$4*R254,[1]tabla3!$B$5*T254,[1]tabla3!$B$6*V254))</f>
        <v>10.199999999999999</v>
      </c>
      <c r="X254" s="6" t="str">
        <f>IF(ISNUMBER(W254)=FALSE,"",IF(W254&lt;9,"Bajo",IF(AND(W254&gt;=9,W254&lt;15)=TRUE,"Medio",IF(AND(W254&gt;=15,W254&lt;20)=TRUE,"Medio Alto",IF(AND(W254&gt;=20,W254&lt;30)=TRUE,"Alto","Muy Alto")))))</f>
        <v>Medio</v>
      </c>
    </row>
    <row r="255" spans="1:24" s="5" customFormat="1" x14ac:dyDescent="0.25">
      <c r="A255" s="8">
        <v>253</v>
      </c>
      <c r="B255" s="2" t="s">
        <v>14</v>
      </c>
      <c r="C255" s="2" t="s">
        <v>70</v>
      </c>
      <c r="D255" s="4" t="s">
        <v>69</v>
      </c>
      <c r="E255" s="4" t="s">
        <v>68</v>
      </c>
      <c r="F255" s="4" t="s">
        <v>67</v>
      </c>
      <c r="G255" s="4" t="s">
        <v>66</v>
      </c>
      <c r="H255" s="7">
        <v>3</v>
      </c>
      <c r="I255" s="7">
        <v>1</v>
      </c>
      <c r="J255" s="7">
        <v>23</v>
      </c>
      <c r="K255" s="2">
        <f>IF(ISBLANK(J255)=TRUE,"",IF(J255&lt;20,0,IF(AND(J255&gt;=20,J255&lt;35)=TRUE,1,IF(AND(J255&gt;35,J255&lt;=60)=TRUE,2,3))))</f>
        <v>1</v>
      </c>
      <c r="L255" s="7">
        <v>3</v>
      </c>
      <c r="M255" s="7">
        <v>1</v>
      </c>
      <c r="N255" s="2">
        <f>IF(AND(ISNUMBER(H255)=FALSE,ISNUMBER(I255)=FALSE,ISNUMBER(K255)=FALSE,ISNUMBER(L255)=FALSE,ISNUMBER(M255)=FALSE),"",SUM(1.5*H255,1.5*I255,1.5*K255,L255,0.5*M255))</f>
        <v>11</v>
      </c>
      <c r="O255" s="2">
        <f>IF(N255&lt;6,0,IF(AND(N255&gt;=6,N255&lt;12)=TRUE,1,IF(AND(N255&gt;=12,N255&lt;18)=TRUE,2,IF(N255=18,3,""))))</f>
        <v>1</v>
      </c>
      <c r="P255" s="7" t="s">
        <v>1</v>
      </c>
      <c r="Q255" s="7">
        <f>IF(OR(P255="DD",P255="LC")=TRUE,0,IF(P255="NT",1,IF(P255="VU",2,IF(OR(P255="EN",P255="CR")=TRUE,3,""))))</f>
        <v>0</v>
      </c>
      <c r="R255" s="2">
        <f>IF(COUNTIF($C$3:$C$289,C255)=1,3,IF(COUNTIF($D$3:$D$289,D255)=1,2,IF(AND(COUNTIF($D$3:$D$289,D255)&gt;=2,COUNTIF($D$3:$D$289,D255)&lt;=4)=TRUE,1,0)))</f>
        <v>1</v>
      </c>
      <c r="S255" s="7">
        <v>15</v>
      </c>
      <c r="T255" s="2">
        <f>IF(ISBLANK(S255)=TRUE,"",IF(S255&lt;=7,0,IF(AND(S255&gt;=8,S255&lt;=15)=TRUE,1,IF(AND(S255&gt;=16,S255&lt;=23)=TRUE,2,IF(AND(S255&gt;=24,S255&lt;=30)=TRUE,3,)))))</f>
        <v>1</v>
      </c>
      <c r="U255" s="7" t="s">
        <v>0</v>
      </c>
      <c r="V255" s="7">
        <f>IF(ISBLANK(U255)=TRUE,"",IF(U255="NE",0,IF(U255="CE ",1,IF(U255="E",2,3))))</f>
        <v>0</v>
      </c>
      <c r="W255" s="2">
        <f>IF(OR(ISNUMBER(O255)=FALSE,ISNUMBER(Q255)=FALSE,ISNUMBER(R255)=FALSE,ISNUMBER(T255)=FALSE,ISNUMBER(V255)=FALSE),"",SUM([1]tabla3!$B$2*O255,[1]tabla3!$B$3*Q255,[1]tabla3!$B$4*R255,[1]tabla3!$B$5*T255,[1]tabla3!$B$6*V255))</f>
        <v>5.9</v>
      </c>
      <c r="X255" s="6" t="str">
        <f>IF(ISNUMBER(W255)=FALSE,"",IF(W255&lt;9,"Bajo",IF(AND(W255&gt;=9,W255&lt;15)=TRUE,"Medio",IF(AND(W255&gt;=15,W255&lt;20)=TRUE,"Medio Alto",IF(AND(W255&gt;=20,W255&lt;30)=TRUE,"Alto","Muy Alto")))))</f>
        <v>Bajo</v>
      </c>
    </row>
    <row r="256" spans="1:24" s="5" customFormat="1" x14ac:dyDescent="0.25">
      <c r="A256" s="8">
        <v>254</v>
      </c>
      <c r="B256" s="2" t="s">
        <v>14</v>
      </c>
      <c r="C256" s="2" t="s">
        <v>61</v>
      </c>
      <c r="D256" s="4" t="s">
        <v>65</v>
      </c>
      <c r="E256" s="4" t="s">
        <v>64</v>
      </c>
      <c r="F256" s="4" t="s">
        <v>63</v>
      </c>
      <c r="G256" s="4" t="s">
        <v>62</v>
      </c>
      <c r="H256" s="7">
        <v>2</v>
      </c>
      <c r="I256" s="7">
        <v>1</v>
      </c>
      <c r="J256" s="7">
        <v>13</v>
      </c>
      <c r="K256" s="2">
        <f>IF(ISBLANK(J256)=TRUE,"",IF(J256&lt;20,0,IF(AND(J256&gt;=20,J256&lt;35)=TRUE,1,IF(AND(J256&gt;35,J256&lt;=60)=TRUE,2,3))))</f>
        <v>0</v>
      </c>
      <c r="L256" s="7">
        <v>3</v>
      </c>
      <c r="M256" s="7">
        <v>1</v>
      </c>
      <c r="N256" s="2">
        <f>IF(AND(ISNUMBER(H256)=FALSE,ISNUMBER(I256)=FALSE,ISNUMBER(K256)=FALSE,ISNUMBER(L256)=FALSE,ISNUMBER(M256)=FALSE),"",SUM(1.5*H256,1.5*I256,1.5*K256,L256,0.5*M256))</f>
        <v>8</v>
      </c>
      <c r="O256" s="2">
        <f>IF(N256&lt;6,0,IF(AND(N256&gt;=6,N256&lt;12)=TRUE,1,IF(AND(N256&gt;=12,N256&lt;18)=TRUE,2,IF(N256=18,3,""))))</f>
        <v>1</v>
      </c>
      <c r="P256" s="7" t="s">
        <v>1</v>
      </c>
      <c r="Q256" s="7">
        <f>IF(OR(P256="DD",P256="LC")=TRUE,0,IF(P256="NT",1,IF(P256="VU",2,IF(OR(P256="EN",P256="CR")=TRUE,3,""))))</f>
        <v>0</v>
      </c>
      <c r="R256" s="2">
        <f>IF(COUNTIF($C$3:$C$289,C256)=1,3,IF(COUNTIF($D$3:$D$289,D256)=1,2,IF(AND(COUNTIF($D$3:$D$289,D256)&gt;=2,COUNTIF($D$3:$D$289,D256)&lt;=4)=TRUE,1,0)))</f>
        <v>2</v>
      </c>
      <c r="S256" s="7">
        <v>23</v>
      </c>
      <c r="T256" s="2">
        <f>IF(ISBLANK(S256)=TRUE,"",IF(S256&lt;=7,0,IF(AND(S256&gt;=8,S256&lt;=15)=TRUE,1,IF(AND(S256&gt;=16,S256&lt;=23)=TRUE,2,IF(AND(S256&gt;=24,S256&lt;=30)=TRUE,3,)))))</f>
        <v>2</v>
      </c>
      <c r="U256" s="7" t="s">
        <v>0</v>
      </c>
      <c r="V256" s="7">
        <f>IF(ISBLANK(U256)=TRUE,"",IF(U256="NE",0,IF(U256="CE ",1,IF(U256="E",2,3))))</f>
        <v>0</v>
      </c>
      <c r="W256" s="2">
        <f>IF(OR(ISNUMBER(O256)=FALSE,ISNUMBER(Q256)=FALSE,ISNUMBER(R256)=FALSE,ISNUMBER(T256)=FALSE,ISNUMBER(V256)=FALSE),"",SUM([1]tabla3!$B$2*O256,[1]tabla3!$B$3*Q256,[1]tabla3!$B$4*R256,[1]tabla3!$B$5*T256,[1]tabla3!$B$6*V256))</f>
        <v>10.6</v>
      </c>
      <c r="X256" s="6" t="str">
        <f>IF(ISNUMBER(W256)=FALSE,"",IF(W256&lt;9,"Bajo",IF(AND(W256&gt;=9,W256&lt;15)=TRUE,"Medio",IF(AND(W256&gt;=15,W256&lt;20)=TRUE,"Medio Alto",IF(AND(W256&gt;=20,W256&lt;30)=TRUE,"Alto","Muy Alto")))))</f>
        <v>Medio</v>
      </c>
    </row>
    <row r="257" spans="1:24" s="5" customFormat="1" x14ac:dyDescent="0.25">
      <c r="A257" s="8">
        <v>255</v>
      </c>
      <c r="B257" s="2" t="s">
        <v>14</v>
      </c>
      <c r="C257" s="2" t="s">
        <v>61</v>
      </c>
      <c r="D257" s="4" t="s">
        <v>60</v>
      </c>
      <c r="E257" s="4" t="s">
        <v>59</v>
      </c>
      <c r="F257" s="4" t="s">
        <v>58</v>
      </c>
      <c r="G257" s="4" t="s">
        <v>57</v>
      </c>
      <c r="H257" s="7">
        <v>2</v>
      </c>
      <c r="I257" s="7">
        <v>3</v>
      </c>
      <c r="J257" s="7">
        <v>14</v>
      </c>
      <c r="K257" s="2">
        <f>IF(ISBLANK(J257)=TRUE,"",IF(J257&lt;20,0,IF(AND(J257&gt;=20,J257&lt;35)=TRUE,1,IF(AND(J257&gt;35,J257&lt;=60)=TRUE,2,3))))</f>
        <v>0</v>
      </c>
      <c r="L257" s="7">
        <v>3</v>
      </c>
      <c r="M257" s="7">
        <v>1</v>
      </c>
      <c r="N257" s="2">
        <f>IF(AND(ISNUMBER(H257)=FALSE,ISNUMBER(I257)=FALSE,ISNUMBER(K257)=FALSE,ISNUMBER(L257)=FALSE,ISNUMBER(M257)=FALSE),"",SUM(1.5*H257,1.5*I257,1.5*K257,L257,0.5*M257))</f>
        <v>11</v>
      </c>
      <c r="O257" s="2">
        <f>IF(N257&lt;6,0,IF(AND(N257&gt;=6,N257&lt;12)=TRUE,1,IF(AND(N257&gt;=12,N257&lt;18)=TRUE,2,IF(N257=18,3,""))))</f>
        <v>1</v>
      </c>
      <c r="P257" s="7" t="s">
        <v>1</v>
      </c>
      <c r="Q257" s="7">
        <f>IF(OR(P257="DD",P257="LC")=TRUE,0,IF(P257="NT",1,IF(P257="VU",2,IF(OR(P257="EN",P257="CR")=TRUE,3,""))))</f>
        <v>0</v>
      </c>
      <c r="R257" s="2">
        <f>IF(COUNTIF($C$3:$C$289,C257)=1,3,IF(COUNTIF($D$3:$D$289,D257)=1,2,IF(AND(COUNTIF($D$3:$D$289,D257)&gt;=2,COUNTIF($D$3:$D$289,D257)&lt;=4)=TRUE,1,0)))</f>
        <v>2</v>
      </c>
      <c r="S257" s="7">
        <v>25</v>
      </c>
      <c r="T257" s="2">
        <f>IF(ISBLANK(S257)=TRUE,"",IF(S257&lt;=7,0,IF(AND(S257&gt;=8,S257&lt;=15)=TRUE,1,IF(AND(S257&gt;=16,S257&lt;=23)=TRUE,2,IF(AND(S257&gt;=24,S257&lt;=30)=TRUE,3,)))))</f>
        <v>3</v>
      </c>
      <c r="U257" s="7" t="s">
        <v>8</v>
      </c>
      <c r="V257" s="7">
        <f>IF(ISBLANK(U257)=TRUE,"",IF(U257="NE",0,IF(U257="CE ",1,IF(U257="E",2,3))))</f>
        <v>3</v>
      </c>
      <c r="W257" s="2">
        <f>IF(OR(ISNUMBER(O257)=FALSE,ISNUMBER(Q257)=FALSE,ISNUMBER(R257)=FALSE,ISNUMBER(T257)=FALSE,ISNUMBER(V257)=FALSE),"",SUM([1]tabla3!$B$2*O257,[1]tabla3!$B$3*Q257,[1]tabla3!$B$4*R257,[1]tabla3!$B$5*T257,[1]tabla3!$B$6*V257))</f>
        <v>22.6</v>
      </c>
      <c r="X257" s="6" t="str">
        <f>IF(ISNUMBER(W257)=FALSE,"",IF(W257&lt;9,"Bajo",IF(AND(W257&gt;=9,W257&lt;15)=TRUE,"Medio",IF(AND(W257&gt;=15,W257&lt;20)=TRUE,"Medio Alto",IF(AND(W257&gt;=20,W257&lt;30)=TRUE,"Alto","Muy Alto")))))</f>
        <v>Alto</v>
      </c>
    </row>
    <row r="258" spans="1:24" s="5" customFormat="1" x14ac:dyDescent="0.25">
      <c r="A258" s="2">
        <v>256</v>
      </c>
      <c r="B258" s="2" t="s">
        <v>14</v>
      </c>
      <c r="C258" s="2" t="s">
        <v>52</v>
      </c>
      <c r="D258" s="4" t="s">
        <v>56</v>
      </c>
      <c r="E258" s="4" t="s">
        <v>55</v>
      </c>
      <c r="F258" s="4" t="s">
        <v>54</v>
      </c>
      <c r="G258" s="4" t="s">
        <v>53</v>
      </c>
      <c r="H258" s="2">
        <v>2</v>
      </c>
      <c r="I258" s="2">
        <v>1</v>
      </c>
      <c r="J258" s="2">
        <v>23</v>
      </c>
      <c r="K258" s="2">
        <f>IF(ISBLANK(J258)=TRUE,"",IF(J258&lt;20,0,IF(AND(J258&gt;=20,J258&lt;35)=TRUE,1,IF(AND(J258&gt;35,J258&lt;=60)=TRUE,2,3))))</f>
        <v>1</v>
      </c>
      <c r="L258" s="2">
        <v>1</v>
      </c>
      <c r="M258" s="2">
        <v>1</v>
      </c>
      <c r="N258" s="2">
        <f>IF(AND(ISNUMBER(H258)=FALSE,ISNUMBER(I258)=FALSE,ISNUMBER(K258)=FALSE,ISNUMBER(L258)=FALSE,ISNUMBER(M258)=FALSE),"",SUM(1.5*H258,1.5*I258,1.5*K258,L258,0.5*M258))</f>
        <v>7.5</v>
      </c>
      <c r="O258" s="2">
        <f>IF(N258&lt;6,0,IF(AND(N258&gt;=6,N258&lt;12)=TRUE,1,IF(AND(N258&gt;=12,N258&lt;18)=TRUE,2,IF(N258=18,3,""))))</f>
        <v>1</v>
      </c>
      <c r="P258" s="2" t="s">
        <v>1</v>
      </c>
      <c r="Q258" s="2">
        <f>IF(OR(P258="DD",P258="LC")=TRUE,0,IF(P258="NT",1,IF(P258="VU",2,IF(OR(P258="EN",P258="CR")=TRUE,3,""))))</f>
        <v>0</v>
      </c>
      <c r="R258" s="2">
        <f>IF(COUNTIF($C$3:$C$289,C258)=1,3,IF(COUNTIF($D$3:$D$289,D258)=1,2,IF(AND(COUNTIF($D$3:$D$289,D258)&gt;=2,COUNTIF($D$3:$D$289,D258)&lt;=4)=TRUE,1,0)))</f>
        <v>2</v>
      </c>
      <c r="S258" s="2">
        <v>22</v>
      </c>
      <c r="T258" s="2">
        <f>IF(ISBLANK(S258)=TRUE,"",IF(S258&lt;=7,0,IF(AND(S258&gt;=8,S258&lt;=15)=TRUE,1,IF(AND(S258&gt;=16,S258&lt;=23)=TRUE,2,IF(AND(S258&gt;=24,S258&lt;=30)=TRUE,3,)))))</f>
        <v>2</v>
      </c>
      <c r="U258" s="2" t="s">
        <v>0</v>
      </c>
      <c r="V258" s="2">
        <f>IF(ISBLANK(U258)=TRUE,"",IF(U258="NE",0,IF(U258="CE ",1,IF(U258="E",2,3))))</f>
        <v>0</v>
      </c>
      <c r="W258" s="2">
        <f>IF(OR(ISNUMBER(O258)=FALSE,ISNUMBER(Q258)=FALSE,ISNUMBER(R258)=FALSE,ISNUMBER(T258)=FALSE,ISNUMBER(V258)=FALSE),"",SUM([1]tabla3!$B$2*O258,[1]tabla3!$B$3*Q258,[1]tabla3!$B$4*R258,[1]tabla3!$B$5*T258,[1]tabla3!$B$6*V258))</f>
        <v>10.6</v>
      </c>
      <c r="X258" s="2" t="str">
        <f>IF(ISNUMBER(W258)=FALSE,"",IF(W258&lt;9,"Bajo",IF(AND(W258&gt;=9,W258&lt;15)=TRUE,"Medio",IF(AND(W258&gt;=15,W258&lt;20)=TRUE,"Medio Alto",IF(AND(W258&gt;=20,W258&lt;30)=TRUE,"Alto","Muy Alto")))))</f>
        <v>Medio</v>
      </c>
    </row>
    <row r="259" spans="1:24" x14ac:dyDescent="0.25">
      <c r="A259" s="2">
        <v>257</v>
      </c>
      <c r="B259" s="2" t="s">
        <v>14</v>
      </c>
      <c r="C259" s="2" t="s">
        <v>52</v>
      </c>
      <c r="D259" s="4" t="s">
        <v>51</v>
      </c>
      <c r="E259" s="4" t="s">
        <v>50</v>
      </c>
      <c r="F259" s="4" t="s">
        <v>49</v>
      </c>
      <c r="G259" s="4" t="s">
        <v>48</v>
      </c>
      <c r="H259" s="3">
        <v>2</v>
      </c>
      <c r="I259" s="3">
        <v>1</v>
      </c>
      <c r="J259" s="3">
        <v>20</v>
      </c>
      <c r="K259" s="2">
        <f>IF(ISBLANK(J259)=TRUE,"",IF(J259&lt;20,0,IF(AND(J259&gt;=20,J259&lt;35)=TRUE,1,IF(AND(J259&gt;35,J259&lt;=60)=TRUE,2,3))))</f>
        <v>1</v>
      </c>
      <c r="L259" s="3">
        <v>1</v>
      </c>
      <c r="M259" s="3">
        <v>1</v>
      </c>
      <c r="N259" s="2">
        <f>IF(AND(ISNUMBER(H259)=FALSE,ISNUMBER(I259)=FALSE,ISNUMBER(K259)=FALSE,ISNUMBER(L259)=FALSE,ISNUMBER(M259)=FALSE),"",SUM(1.5*H259,1.5*I259,1.5*K259,L259,0.5*M259))</f>
        <v>7.5</v>
      </c>
      <c r="O259" s="2">
        <f>IF(N259&lt;6,0,IF(AND(N259&gt;=6,N259&lt;12)=TRUE,1,IF(AND(N259&gt;=12,N259&lt;18)=TRUE,2,IF(N259=18,3,""))))</f>
        <v>1</v>
      </c>
      <c r="P259" s="3" t="s">
        <v>1</v>
      </c>
      <c r="Q259" s="3">
        <f>IF(OR(P259="DD",P259="LC")=TRUE,0,IF(P259="NT",1,IF(P259="VU",2,IF(OR(P259="EN",P259="CR")=TRUE,3,""))))</f>
        <v>0</v>
      </c>
      <c r="R259" s="2">
        <f>IF(COUNTIF($C$3:$C$289,C259)=1,3,IF(COUNTIF($D$3:$D$289,D259)=1,2,IF(AND(COUNTIF($D$3:$D$289,D259)&gt;=2,COUNTIF($D$3:$D$289,D259)&lt;=4)=TRUE,1,0)))</f>
        <v>2</v>
      </c>
      <c r="S259" s="3">
        <v>12</v>
      </c>
      <c r="T259" s="2">
        <f>IF(ISBLANK(S259)=TRUE,"",IF(S259&lt;=7,0,IF(AND(S259&gt;=8,S259&lt;=15)=TRUE,1,IF(AND(S259&gt;=16,S259&lt;=23)=TRUE,2,IF(AND(S259&gt;=24,S259&lt;=30)=TRUE,3,)))))</f>
        <v>1</v>
      </c>
      <c r="U259" s="3" t="s">
        <v>0</v>
      </c>
      <c r="V259" s="3">
        <f>IF(ISBLANK(U259)=TRUE,"",IF(U259="NE",0,IF(U259="CE ",1,IF(U259="E",2,3))))</f>
        <v>0</v>
      </c>
      <c r="W259" s="2">
        <f>IF(OR(ISNUMBER(O259)=FALSE,ISNUMBER(Q259)=FALSE,ISNUMBER(R259)=FALSE,ISNUMBER(T259)=FALSE,ISNUMBER(V259)=FALSE),"",SUM([1]tabla3!$B$2*O259,[1]tabla3!$B$3*Q259,[1]tabla3!$B$4*R259,[1]tabla3!$B$5*T259,[1]tabla3!$B$6*V259))</f>
        <v>7.6</v>
      </c>
      <c r="X259" s="2" t="str">
        <f>IF(ISNUMBER(W259)=FALSE,"",IF(W259&lt;9,"Bajo",IF(AND(W259&gt;=9,W259&lt;15)=TRUE,"Medio",IF(AND(W259&gt;=15,W259&lt;20)=TRUE,"Medio Alto",IF(AND(W259&gt;=20,W259&lt;30)=TRUE,"Alto","Muy Alto")))))</f>
        <v>Bajo</v>
      </c>
    </row>
    <row r="260" spans="1:24" x14ac:dyDescent="0.25">
      <c r="A260" s="2">
        <v>258</v>
      </c>
      <c r="B260" s="2" t="s">
        <v>14</v>
      </c>
      <c r="C260" s="2" t="s">
        <v>43</v>
      </c>
      <c r="D260" s="4" t="s">
        <v>47</v>
      </c>
      <c r="E260" s="4" t="s">
        <v>46</v>
      </c>
      <c r="F260" s="4" t="s">
        <v>45</v>
      </c>
      <c r="G260" s="4" t="s">
        <v>44</v>
      </c>
      <c r="H260" s="3">
        <v>2</v>
      </c>
      <c r="I260" s="3">
        <v>1</v>
      </c>
      <c r="J260" s="3">
        <v>18</v>
      </c>
      <c r="K260" s="2">
        <f>IF(ISBLANK(J260)=TRUE,"",IF(J260&lt;20,0,IF(AND(J260&gt;=20,J260&lt;35)=TRUE,1,IF(AND(J260&gt;35,J260&lt;=60)=TRUE,2,3))))</f>
        <v>0</v>
      </c>
      <c r="L260" s="3">
        <v>1</v>
      </c>
      <c r="M260" s="3">
        <v>1</v>
      </c>
      <c r="N260" s="2">
        <f>IF(AND(ISNUMBER(H260)=FALSE,ISNUMBER(I260)=FALSE,ISNUMBER(K260)=FALSE,ISNUMBER(L260)=FALSE,ISNUMBER(M260)=FALSE),"",SUM(1.5*H260,1.5*I260,1.5*K260,L260,0.5*M260))</f>
        <v>6</v>
      </c>
      <c r="O260" s="2">
        <f>IF(N260&lt;6,0,IF(AND(N260&gt;=6,N260&lt;12)=TRUE,1,IF(AND(N260&gt;=12,N260&lt;18)=TRUE,2,IF(N260=18,3,""))))</f>
        <v>1</v>
      </c>
      <c r="P260" s="3" t="s">
        <v>1</v>
      </c>
      <c r="Q260" s="3">
        <f>IF(OR(P260="DD",P260="LC")=TRUE,0,IF(P260="NT",1,IF(P260="VU",2,IF(OR(P260="EN",P260="CR")=TRUE,3,""))))</f>
        <v>0</v>
      </c>
      <c r="R260" s="2">
        <f>IF(COUNTIF($C$3:$C$289,C260)=1,3,IF(COUNTIF($D$3:$D$289,D260)=1,2,IF(AND(COUNTIF($D$3:$D$289,D260)&gt;=2,COUNTIF($D$3:$D$289,D260)&lt;=4)=TRUE,1,0)))</f>
        <v>1</v>
      </c>
      <c r="S260" s="3">
        <v>12</v>
      </c>
      <c r="T260" s="2">
        <f>IF(ISBLANK(S260)=TRUE,"",IF(S260&lt;=7,0,IF(AND(S260&gt;=8,S260&lt;=15)=TRUE,1,IF(AND(S260&gt;=16,S260&lt;=23)=TRUE,2,IF(AND(S260&gt;=24,S260&lt;=30)=TRUE,3,)))))</f>
        <v>1</v>
      </c>
      <c r="U260" s="3" t="s">
        <v>0</v>
      </c>
      <c r="V260" s="3">
        <f>IF(ISBLANK(U260)=TRUE,"",IF(U260="NE",0,IF(U260="CE ",1,IF(U260="E",2,3))))</f>
        <v>0</v>
      </c>
      <c r="W260" s="2">
        <f>IF(OR(ISNUMBER(O260)=FALSE,ISNUMBER(Q260)=FALSE,ISNUMBER(R260)=FALSE,ISNUMBER(T260)=FALSE,ISNUMBER(V260)=FALSE),"",SUM([1]tabla3!$B$2*O260,[1]tabla3!$B$3*Q260,[1]tabla3!$B$4*R260,[1]tabla3!$B$5*T260,[1]tabla3!$B$6*V260))</f>
        <v>5.9</v>
      </c>
      <c r="X260" s="2" t="str">
        <f>IF(ISNUMBER(W260)=FALSE,"",IF(W260&lt;9,"Bajo",IF(AND(W260&gt;=9,W260&lt;15)=TRUE,"Medio",IF(AND(W260&gt;=15,W260&lt;20)=TRUE,"Medio Alto",IF(AND(W260&gt;=20,W260&lt;30)=TRUE,"Alto","Muy Alto")))))</f>
        <v>Bajo</v>
      </c>
    </row>
    <row r="261" spans="1:24" x14ac:dyDescent="0.25">
      <c r="A261" s="2">
        <v>259</v>
      </c>
      <c r="B261" s="2" t="s">
        <v>14</v>
      </c>
      <c r="C261" s="2" t="s">
        <v>43</v>
      </c>
      <c r="D261" s="4" t="s">
        <v>42</v>
      </c>
      <c r="E261" s="4" t="s">
        <v>41</v>
      </c>
      <c r="F261" s="4" t="s">
        <v>40</v>
      </c>
      <c r="G261" s="3" t="s">
        <v>39</v>
      </c>
      <c r="H261" s="3">
        <v>2</v>
      </c>
      <c r="I261" s="3">
        <v>1</v>
      </c>
      <c r="J261" s="3">
        <v>14</v>
      </c>
      <c r="K261" s="2">
        <f>IF(ISBLANK(J261)=TRUE,"",IF(J261&lt;20,0,IF(AND(J261&gt;=20,J261&lt;35)=TRUE,1,IF(AND(J261&gt;35,J261&lt;=60)=TRUE,2,3))))</f>
        <v>0</v>
      </c>
      <c r="L261" s="3">
        <v>1</v>
      </c>
      <c r="M261" s="3">
        <v>1</v>
      </c>
      <c r="N261" s="2">
        <f>IF(AND(ISNUMBER(H261)=FALSE,ISNUMBER(I261)=FALSE,ISNUMBER(K261)=FALSE,ISNUMBER(L261)=FALSE,ISNUMBER(M261)=FALSE),"",SUM(1.5*H261,1.5*I261,1.5*K261,L261,0.5*M261))</f>
        <v>6</v>
      </c>
      <c r="O261" s="2">
        <f>IF(N261&lt;6,0,IF(AND(N261&gt;=6,N261&lt;12)=TRUE,1,IF(AND(N261&gt;=12,N261&lt;18)=TRUE,2,IF(N261=18,3,""))))</f>
        <v>1</v>
      </c>
      <c r="P261" s="3" t="s">
        <v>38</v>
      </c>
      <c r="Q261" s="3">
        <f>IF(OR(P261="DD",P261="LC")=TRUE,0,IF(P261="NT",1,IF(P261="VU",2,IF(OR(P261="EN",P261="CR")=TRUE,3,""))))</f>
        <v>1</v>
      </c>
      <c r="R261" s="2">
        <f>IF(COUNTIF($C$3:$C$289,C261)=1,3,IF(COUNTIF($D$3:$D$289,D261)=1,2,IF(AND(COUNTIF($D$3:$D$289,D261)&gt;=2,COUNTIF($D$3:$D$289,D261)&lt;=4)=TRUE,1,0)))</f>
        <v>1</v>
      </c>
      <c r="S261" s="3">
        <v>15</v>
      </c>
      <c r="T261" s="2">
        <f>IF(ISBLANK(S261)=TRUE,"",IF(S261&lt;=7,0,IF(AND(S261&gt;=8,S261&lt;=15)=TRUE,1,IF(AND(S261&gt;=16,S261&lt;=23)=TRUE,2,IF(AND(S261&gt;=24,S261&lt;=30)=TRUE,3,)))))</f>
        <v>1</v>
      </c>
      <c r="U261" s="3" t="s">
        <v>8</v>
      </c>
      <c r="V261" s="3">
        <f>IF(ISBLANK(U261)=TRUE,"",IF(U261="NE",0,IF(U261="CE ",1,IF(U261="E",2,3))))</f>
        <v>3</v>
      </c>
      <c r="W261" s="2">
        <f>IF(OR(ISNUMBER(O261)=FALSE,ISNUMBER(Q261)=FALSE,ISNUMBER(R261)=FALSE,ISNUMBER(T261)=FALSE,ISNUMBER(V261)=FALSE),"",SUM([1]tabla3!$B$2*O261,[1]tabla3!$B$3*Q261,[1]tabla3!$B$4*R261,[1]tabla3!$B$5*T261,[1]tabla3!$B$6*V261))</f>
        <v>17.899999999999999</v>
      </c>
      <c r="X261" s="2" t="str">
        <f>IF(ISNUMBER(W261)=FALSE,"",IF(W261&lt;9,"Bajo",IF(AND(W261&gt;=9,W261&lt;15)=TRUE,"Medio",IF(AND(W261&gt;=15,W261&lt;20)=TRUE,"Medio Alto",IF(AND(W261&gt;=20,W261&lt;30)=TRUE,"Alto","Muy Alto")))))</f>
        <v>Medio Alto</v>
      </c>
    </row>
    <row r="262" spans="1:24" x14ac:dyDescent="0.25">
      <c r="A262" s="2">
        <v>260</v>
      </c>
      <c r="B262" s="2" t="s">
        <v>14</v>
      </c>
      <c r="C262" s="2" t="s">
        <v>37</v>
      </c>
      <c r="D262" s="4" t="s">
        <v>36</v>
      </c>
      <c r="E262" s="4" t="s">
        <v>35</v>
      </c>
      <c r="F262" s="4" t="s">
        <v>34</v>
      </c>
      <c r="G262" s="3" t="s">
        <v>33</v>
      </c>
      <c r="H262" s="3">
        <v>2</v>
      </c>
      <c r="I262" s="3">
        <v>2</v>
      </c>
      <c r="J262" s="3">
        <v>11</v>
      </c>
      <c r="K262" s="2">
        <f>IF(ISBLANK(J262)=TRUE,"",IF(J262&lt;20,0,IF(AND(J262&gt;=20,J262&lt;35)=TRUE,1,IF(AND(J262&gt;35,J262&lt;=60)=TRUE,2,3))))</f>
        <v>0</v>
      </c>
      <c r="L262" s="3">
        <v>1</v>
      </c>
      <c r="M262" s="3">
        <v>1</v>
      </c>
      <c r="N262" s="2">
        <f>IF(AND(ISNUMBER(H262)=FALSE,ISNUMBER(I262)=FALSE,ISNUMBER(K262)=FALSE,ISNUMBER(L262)=FALSE,ISNUMBER(M262)=FALSE),"",SUM(1.5*H262,1.5*I262,1.5*K262,L262,0.5*M262))</f>
        <v>7.5</v>
      </c>
      <c r="O262" s="2">
        <f>IF(N262&lt;6,0,IF(AND(N262&gt;=6,N262&lt;12)=TRUE,1,IF(AND(N262&gt;=12,N262&lt;18)=TRUE,2,IF(N262=18,3,""))))</f>
        <v>1</v>
      </c>
      <c r="P262" s="3" t="s">
        <v>1</v>
      </c>
      <c r="Q262" s="3">
        <f>IF(OR(P262="DD",P262="LC")=TRUE,0,IF(P262="NT",1,IF(P262="VU",2,IF(OR(P262="EN",P262="CR")=TRUE,3,""))))</f>
        <v>0</v>
      </c>
      <c r="R262" s="2">
        <f>IF(COUNTIF($C$3:$C$289,C262)=1,3,IF(COUNTIF($D$3:$D$289,D262)=1,2,IF(AND(COUNTIF($D$3:$D$289,D262)&gt;=2,COUNTIF($D$3:$D$289,D262)&lt;=4)=TRUE,1,0)))</f>
        <v>2</v>
      </c>
      <c r="S262" s="3">
        <v>15</v>
      </c>
      <c r="T262" s="2">
        <f>IF(ISBLANK(S262)=TRUE,"",IF(S262&lt;=7,0,IF(AND(S262&gt;=8,S262&lt;=15)=TRUE,1,IF(AND(S262&gt;=16,S262&lt;=23)=TRUE,2,IF(AND(S262&gt;=24,S262&lt;=30)=TRUE,3,)))))</f>
        <v>1</v>
      </c>
      <c r="U262" s="3" t="s">
        <v>0</v>
      </c>
      <c r="V262" s="3">
        <f>IF(ISBLANK(U262)=TRUE,"",IF(U262="NE",0,IF(U262="CE ",1,IF(U262="E",2,3))))</f>
        <v>0</v>
      </c>
      <c r="W262" s="2">
        <f>IF(OR(ISNUMBER(O262)=FALSE,ISNUMBER(Q262)=FALSE,ISNUMBER(R262)=FALSE,ISNUMBER(T262)=FALSE,ISNUMBER(V262)=FALSE),"",SUM([1]tabla3!$B$2*O262,[1]tabla3!$B$3*Q262,[1]tabla3!$B$4*R262,[1]tabla3!$B$5*T262,[1]tabla3!$B$6*V262))</f>
        <v>7.6</v>
      </c>
      <c r="X262" s="2" t="str">
        <f>IF(ISNUMBER(W262)=FALSE,"",IF(W262&lt;9,"Bajo",IF(AND(W262&gt;=9,W262&lt;15)=TRUE,"Medio",IF(AND(W262&gt;=15,W262&lt;20)=TRUE,"Medio Alto",IF(AND(W262&gt;=20,W262&lt;30)=TRUE,"Alto","Muy Alto")))))</f>
        <v>Bajo</v>
      </c>
    </row>
    <row r="263" spans="1:24" x14ac:dyDescent="0.25">
      <c r="A263" s="2">
        <v>261</v>
      </c>
      <c r="B263" s="2" t="s">
        <v>14</v>
      </c>
      <c r="C263" s="2" t="s">
        <v>32</v>
      </c>
      <c r="D263" s="4" t="s">
        <v>31</v>
      </c>
      <c r="E263" s="4" t="s">
        <v>30</v>
      </c>
      <c r="F263" s="4" t="s">
        <v>29</v>
      </c>
      <c r="G263" s="3" t="s">
        <v>28</v>
      </c>
      <c r="H263" s="3">
        <v>2</v>
      </c>
      <c r="I263" s="3">
        <v>1</v>
      </c>
      <c r="J263" s="3">
        <v>10</v>
      </c>
      <c r="K263" s="2">
        <f>IF(ISBLANK(J263)=TRUE,"",IF(J263&lt;20,0,IF(AND(J263&gt;=20,J263&lt;35)=TRUE,1,IF(AND(J263&gt;35,J263&lt;=60)=TRUE,2,3))))</f>
        <v>0</v>
      </c>
      <c r="L263" s="3">
        <v>1</v>
      </c>
      <c r="M263" s="3">
        <v>1</v>
      </c>
      <c r="N263" s="2">
        <f>IF(AND(ISNUMBER(H263)=FALSE,ISNUMBER(I263)=FALSE,ISNUMBER(K263)=FALSE,ISNUMBER(L263)=FALSE,ISNUMBER(M263)=FALSE),"",SUM(1.5*H263,1.5*I263,1.5*K263,L263,0.5*M263))</f>
        <v>6</v>
      </c>
      <c r="O263" s="2">
        <f>IF(N263&lt;6,0,IF(AND(N263&gt;=6,N263&lt;12)=TRUE,1,IF(AND(N263&gt;=12,N263&lt;18)=TRUE,2,IF(N263=18,3,""))))</f>
        <v>1</v>
      </c>
      <c r="P263" s="3" t="s">
        <v>1</v>
      </c>
      <c r="Q263" s="3">
        <f>IF(OR(P263="DD",P263="LC")=TRUE,0,IF(P263="NT",1,IF(P263="VU",2,IF(OR(P263="EN",P263="CR")=TRUE,3,""))))</f>
        <v>0</v>
      </c>
      <c r="R263" s="2">
        <f>IF(COUNTIF($C$3:$C$289,C263)=1,3,IF(COUNTIF($D$3:$D$289,D263)=1,2,IF(AND(COUNTIF($D$3:$D$289,D263)&gt;=2,COUNTIF($D$3:$D$289,D263)&lt;=4)=TRUE,1,0)))</f>
        <v>1</v>
      </c>
      <c r="S263" s="3">
        <v>23</v>
      </c>
      <c r="T263" s="2">
        <f>IF(ISBLANK(S263)=TRUE,"",IF(S263&lt;=7,0,IF(AND(S263&gt;=8,S263&lt;=15)=TRUE,1,IF(AND(S263&gt;=16,S263&lt;=23)=TRUE,2,IF(AND(S263&gt;=24,S263&lt;=30)=TRUE,3,)))))</f>
        <v>2</v>
      </c>
      <c r="U263" s="3" t="s">
        <v>0</v>
      </c>
      <c r="V263" s="3">
        <f>IF(ISBLANK(U263)=TRUE,"",IF(U263="NE",0,IF(U263="CE ",1,IF(U263="E",2,3))))</f>
        <v>0</v>
      </c>
      <c r="W263" s="2">
        <f>IF(OR(ISNUMBER(O263)=FALSE,ISNUMBER(Q263)=FALSE,ISNUMBER(R263)=FALSE,ISNUMBER(T263)=FALSE,ISNUMBER(V263)=FALSE),"",SUM([1]tabla3!$B$2*O263,[1]tabla3!$B$3*Q263,[1]tabla3!$B$4*R263,[1]tabla3!$B$5*T263,[1]tabla3!$B$6*V263))</f>
        <v>8.9</v>
      </c>
      <c r="X263" s="2" t="str">
        <f>IF(ISNUMBER(W263)=FALSE,"",IF(W263&lt;9,"Bajo",IF(AND(W263&gt;=9,W263&lt;15)=TRUE,"Medio",IF(AND(W263&gt;=15,W263&lt;20)=TRUE,"Medio Alto",IF(AND(W263&gt;=20,W263&lt;30)=TRUE,"Alto","Muy Alto")))))</f>
        <v>Bajo</v>
      </c>
    </row>
    <row r="264" spans="1:24" x14ac:dyDescent="0.25">
      <c r="A264" s="2">
        <v>262</v>
      </c>
      <c r="B264" s="2" t="s">
        <v>27</v>
      </c>
      <c r="C264" s="2" t="s">
        <v>26</v>
      </c>
      <c r="D264" s="4" t="s">
        <v>25</v>
      </c>
      <c r="E264" s="4" t="s">
        <v>24</v>
      </c>
      <c r="F264" s="4" t="s">
        <v>23</v>
      </c>
      <c r="G264" s="3" t="s">
        <v>22</v>
      </c>
      <c r="H264" s="3">
        <v>2</v>
      </c>
      <c r="I264" s="3">
        <v>3</v>
      </c>
      <c r="J264" s="3">
        <v>9.1</v>
      </c>
      <c r="K264" s="2">
        <f>IF(ISBLANK(J264)=TRUE,"",IF(J264&lt;20,0,IF(AND(J264&gt;=20,J264&lt;35)=TRUE,1,IF(AND(J264&gt;35,J264&lt;=60)=TRUE,2,3))))</f>
        <v>0</v>
      </c>
      <c r="L264" s="3">
        <v>1</v>
      </c>
      <c r="M264" s="3">
        <v>1</v>
      </c>
      <c r="N264" s="2">
        <f>IF(AND(ISNUMBER(H264)=FALSE,ISNUMBER(I264)=FALSE,ISNUMBER(K264)=FALSE,ISNUMBER(L264)=FALSE,ISNUMBER(M264)=FALSE),"",SUM(1.5*H264,1.5*I264,1.5*K264,L264,0.5*M264))</f>
        <v>9</v>
      </c>
      <c r="O264" s="2">
        <f>IF(N264&lt;6,0,IF(AND(N264&gt;=6,N264&lt;12)=TRUE,1,IF(AND(N264&gt;=12,N264&lt;18)=TRUE,2,IF(N264=18,3,""))))</f>
        <v>1</v>
      </c>
      <c r="P264" s="3" t="s">
        <v>1</v>
      </c>
      <c r="Q264" s="3">
        <f>IF(OR(P264="DD",P264="LC")=TRUE,0,IF(P264="NT",1,IF(P264="VU",2,IF(OR(P264="EN",P264="CR")=TRUE,3,""))))</f>
        <v>0</v>
      </c>
      <c r="R264" s="2">
        <f>IF(COUNTIF($C$3:$C$289,C264)=1,3,IF(COUNTIF($D$3:$D$289,D264)=1,2,IF(AND(COUNTIF($D$3:$D$289,D264)&gt;=2,COUNTIF($D$3:$D$289,D264)&lt;=4)=TRUE,1,0)))</f>
        <v>2</v>
      </c>
      <c r="S264" s="3">
        <v>25</v>
      </c>
      <c r="T264" s="2">
        <f>IF(ISBLANK(S264)=TRUE,"",IF(S264&lt;=7,0,IF(AND(S264&gt;=8,S264&lt;=15)=TRUE,1,IF(AND(S264&gt;=16,S264&lt;=23)=TRUE,2,IF(AND(S264&gt;=24,S264&lt;=30)=TRUE,3,)))))</f>
        <v>3</v>
      </c>
      <c r="U264" s="3" t="s">
        <v>21</v>
      </c>
      <c r="V264" s="3">
        <f>IF(ISBLANK(U264)=TRUE,"",IF(U264="NE",0,IF(U264="CE ",1,IF(U264="E",2,3))))</f>
        <v>2</v>
      </c>
      <c r="W264" s="2">
        <f>IF(OR(ISNUMBER(O264)=FALSE,ISNUMBER(Q264)=FALSE,ISNUMBER(R264)=FALSE,ISNUMBER(T264)=FALSE,ISNUMBER(V264)=FALSE),"",SUM([1]tabla3!$B$2*O264,[1]tabla3!$B$3*Q264,[1]tabla3!$B$4*R264,[1]tabla3!$B$5*T264,[1]tabla3!$B$6*V264))</f>
        <v>19.600000000000001</v>
      </c>
      <c r="X264" s="2" t="str">
        <f>IF(ISNUMBER(W264)=FALSE,"",IF(W264&lt;9,"Bajo",IF(AND(W264&gt;=9,W264&lt;15)=TRUE,"Medio",IF(AND(W264&gt;=15,W264&lt;20)=TRUE,"Medio Alto",IF(AND(W264&gt;=20,W264&lt;30)=TRUE,"Alto","Muy Alto")))))</f>
        <v>Medio Alto</v>
      </c>
    </row>
    <row r="265" spans="1:24" x14ac:dyDescent="0.25">
      <c r="A265" s="2">
        <v>263</v>
      </c>
      <c r="B265" s="2" t="s">
        <v>14</v>
      </c>
      <c r="C265" s="2" t="s">
        <v>13</v>
      </c>
      <c r="D265" s="4" t="s">
        <v>12</v>
      </c>
      <c r="E265" s="4" t="s">
        <v>20</v>
      </c>
      <c r="F265" s="4" t="s">
        <v>19</v>
      </c>
      <c r="G265" s="3" t="s">
        <v>18</v>
      </c>
      <c r="H265" s="3">
        <v>2</v>
      </c>
      <c r="I265" s="3">
        <v>3</v>
      </c>
      <c r="J265" s="3">
        <v>12</v>
      </c>
      <c r="K265" s="2">
        <f>IF(ISBLANK(J265)=TRUE,"",IF(J265&lt;20,0,IF(AND(J265&gt;=20,J265&lt;35)=TRUE,1,IF(AND(J265&gt;35,J265&lt;=60)=TRUE,2,3))))</f>
        <v>0</v>
      </c>
      <c r="L265" s="3">
        <v>1</v>
      </c>
      <c r="M265" s="3">
        <v>1</v>
      </c>
      <c r="N265" s="2">
        <f>IF(AND(ISNUMBER(H265)=FALSE,ISNUMBER(I265)=FALSE,ISNUMBER(K265)=FALSE,ISNUMBER(L265)=FALSE,ISNUMBER(M265)=FALSE),"",SUM(1.5*H265,1.5*I265,1.5*K265,L265,0.5*M265))</f>
        <v>9</v>
      </c>
      <c r="O265" s="2">
        <f>IF(N265&lt;6,0,IF(AND(N265&gt;=6,N265&lt;12)=TRUE,1,IF(AND(N265&gt;=12,N265&lt;18)=TRUE,2,IF(N265=18,3,""))))</f>
        <v>1</v>
      </c>
      <c r="P265" s="3" t="s">
        <v>1</v>
      </c>
      <c r="Q265" s="3">
        <f>IF(OR(P265="DD",P265="LC")=TRUE,0,IF(P265="NT",1,IF(P265="VU",2,IF(OR(P265="EN",P265="CR")=TRUE,3,""))))</f>
        <v>0</v>
      </c>
      <c r="R265" s="2">
        <f>IF(COUNTIF($C$3:$C$289,C265)=1,3,IF(COUNTIF($D$3:$D$289,D265)=1,2,IF(AND(COUNTIF($D$3:$D$289,D265)&gt;=2,COUNTIF($D$3:$D$289,D265)&lt;=4)=TRUE,1,0)))</f>
        <v>0</v>
      </c>
      <c r="S265" s="3">
        <v>23</v>
      </c>
      <c r="T265" s="2">
        <f>IF(ISBLANK(S265)=TRUE,"",IF(S265&lt;=7,0,IF(AND(S265&gt;=8,S265&lt;=15)=TRUE,1,IF(AND(S265&gt;=16,S265&lt;=23)=TRUE,2,IF(AND(S265&gt;=24,S265&lt;=30)=TRUE,3,)))))</f>
        <v>2</v>
      </c>
      <c r="U265" s="3" t="s">
        <v>0</v>
      </c>
      <c r="V265" s="3">
        <f>IF(ISBLANK(U265)=TRUE,"",IF(U265="NE",0,IF(U265="CE ",1,IF(U265="E",2,3))))</f>
        <v>0</v>
      </c>
      <c r="W265" s="2">
        <f>IF(OR(ISNUMBER(O265)=FALSE,ISNUMBER(Q265)=FALSE,ISNUMBER(R265)=FALSE,ISNUMBER(T265)=FALSE,ISNUMBER(V265)=FALSE),"",SUM([1]tabla3!$B$2*O265,[1]tabla3!$B$3*Q265,[1]tabla3!$B$4*R265,[1]tabla3!$B$5*T265,[1]tabla3!$B$6*V265))</f>
        <v>7.2</v>
      </c>
      <c r="X265" s="2" t="str">
        <f>IF(ISNUMBER(W265)=FALSE,"",IF(W265&lt;9,"Bajo",IF(AND(W265&gt;=9,W265&lt;15)=TRUE,"Medio",IF(AND(W265&gt;=15,W265&lt;20)=TRUE,"Medio Alto",IF(AND(W265&gt;=20,W265&lt;30)=TRUE,"Alto","Muy Alto")))))</f>
        <v>Bajo</v>
      </c>
    </row>
    <row r="266" spans="1:24" x14ac:dyDescent="0.25">
      <c r="A266" s="2">
        <v>264</v>
      </c>
      <c r="B266" s="2" t="s">
        <v>14</v>
      </c>
      <c r="C266" s="2" t="s">
        <v>13</v>
      </c>
      <c r="D266" s="4" t="s">
        <v>12</v>
      </c>
      <c r="E266" s="4" t="s">
        <v>17</v>
      </c>
      <c r="F266" s="4" t="s">
        <v>16</v>
      </c>
      <c r="G266" s="3" t="s">
        <v>15</v>
      </c>
      <c r="H266" s="3">
        <v>2</v>
      </c>
      <c r="I266" s="3">
        <v>3</v>
      </c>
      <c r="J266" s="3">
        <v>13</v>
      </c>
      <c r="K266" s="2">
        <f>IF(ISBLANK(J266)=TRUE,"",IF(J266&lt;20,0,IF(AND(J266&gt;=20,J266&lt;35)=TRUE,1,IF(AND(J266&gt;35,J266&lt;=60)=TRUE,2,3))))</f>
        <v>0</v>
      </c>
      <c r="L266" s="3">
        <v>1</v>
      </c>
      <c r="M266" s="3">
        <v>1</v>
      </c>
      <c r="N266" s="2">
        <f>IF(AND(ISNUMBER(H266)=FALSE,ISNUMBER(I266)=FALSE,ISNUMBER(K266)=FALSE,ISNUMBER(L266)=FALSE,ISNUMBER(M266)=FALSE),"",SUM(1.5*H266,1.5*I266,1.5*K266,L266,0.5*M266))</f>
        <v>9</v>
      </c>
      <c r="O266" s="2">
        <f>IF(N266&lt;6,0,IF(AND(N266&gt;=6,N266&lt;12)=TRUE,1,IF(AND(N266&gt;=12,N266&lt;18)=TRUE,2,IF(N266=18,3,""))))</f>
        <v>1</v>
      </c>
      <c r="P266" s="3" t="s">
        <v>1</v>
      </c>
      <c r="Q266" s="3">
        <f>IF(OR(P266="DD",P266="LC")=TRUE,0,IF(P266="NT",1,IF(P266="VU",2,IF(OR(P266="EN",P266="CR")=TRUE,3,""))))</f>
        <v>0</v>
      </c>
      <c r="R266" s="2">
        <f>IF(COUNTIF($C$3:$C$289,C266)=1,3,IF(COUNTIF($D$3:$D$289,D266)=1,2,IF(AND(COUNTIF($D$3:$D$289,D266)&gt;=2,COUNTIF($D$3:$D$289,D266)&lt;=4)=TRUE,1,0)))</f>
        <v>0</v>
      </c>
      <c r="S266" s="3">
        <v>21</v>
      </c>
      <c r="T266" s="2">
        <f>IF(ISBLANK(S266)=TRUE,"",IF(S266&lt;=7,0,IF(AND(S266&gt;=8,S266&lt;=15)=TRUE,1,IF(AND(S266&gt;=16,S266&lt;=23)=TRUE,2,IF(AND(S266&gt;=24,S266&lt;=30)=TRUE,3,)))))</f>
        <v>2</v>
      </c>
      <c r="U266" s="3" t="s">
        <v>0</v>
      </c>
      <c r="V266" s="3">
        <f>IF(ISBLANK(U266)=TRUE,"",IF(U266="NE",0,IF(U266="CE ",1,IF(U266="E",2,3))))</f>
        <v>0</v>
      </c>
      <c r="W266" s="2">
        <f>IF(OR(ISNUMBER(O266)=FALSE,ISNUMBER(Q266)=FALSE,ISNUMBER(R266)=FALSE,ISNUMBER(T266)=FALSE,ISNUMBER(V266)=FALSE),"",SUM([1]tabla3!$B$2*O266,[1]tabla3!$B$3*Q266,[1]tabla3!$B$4*R266,[1]tabla3!$B$5*T266,[1]tabla3!$B$6*V266))</f>
        <v>7.2</v>
      </c>
      <c r="X266" s="2" t="str">
        <f>IF(ISNUMBER(W266)=FALSE,"",IF(W266&lt;9,"Bajo",IF(AND(W266&gt;=9,W266&lt;15)=TRUE,"Medio",IF(AND(W266&gt;=15,W266&lt;20)=TRUE,"Medio Alto",IF(AND(W266&gt;=20,W266&lt;30)=TRUE,"Alto","Muy Alto")))))</f>
        <v>Bajo</v>
      </c>
    </row>
    <row r="267" spans="1:24" x14ac:dyDescent="0.25">
      <c r="A267" s="2">
        <v>265</v>
      </c>
      <c r="B267" s="2" t="s">
        <v>14</v>
      </c>
      <c r="C267" s="2" t="s">
        <v>13</v>
      </c>
      <c r="D267" s="4" t="s">
        <v>12</v>
      </c>
      <c r="E267" s="4" t="s">
        <v>11</v>
      </c>
      <c r="F267" s="4" t="s">
        <v>10</v>
      </c>
      <c r="G267" s="3" t="s">
        <v>9</v>
      </c>
      <c r="H267" s="3">
        <v>2</v>
      </c>
      <c r="I267" s="3">
        <v>1</v>
      </c>
      <c r="J267" s="3">
        <v>14</v>
      </c>
      <c r="K267" s="2">
        <f>IF(ISBLANK(J267)=TRUE,"",IF(J267&lt;20,0,IF(AND(J267&gt;=20,J267&lt;35)=TRUE,1,IF(AND(J267&gt;35,J267&lt;=60)=TRUE,2,3))))</f>
        <v>0</v>
      </c>
      <c r="L267" s="3">
        <v>1</v>
      </c>
      <c r="M267" s="3">
        <v>1</v>
      </c>
      <c r="N267" s="2">
        <f>IF(AND(ISNUMBER(H267)=FALSE,ISNUMBER(I267)=FALSE,ISNUMBER(K267)=FALSE,ISNUMBER(L267)=FALSE,ISNUMBER(M267)=FALSE),"",SUM(1.5*H267,1.5*I267,1.5*K267,L267,0.5*M267))</f>
        <v>6</v>
      </c>
      <c r="O267" s="2">
        <f>IF(N267&lt;6,0,IF(AND(N267&gt;=6,N267&lt;12)=TRUE,1,IF(AND(N267&gt;=12,N267&lt;18)=TRUE,2,IF(N267=18,3,""))))</f>
        <v>1</v>
      </c>
      <c r="P267" s="3" t="s">
        <v>1</v>
      </c>
      <c r="Q267" s="3">
        <f>IF(OR(P267="DD",P267="LC")=TRUE,0,IF(P267="NT",1,IF(P267="VU",2,IF(OR(P267="EN",P267="CR")=TRUE,3,""))))</f>
        <v>0</v>
      </c>
      <c r="R267" s="2">
        <f>IF(COUNTIF($C$3:$C$289,C267)=1,3,IF(COUNTIF($D$3:$D$289,D267)=1,2,IF(AND(COUNTIF($D$3:$D$289,D267)&gt;=2,COUNTIF($D$3:$D$289,D267)&lt;=4)=TRUE,1,0)))</f>
        <v>0</v>
      </c>
      <c r="S267" s="3">
        <v>17</v>
      </c>
      <c r="T267" s="2">
        <f>IF(ISBLANK(S267)=TRUE,"",IF(S267&lt;=7,0,IF(AND(S267&gt;=8,S267&lt;=15)=TRUE,1,IF(AND(S267&gt;=16,S267&lt;=23)=TRUE,2,IF(AND(S267&gt;=24,S267&lt;=30)=TRUE,3,)))))</f>
        <v>2</v>
      </c>
      <c r="U267" s="3" t="s">
        <v>8</v>
      </c>
      <c r="V267" s="3">
        <f>IF(ISBLANK(U267)=TRUE,"",IF(U267="NE",0,IF(U267="CE ",1,IF(U267="E",2,3))))</f>
        <v>3</v>
      </c>
      <c r="W267" s="2">
        <f>IF(OR(ISNUMBER(O267)=FALSE,ISNUMBER(Q267)=FALSE,ISNUMBER(R267)=FALSE,ISNUMBER(T267)=FALSE,ISNUMBER(V267)=FALSE),"",SUM([1]tabla3!$B$2*O267,[1]tabla3!$B$3*Q267,[1]tabla3!$B$4*R267,[1]tabla3!$B$5*T267,[1]tabla3!$B$6*V267))</f>
        <v>16.2</v>
      </c>
      <c r="X267" s="2" t="str">
        <f>IF(ISNUMBER(W267)=FALSE,"",IF(W267&lt;9,"Bajo",IF(AND(W267&gt;=9,W267&lt;15)=TRUE,"Medio",IF(AND(W267&gt;=15,W267&lt;20)=TRUE,"Medio Alto",IF(AND(W267&gt;=20,W267&lt;30)=TRUE,"Alto","Muy Alto")))))</f>
        <v>Medio Alto</v>
      </c>
    </row>
    <row r="268" spans="1:24" x14ac:dyDescent="0.25">
      <c r="A268" s="2">
        <v>266</v>
      </c>
      <c r="B268" s="2" t="s">
        <v>7</v>
      </c>
      <c r="C268" s="2" t="s">
        <v>6</v>
      </c>
      <c r="D268" s="4" t="s">
        <v>5</v>
      </c>
      <c r="E268" s="4" t="s">
        <v>4</v>
      </c>
      <c r="F268" s="4" t="s">
        <v>3</v>
      </c>
      <c r="G268" s="3" t="s">
        <v>2</v>
      </c>
      <c r="H268" s="3"/>
      <c r="I268" s="3">
        <v>1</v>
      </c>
      <c r="J268" s="3">
        <v>15</v>
      </c>
      <c r="K268" s="2">
        <f>IF(ISBLANK(J268)=TRUE,"",IF(J268&lt;20,0,IF(AND(J268&gt;=20,J268&lt;35)=TRUE,1,IF(AND(J268&gt;35,J268&lt;=60)=TRUE,2,3))))</f>
        <v>0</v>
      </c>
      <c r="L268" s="3">
        <v>1</v>
      </c>
      <c r="M268" s="3">
        <v>1</v>
      </c>
      <c r="N268" s="2">
        <f>IF(AND(ISNUMBER(H268)=FALSE,ISNUMBER(I268)=FALSE,ISNUMBER(K268)=FALSE,ISNUMBER(L268)=FALSE,ISNUMBER(M268)=FALSE),"",SUM(1.5*H268,1.5*I268,1.5*K268,L268,0.5*M268))</f>
        <v>3</v>
      </c>
      <c r="O268" s="2">
        <f>IF(N268&lt;6,0,IF(AND(N268&gt;=6,N268&lt;12)=TRUE,1,IF(AND(N268&gt;=12,N268&lt;18)=TRUE,2,IF(N268=18,3,""))))</f>
        <v>0</v>
      </c>
      <c r="P268" s="3" t="s">
        <v>1</v>
      </c>
      <c r="Q268" s="3">
        <f>IF(OR(P268="DD",P268="LC")=TRUE,0,IF(P268="NT",1,IF(P268="VU",2,IF(OR(P268="EN",P268="CR")=TRUE,3,""))))</f>
        <v>0</v>
      </c>
      <c r="R268" s="2">
        <f>IF(COUNTIF($C$3:$C$289,C268)=1,3,IF(COUNTIF($D$3:$D$289,D268)=1,2,IF(AND(COUNTIF($D$3:$D$289,D268)&gt;=2,COUNTIF($D$3:$D$289,D268)&lt;=4)=TRUE,1,0)))</f>
        <v>2</v>
      </c>
      <c r="S268" s="3">
        <v>16</v>
      </c>
      <c r="T268" s="2">
        <f>IF(ISBLANK(S268)=TRUE,"",IF(S268&lt;=7,0,IF(AND(S268&gt;=8,S268&lt;=15)=TRUE,1,IF(AND(S268&gt;=16,S268&lt;=23)=TRUE,2,IF(AND(S268&gt;=24,S268&lt;=30)=TRUE,3,)))))</f>
        <v>2</v>
      </c>
      <c r="U268" s="3" t="s">
        <v>0</v>
      </c>
      <c r="V268" s="3">
        <f>IF(ISBLANK(U268)=TRUE,"",IF(U268="NE",0,IF(U268="CE ",1,IF(U268="E",2,3))))</f>
        <v>0</v>
      </c>
      <c r="W268" s="2">
        <f>IF(OR(ISNUMBER(O268)=FALSE,ISNUMBER(Q268)=FALSE,ISNUMBER(R268)=FALSE,ISNUMBER(T268)=FALSE,ISNUMBER(V268)=FALSE),"",SUM([1]tabla3!$B$2*O268,[1]tabla3!$B$3*Q268,[1]tabla3!$B$4*R268,[1]tabla3!$B$5*T268,[1]tabla3!$B$6*V268))</f>
        <v>9.4</v>
      </c>
      <c r="X268" s="2" t="str">
        <f>IF(ISNUMBER(W268)=FALSE,"",IF(W268&lt;9,"Bajo",IF(AND(W268&gt;=9,W268&lt;15)=TRUE,"Medio",IF(AND(W268&gt;=15,W268&lt;20)=TRUE,"Medio Alto",IF(AND(W268&gt;=20,W268&lt;30)=TRUE,"Alto","Muy Alto")))))</f>
        <v>Medio</v>
      </c>
    </row>
  </sheetData>
  <autoFilter ref="A1:X268" xr:uid="{00000000-0001-0000-0400-000000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7">
    <mergeCell ref="X1:X2"/>
    <mergeCell ref="Q1:Q2"/>
    <mergeCell ref="R1:R2"/>
    <mergeCell ref="T1:T2"/>
    <mergeCell ref="U1:U2"/>
    <mergeCell ref="V1:V2"/>
    <mergeCell ref="W1:W2"/>
    <mergeCell ref="S1:S2"/>
    <mergeCell ref="A1:A2"/>
    <mergeCell ref="B1:B2"/>
    <mergeCell ref="C1:C2"/>
    <mergeCell ref="D1:D2"/>
    <mergeCell ref="E1:E2"/>
    <mergeCell ref="F1:F2"/>
    <mergeCell ref="G1:G2"/>
    <mergeCell ref="H1:O1"/>
    <mergeCell ref="P1:P2"/>
  </mergeCells>
  <dataValidations count="3">
    <dataValidation type="whole" allowBlank="1" showInputMessage="1" showErrorMessage="1" sqref="L3:M258 H3:I258" xr:uid="{399CFEDD-1A89-486B-9D88-7154AB23895C}">
      <formula1>0</formula1>
      <formula2>3</formula2>
    </dataValidation>
    <dataValidation showInputMessage="1" showErrorMessage="1" sqref="K3:K44 K46:K209 V3:V258" xr:uid="{537134B1-6A6A-48E1-894E-48226A90D35A}"/>
    <dataValidation type="whole" allowBlank="1" showInputMessage="1" showErrorMessage="1" sqref="S3:S1048576" xr:uid="{F1EE4B41-E509-4275-86B6-5AB3ECF499D7}">
      <formula1>1</formula1>
      <formula2>30</formula2>
    </dataValidation>
  </dataValidations>
  <hyperlinks>
    <hyperlink ref="G252" r:id="rId1" tooltip="go back to this crumb" display="https://www.icesi.edu.co/wiki_aves_colombia/tiki-index.php?page=%C3%81guila+iguanera" xr:uid="{BC4F24A9-39AC-4BC0-A774-678AB7B6A6AC}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Aristizabal Rios</dc:creator>
  <cp:lastModifiedBy>Ana Maria Aristizabal Rios</cp:lastModifiedBy>
  <dcterms:created xsi:type="dcterms:W3CDTF">2015-06-05T18:17:20Z</dcterms:created>
  <dcterms:modified xsi:type="dcterms:W3CDTF">2022-01-18T22:43:13Z</dcterms:modified>
</cp:coreProperties>
</file>