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66925"/>
  <mc:AlternateContent xmlns:mc="http://schemas.openxmlformats.org/markup-compatibility/2006">
    <mc:Choice Requires="x15">
      <x15ac:absPath xmlns:x15ac="http://schemas.microsoft.com/office/spreadsheetml/2010/11/ac" url="https://mundialservicios-my.sharepoint.com/personal/edwin_herrera_grupo-orbis_com/Documents/Documentos/Otros/Especialización/Data/Monografía/"/>
    </mc:Choice>
  </mc:AlternateContent>
  <xr:revisionPtr revIDLastSave="4" documentId="13_ncr:1_{B73D0DBC-887F-4171-BC95-64F14ADB44A3}" xr6:coauthVersionLast="45" xr6:coauthVersionMax="47" xr10:uidLastSave="{D55C9CED-CEB5-460E-A1CE-A1B0DE09378F}"/>
  <bookViews>
    <workbookView xWindow="-108" yWindow="-108" windowWidth="23256" windowHeight="12576" tabRatio="842" xr2:uid="{975A0291-97BB-4E39-A768-19BE05E29F0A}"/>
  </bookViews>
  <sheets>
    <sheet name="Estado de Resultados" sheetId="1" r:id="rId1"/>
    <sheet name="Estado Situación Financiera" sheetId="29" r:id="rId2"/>
    <sheet name="Ventas" sheetId="32" r:id="rId3"/>
    <sheet name="Endedudamiento" sheetId="27" r:id="rId4"/>
    <sheet name="Estructura" sheetId="24" r:id="rId5"/>
    <sheet name="ROA-ROE" sheetId="13" r:id="rId6"/>
    <sheet name="Ciclo Operativo " sheetId="23" r:id="rId7"/>
    <sheet name="Rentabilidad" sheetId="26" r:id="rId8"/>
    <sheet name="Prueba acida" sheetId="20" r:id="rId9"/>
    <sheet name="Razón corriente" sheetId="21" r:id="rId10"/>
    <sheet name="Acerno_Cache_XXXXX" sheetId="17" state="veryHidden" r:id="rId11"/>
  </sheets>
  <definedNames>
    <definedName name="_xlnm._FilterDatabase" localSheetId="0" hidden="1">'Estado de Resultados'!$A$14:$AJ$224</definedName>
    <definedName name="_xlnm._FilterDatabase" localSheetId="1" hidden="1">'Estado Situación Financiera'!$B$14:$BT$224</definedName>
    <definedName name="_xlnm._FilterDatabase" localSheetId="9" hidden="1">'Razón corriente'!$B$17:$E$80</definedName>
    <definedName name="_xlnm._FilterDatabase" localSheetId="7" hidden="1">Rentabilidad!$K$20:$P$29</definedName>
    <definedName name="_xlnm._FilterDatabase" localSheetId="2" hidden="1">Ventas!#REF!</definedName>
  </definedNames>
  <calcPr calcId="191028"/>
  <pivotCaches>
    <pivotCache cacheId="2" r:id="rId12"/>
    <pivotCache cacheId="3"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32" l="1"/>
  <c r="A55" i="32" s="1"/>
  <c r="A56" i="32" s="1"/>
  <c r="A57" i="32" s="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K13" i="21" l="1"/>
  <c r="I40" i="23"/>
  <c r="I41" i="23"/>
  <c r="I42" i="23"/>
  <c r="I43" i="23"/>
  <c r="I44" i="23"/>
  <c r="I45" i="23"/>
  <c r="AM9" i="24"/>
  <c r="AL9" i="24"/>
  <c r="AK9" i="24"/>
  <c r="AJ9" i="24"/>
  <c r="AI9" i="24"/>
  <c r="AH9" i="24"/>
  <c r="Y9" i="24"/>
  <c r="X9" i="24"/>
  <c r="W9" i="24"/>
  <c r="V9" i="24"/>
  <c r="U9" i="24"/>
  <c r="T9" i="24"/>
  <c r="K9" i="24"/>
  <c r="J9" i="24"/>
  <c r="I9" i="24"/>
  <c r="H9" i="24"/>
  <c r="G9" i="24"/>
  <c r="F9" i="24"/>
  <c r="AM8" i="24"/>
  <c r="AL8" i="24"/>
  <c r="AK8" i="24"/>
  <c r="AJ8" i="24"/>
  <c r="AI8" i="24"/>
  <c r="AH8" i="24"/>
  <c r="Y8" i="24"/>
  <c r="X8" i="24"/>
  <c r="W8" i="24"/>
  <c r="V8" i="24"/>
  <c r="U8" i="24"/>
  <c r="T8" i="24"/>
  <c r="K8" i="24"/>
  <c r="J8" i="24"/>
  <c r="I8" i="24"/>
  <c r="H8" i="24"/>
  <c r="G8" i="24"/>
  <c r="F8" i="24"/>
  <c r="AM7" i="24"/>
  <c r="AL7" i="24"/>
  <c r="AK7" i="24"/>
  <c r="AJ7" i="24"/>
  <c r="AI7" i="24"/>
  <c r="AH7" i="24"/>
  <c r="Y7" i="24"/>
  <c r="X7" i="24"/>
  <c r="W7" i="24"/>
  <c r="V7" i="24"/>
  <c r="U7" i="24"/>
  <c r="T7" i="24"/>
  <c r="K7" i="24"/>
  <c r="J7" i="24"/>
  <c r="I7" i="24"/>
  <c r="H7" i="24"/>
  <c r="G7" i="24"/>
  <c r="F7" i="24"/>
  <c r="AM6" i="24"/>
  <c r="AL6" i="24"/>
  <c r="AK6" i="24"/>
  <c r="AJ6" i="24"/>
  <c r="AI6" i="24"/>
  <c r="AH6" i="24"/>
  <c r="Y6" i="24"/>
  <c r="X6" i="24"/>
  <c r="W6" i="24"/>
  <c r="V6" i="24"/>
  <c r="U6" i="24"/>
  <c r="T6" i="24"/>
  <c r="K6" i="24"/>
  <c r="J6" i="24"/>
  <c r="I6" i="24"/>
  <c r="H6" i="24"/>
  <c r="G6" i="24"/>
  <c r="F6" i="24"/>
  <c r="AM5" i="24"/>
  <c r="AL5" i="24"/>
  <c r="AK5" i="24"/>
  <c r="AJ5" i="24"/>
  <c r="AI5" i="24"/>
  <c r="AH5" i="24"/>
  <c r="Y5" i="24"/>
  <c r="X5" i="24"/>
  <c r="W5" i="24"/>
  <c r="V5" i="24"/>
  <c r="U5" i="24"/>
  <c r="T5" i="24"/>
  <c r="K5" i="24"/>
  <c r="J5" i="24"/>
  <c r="I5" i="24"/>
  <c r="H5" i="24"/>
  <c r="G5" i="24"/>
  <c r="F5" i="24"/>
  <c r="AM4" i="24"/>
  <c r="AL4" i="24"/>
  <c r="AK4" i="24"/>
  <c r="AJ4" i="24"/>
  <c r="AI4" i="24"/>
  <c r="AH4" i="24"/>
  <c r="Y4" i="24"/>
  <c r="X4" i="24"/>
  <c r="W4" i="24"/>
  <c r="V4" i="24"/>
  <c r="U4" i="24"/>
  <c r="T4" i="24"/>
  <c r="K4" i="24"/>
  <c r="J4" i="24"/>
  <c r="I4" i="24"/>
  <c r="H4" i="24"/>
  <c r="G4" i="24"/>
  <c r="F4" i="24"/>
  <c r="AM3" i="24"/>
  <c r="AL3" i="24"/>
  <c r="AK3" i="24"/>
  <c r="AJ3" i="24"/>
  <c r="AI3" i="24"/>
  <c r="AH3" i="24"/>
  <c r="Y3" i="24"/>
  <c r="X3" i="24"/>
  <c r="W3" i="24"/>
  <c r="V3" i="24"/>
  <c r="U3" i="24"/>
  <c r="T3" i="24"/>
  <c r="K3" i="24"/>
  <c r="J3" i="24"/>
  <c r="I3" i="24"/>
  <c r="H3" i="24"/>
  <c r="G3" i="24"/>
  <c r="F3" i="24"/>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J63" i="23"/>
  <c r="E67" i="23"/>
  <c r="M45" i="23"/>
  <c r="L45" i="23"/>
  <c r="K45" i="23"/>
  <c r="J45" i="23"/>
  <c r="M44" i="23"/>
  <c r="L44" i="23"/>
  <c r="K44" i="23"/>
  <c r="J44" i="23"/>
  <c r="M43" i="23"/>
  <c r="L43" i="23"/>
  <c r="K43" i="23"/>
  <c r="J43" i="23"/>
  <c r="M42" i="23"/>
  <c r="L42" i="23"/>
  <c r="K42" i="23"/>
  <c r="J42" i="23"/>
  <c r="M41" i="23"/>
  <c r="L41" i="23"/>
  <c r="K41" i="23"/>
  <c r="J41" i="23"/>
  <c r="M40" i="23"/>
  <c r="L40" i="23"/>
  <c r="K40" i="23"/>
  <c r="J40" i="23"/>
  <c r="M27" i="23"/>
  <c r="L27" i="23"/>
  <c r="K27" i="23"/>
  <c r="J27" i="23"/>
  <c r="I27" i="23"/>
  <c r="M26" i="23"/>
  <c r="L26" i="23"/>
  <c r="K26" i="23"/>
  <c r="J26" i="23"/>
  <c r="I26" i="23"/>
  <c r="M25" i="23"/>
  <c r="L25" i="23"/>
  <c r="K25" i="23"/>
  <c r="J25" i="23"/>
  <c r="I25" i="23"/>
  <c r="M24" i="23"/>
  <c r="L24" i="23"/>
  <c r="K24" i="23"/>
  <c r="J24" i="23"/>
  <c r="I24" i="23"/>
  <c r="M23" i="23"/>
  <c r="L23" i="23"/>
  <c r="K23" i="23"/>
  <c r="J23" i="23"/>
  <c r="I23" i="23"/>
  <c r="M22" i="23"/>
  <c r="L22" i="23"/>
  <c r="K22" i="23"/>
  <c r="J22" i="23"/>
  <c r="I22" i="23"/>
  <c r="M8" i="23"/>
  <c r="L8" i="23"/>
  <c r="K8" i="23"/>
  <c r="J8" i="23"/>
  <c r="I8" i="23"/>
  <c r="M7" i="23"/>
  <c r="L7" i="23"/>
  <c r="K7" i="23"/>
  <c r="J7" i="23"/>
  <c r="I7" i="23"/>
  <c r="M6" i="23"/>
  <c r="L6" i="23"/>
  <c r="K6" i="23"/>
  <c r="J6" i="23"/>
  <c r="I6" i="23"/>
  <c r="M5" i="23"/>
  <c r="L5" i="23"/>
  <c r="K5" i="23"/>
  <c r="J5" i="23"/>
  <c r="I5" i="23"/>
  <c r="M4" i="23"/>
  <c r="L4" i="23"/>
  <c r="K4" i="23"/>
  <c r="J4" i="23"/>
  <c r="I4" i="23"/>
  <c r="M3" i="23"/>
  <c r="L3" i="23"/>
  <c r="K3" i="23"/>
  <c r="J3" i="23"/>
  <c r="I3" i="23"/>
  <c r="K62" i="23" l="1"/>
  <c r="L61" i="23"/>
  <c r="M60" i="23"/>
  <c r="I60" i="23"/>
  <c r="J59" i="23"/>
  <c r="K58" i="23"/>
  <c r="I63" i="23"/>
  <c r="J62" i="23"/>
  <c r="K61" i="23"/>
  <c r="L60" i="23"/>
  <c r="M59" i="23"/>
  <c r="I59" i="23"/>
  <c r="J58" i="23"/>
  <c r="M62" i="23"/>
  <c r="I62" i="23"/>
  <c r="J61" i="23"/>
  <c r="K60" i="23"/>
  <c r="L59" i="23"/>
  <c r="M58" i="23"/>
  <c r="I58" i="23"/>
  <c r="K63" i="23"/>
  <c r="L62" i="23"/>
  <c r="M61" i="23"/>
  <c r="I61" i="23"/>
  <c r="J60" i="23"/>
  <c r="K59" i="23"/>
  <c r="L58" i="23"/>
  <c r="L63" i="23"/>
  <c r="M63" i="23"/>
  <c r="Y13" i="21" l="1"/>
  <c r="X13" i="21"/>
  <c r="W13" i="21"/>
  <c r="V13" i="21"/>
  <c r="U13" i="21"/>
  <c r="J13" i="21"/>
  <c r="I13" i="21"/>
  <c r="H13" i="21"/>
  <c r="G13" i="21"/>
  <c r="Y12" i="21"/>
  <c r="X12" i="21"/>
  <c r="W12" i="21"/>
  <c r="V12" i="21"/>
  <c r="U12" i="21"/>
  <c r="K12" i="21"/>
  <c r="J12" i="21"/>
  <c r="I12" i="21"/>
  <c r="H12" i="21"/>
  <c r="G12" i="21"/>
  <c r="Y11" i="21"/>
  <c r="X11" i="21"/>
  <c r="W11" i="21"/>
  <c r="V11" i="21"/>
  <c r="U11" i="21"/>
  <c r="K11" i="21"/>
  <c r="J11" i="21"/>
  <c r="I11" i="21"/>
  <c r="H11" i="21"/>
  <c r="G11" i="21"/>
  <c r="Y10" i="21"/>
  <c r="X10" i="21"/>
  <c r="W10" i="21"/>
  <c r="V10" i="21"/>
  <c r="U10" i="21"/>
  <c r="K10" i="21"/>
  <c r="J10" i="21"/>
  <c r="I10" i="21"/>
  <c r="H10" i="21"/>
  <c r="G10" i="21"/>
  <c r="Y9" i="21"/>
  <c r="X9" i="21"/>
  <c r="W9" i="21"/>
  <c r="V9" i="21"/>
  <c r="U9" i="21"/>
  <c r="K9" i="21"/>
  <c r="J9" i="21"/>
  <c r="I9" i="21"/>
  <c r="H9" i="21"/>
  <c r="G9" i="21"/>
  <c r="Y8" i="21"/>
  <c r="X8" i="21"/>
  <c r="W8" i="21"/>
  <c r="V8" i="21"/>
  <c r="U8" i="21"/>
  <c r="K8" i="21"/>
  <c r="J8" i="21"/>
  <c r="I8" i="21"/>
  <c r="H8" i="21"/>
  <c r="G8" i="21"/>
  <c r="Y7" i="21"/>
  <c r="X7" i="21"/>
  <c r="W7" i="21"/>
  <c r="V7" i="21"/>
  <c r="U7" i="21"/>
  <c r="K7" i="21"/>
  <c r="J7" i="21"/>
  <c r="I7" i="21"/>
  <c r="H7" i="21"/>
  <c r="G7" i="21"/>
  <c r="Y6" i="21"/>
  <c r="Y14" i="21" s="1"/>
  <c r="X6" i="21"/>
  <c r="X14" i="21" s="1"/>
  <c r="W6" i="21"/>
  <c r="W14" i="21" s="1"/>
  <c r="V6" i="21"/>
  <c r="V14" i="21" s="1"/>
  <c r="U6" i="21"/>
  <c r="U14" i="21" s="1"/>
  <c r="K6" i="21"/>
  <c r="K14" i="21" s="1"/>
  <c r="J6" i="21"/>
  <c r="J14" i="21" s="1"/>
  <c r="I6" i="21"/>
  <c r="I14" i="21" s="1"/>
  <c r="H6" i="21"/>
  <c r="G6" i="21"/>
  <c r="G14" i="21" s="1"/>
  <c r="Z13" i="20"/>
  <c r="Y13" i="20"/>
  <c r="X13" i="20"/>
  <c r="W13" i="20"/>
  <c r="V13" i="20"/>
  <c r="L13" i="20"/>
  <c r="K13" i="20"/>
  <c r="J13" i="20"/>
  <c r="I13" i="20"/>
  <c r="H13" i="20"/>
  <c r="Z12" i="20"/>
  <c r="Y12" i="20"/>
  <c r="X12" i="20"/>
  <c r="W12" i="20"/>
  <c r="V12" i="20"/>
  <c r="L12" i="20"/>
  <c r="K12" i="20"/>
  <c r="J12" i="20"/>
  <c r="I12" i="20"/>
  <c r="H12" i="20"/>
  <c r="Z11" i="20"/>
  <c r="Y11" i="20"/>
  <c r="X11" i="20"/>
  <c r="W11" i="20"/>
  <c r="V11" i="20"/>
  <c r="L11" i="20"/>
  <c r="K11" i="20"/>
  <c r="J11" i="20"/>
  <c r="I11" i="20"/>
  <c r="H11" i="20"/>
  <c r="Z10" i="20"/>
  <c r="Y10" i="20"/>
  <c r="X10" i="20"/>
  <c r="W10" i="20"/>
  <c r="V10" i="20"/>
  <c r="L10" i="20"/>
  <c r="K10" i="20"/>
  <c r="J10" i="20"/>
  <c r="I10" i="20"/>
  <c r="H10" i="20"/>
  <c r="Z9" i="20"/>
  <c r="Y9" i="20"/>
  <c r="X9" i="20"/>
  <c r="W9" i="20"/>
  <c r="V9" i="20"/>
  <c r="L9" i="20"/>
  <c r="K9" i="20"/>
  <c r="J9" i="20"/>
  <c r="I9" i="20"/>
  <c r="H9" i="20"/>
  <c r="Z8" i="20"/>
  <c r="Y8" i="20"/>
  <c r="X8" i="20"/>
  <c r="W8" i="20"/>
  <c r="V8" i="20"/>
  <c r="L8" i="20"/>
  <c r="K8" i="20"/>
  <c r="J8" i="20"/>
  <c r="I8" i="20"/>
  <c r="H8" i="20"/>
  <c r="Z7" i="20"/>
  <c r="Y7" i="20"/>
  <c r="X7" i="20"/>
  <c r="W7" i="20"/>
  <c r="V7" i="20"/>
  <c r="L7" i="20"/>
  <c r="K7" i="20"/>
  <c r="J7" i="20"/>
  <c r="I7" i="20"/>
  <c r="H7" i="20"/>
  <c r="Z6" i="20"/>
  <c r="Y6" i="20"/>
  <c r="Y14" i="20" s="1"/>
  <c r="X6" i="20"/>
  <c r="X14" i="20" s="1"/>
  <c r="W6" i="20"/>
  <c r="W14" i="20" s="1"/>
  <c r="V6" i="20"/>
  <c r="L6" i="20"/>
  <c r="K6" i="20"/>
  <c r="K14" i="20" s="1"/>
  <c r="J6" i="20"/>
  <c r="J14" i="20" s="1"/>
  <c r="I6" i="20"/>
  <c r="I14" i="20" s="1"/>
  <c r="H6" i="20"/>
  <c r="H14" i="20" s="1"/>
  <c r="F6" i="13"/>
  <c r="Z14" i="20" l="1"/>
  <c r="V14" i="20"/>
  <c r="L14" i="20"/>
  <c r="H14" i="21"/>
  <c r="T7" i="13" l="1"/>
  <c r="U7" i="13"/>
  <c r="V7" i="13"/>
  <c r="W7" i="13"/>
  <c r="X7" i="13"/>
  <c r="T8" i="13"/>
  <c r="U8" i="13"/>
  <c r="V8" i="13"/>
  <c r="W8" i="13"/>
  <c r="X8" i="13"/>
  <c r="T9" i="13"/>
  <c r="U9" i="13"/>
  <c r="V9" i="13"/>
  <c r="W9" i="13"/>
  <c r="X9" i="13"/>
  <c r="T10" i="13"/>
  <c r="U10" i="13"/>
  <c r="V10" i="13"/>
  <c r="W10" i="13"/>
  <c r="X10" i="13"/>
  <c r="T11" i="13"/>
  <c r="U11" i="13"/>
  <c r="V11" i="13"/>
  <c r="W11" i="13"/>
  <c r="X11" i="13"/>
  <c r="T12" i="13"/>
  <c r="U12" i="13"/>
  <c r="V12" i="13"/>
  <c r="W12" i="13"/>
  <c r="X12" i="13"/>
  <c r="T6" i="13"/>
  <c r="U6" i="13"/>
  <c r="V6" i="13"/>
  <c r="W6" i="13"/>
  <c r="X6" i="13"/>
  <c r="I12" i="13"/>
  <c r="I11" i="13"/>
  <c r="I10" i="13"/>
  <c r="I9" i="13"/>
  <c r="I8" i="13"/>
  <c r="I7" i="13"/>
  <c r="I6" i="13"/>
  <c r="H12" i="13"/>
  <c r="H11" i="13"/>
  <c r="H10" i="13"/>
  <c r="H9" i="13"/>
  <c r="H8" i="13"/>
  <c r="H7" i="13"/>
  <c r="H6" i="13"/>
  <c r="G12" i="13"/>
  <c r="G11" i="13"/>
  <c r="G10" i="13"/>
  <c r="G9" i="13"/>
  <c r="G8" i="13"/>
  <c r="G7" i="13"/>
  <c r="G6" i="13"/>
  <c r="F12" i="13"/>
  <c r="F11" i="13"/>
  <c r="F10" i="13"/>
  <c r="F9" i="13"/>
  <c r="F8" i="13"/>
  <c r="F7" i="13"/>
  <c r="J6" i="13"/>
  <c r="J7" i="13"/>
  <c r="J8" i="13"/>
  <c r="J9" i="13"/>
  <c r="J10" i="13"/>
  <c r="J11" i="13"/>
  <c r="J12" i="13"/>
  <c r="H13" i="13" l="1"/>
  <c r="I13" i="13"/>
  <c r="G13" i="13"/>
  <c r="J13" i="13"/>
  <c r="F13" i="13"/>
  <c r="X13" i="13"/>
  <c r="W13" i="13"/>
  <c r="V13" i="13"/>
  <c r="U13" i="13"/>
  <c r="T13" i="13"/>
  <c r="AI15" i="1" l="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J224" i="1" l="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I224" i="1"/>
  <c r="AI223" i="1"/>
  <c r="AI222" i="1"/>
  <c r="AI221" i="1"/>
  <c r="AI220" i="1"/>
  <c r="AI219" i="1"/>
  <c r="AI218" i="1"/>
  <c r="AI217" i="1"/>
  <c r="AI216"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J37" i="1" l="1"/>
  <c r="AJ36" i="1"/>
  <c r="AJ35" i="1"/>
  <c r="AJ34" i="1"/>
  <c r="AJ33" i="1"/>
  <c r="AJ32" i="1"/>
  <c r="AJ31" i="1"/>
  <c r="AJ30" i="1"/>
  <c r="AJ29" i="1"/>
  <c r="AJ28" i="1"/>
  <c r="AJ27" i="1"/>
  <c r="AG77" i="1" l="1"/>
  <c r="AJ77" i="1"/>
  <c r="AI77" i="1"/>
  <c r="AH77" i="1"/>
  <c r="AG76" i="1"/>
  <c r="AJ76" i="1"/>
  <c r="AI76" i="1"/>
  <c r="AH76" i="1"/>
  <c r="AG75" i="1"/>
  <c r="AJ75" i="1"/>
  <c r="AI75" i="1"/>
  <c r="AH75" i="1"/>
  <c r="AG74" i="1"/>
  <c r="AJ74" i="1"/>
  <c r="AI74" i="1"/>
  <c r="AH74" i="1"/>
  <c r="AG73" i="1"/>
  <c r="AJ73" i="1"/>
  <c r="AI73" i="1"/>
  <c r="AH73" i="1"/>
  <c r="AG72" i="1"/>
  <c r="AJ72" i="1"/>
  <c r="AI72" i="1"/>
  <c r="AH72" i="1"/>
  <c r="AG71" i="1"/>
  <c r="AJ71" i="1"/>
  <c r="AI71" i="1"/>
  <c r="AH71" i="1"/>
  <c r="AG70" i="1"/>
  <c r="AJ70" i="1"/>
  <c r="AI70" i="1"/>
  <c r="AH70" i="1"/>
  <c r="AG69" i="1"/>
  <c r="AJ69" i="1"/>
  <c r="AI69" i="1"/>
  <c r="AH69" i="1"/>
  <c r="AG68" i="1"/>
  <c r="AJ68" i="1"/>
  <c r="AI68" i="1"/>
  <c r="AH68" i="1"/>
  <c r="AG67" i="1"/>
  <c r="AJ67" i="1"/>
  <c r="AI67" i="1"/>
  <c r="AH67" i="1"/>
  <c r="AG66" i="1"/>
  <c r="AJ66" i="1"/>
  <c r="AI66" i="1"/>
  <c r="AH66" i="1"/>
  <c r="AG65" i="1"/>
  <c r="AJ65" i="1"/>
  <c r="AI65" i="1"/>
  <c r="AH65" i="1"/>
  <c r="AG64" i="1"/>
  <c r="AJ64" i="1"/>
  <c r="AI64" i="1"/>
  <c r="AH64" i="1"/>
  <c r="AG63" i="1"/>
  <c r="AJ63" i="1"/>
  <c r="AI63" i="1"/>
  <c r="AH63" i="1"/>
  <c r="AG62" i="1"/>
  <c r="AJ62" i="1"/>
  <c r="AH62" i="1"/>
  <c r="AG61" i="1"/>
  <c r="AJ61" i="1"/>
  <c r="AH61" i="1"/>
  <c r="AG60" i="1"/>
  <c r="AJ60" i="1"/>
  <c r="AH60" i="1"/>
  <c r="AG59" i="1"/>
  <c r="AJ59" i="1"/>
  <c r="AH59" i="1"/>
  <c r="AG58" i="1"/>
  <c r="AJ58" i="1"/>
  <c r="AH58" i="1"/>
  <c r="AG57" i="1"/>
  <c r="AJ57" i="1"/>
  <c r="AH57" i="1"/>
  <c r="AG56" i="1"/>
  <c r="AJ56" i="1"/>
  <c r="AH56" i="1"/>
  <c r="AG55" i="1"/>
  <c r="AJ55" i="1"/>
  <c r="AH55" i="1"/>
  <c r="AG54" i="1"/>
  <c r="AJ54" i="1"/>
  <c r="AH54" i="1"/>
  <c r="AG53" i="1"/>
  <c r="AJ53" i="1"/>
  <c r="AH53" i="1"/>
  <c r="AG52" i="1"/>
  <c r="AJ52" i="1"/>
  <c r="AH52" i="1"/>
  <c r="AG51" i="1"/>
  <c r="AJ51" i="1"/>
  <c r="AH51" i="1"/>
  <c r="AG50" i="1"/>
  <c r="AJ50" i="1"/>
  <c r="AH50" i="1"/>
  <c r="AJ49" i="1" l="1"/>
  <c r="AJ48" i="1"/>
  <c r="AJ47" i="1"/>
  <c r="AJ46" i="1"/>
  <c r="AJ45" i="1"/>
  <c r="AJ44" i="1"/>
  <c r="AJ43" i="1"/>
  <c r="AJ42" i="1"/>
  <c r="AJ41" i="1"/>
  <c r="AJ40" i="1"/>
  <c r="AJ39" i="1"/>
  <c r="AJ38" i="1"/>
  <c r="AJ26" i="1" l="1"/>
  <c r="AJ25" i="1"/>
  <c r="AJ24" i="1"/>
  <c r="AJ23" i="1"/>
  <c r="AJ22" i="1"/>
  <c r="AJ21" i="1"/>
  <c r="AJ20" i="1"/>
  <c r="AJ19" i="1"/>
  <c r="AJ18" i="1"/>
  <c r="AJ17" i="1"/>
  <c r="AJ16" i="1"/>
  <c r="AJ15" i="1"/>
</calcChain>
</file>

<file path=xl/sharedStrings.xml><?xml version="1.0" encoding="utf-8"?>
<sst xmlns="http://schemas.openxmlformats.org/spreadsheetml/2006/main" count="5524" uniqueCount="420">
  <si>
    <t>Razón social de la sociedad</t>
  </si>
  <si>
    <t>(Todas)</t>
  </si>
  <si>
    <t>Etiquetas de columna</t>
  </si>
  <si>
    <t>Etiquetas de fila</t>
  </si>
  <si>
    <t>PLENAS</t>
  </si>
  <si>
    <t>PYMES</t>
  </si>
  <si>
    <t>Total general</t>
  </si>
  <si>
    <t>Periodo</t>
  </si>
  <si>
    <t>ANTIOQUIA</t>
  </si>
  <si>
    <t>ARMENIA-QUINDIO</t>
  </si>
  <si>
    <t>ATLANTICO</t>
  </si>
  <si>
    <t>BARRANQUILLA-ATLANTICO</t>
  </si>
  <si>
    <t>BOGOTA D.C.</t>
  </si>
  <si>
    <t>BOGOTA-D.C.-BOGOTA D.C.</t>
  </si>
  <si>
    <t>BOLIVAR</t>
  </si>
  <si>
    <t>CALDAS-ANTIOQUIA</t>
  </si>
  <si>
    <t>COTA-CUNDINAMARCA</t>
  </si>
  <si>
    <t>CUNDINAMARCA</t>
  </si>
  <si>
    <t>LA-ESTRELLA-ANTIOQUIA</t>
  </si>
  <si>
    <t>RISARALDA</t>
  </si>
  <si>
    <t>SABANETA-ANTIOQUIA</t>
  </si>
  <si>
    <t>SINCELEJO-SUCRE</t>
  </si>
  <si>
    <t>SOLEDAD-ATLANTICO</t>
  </si>
  <si>
    <t>VALLE</t>
  </si>
  <si>
    <t>YUMBO-VALLE</t>
  </si>
  <si>
    <t>ALAMCENES FERROMOTORES S.A</t>
  </si>
  <si>
    <t>AMERICANA DE RECUBRIMIENTOS CARALZ SAS</t>
  </si>
  <si>
    <t>APOLO LIMITADA EN REORGANIZACION</t>
  </si>
  <si>
    <t>AXALTA POWDER COATING SYSTEMS ANDINA S.A</t>
  </si>
  <si>
    <t>CERESCOS SAS</t>
  </si>
  <si>
    <t>COMERCIALIZADORA IMPACTO SAS</t>
  </si>
  <si>
    <t>COMPAÑIA DE RECUBRIMIENTOS Y ADHESIVOS LTDA</t>
  </si>
  <si>
    <t>COMPAÑIA PRODUCTORA DE PINTURAS DEL CARIBE SAS</t>
  </si>
  <si>
    <t>COREV DE COLOMBIA SAS</t>
  </si>
  <si>
    <t>CORLANC</t>
  </si>
  <si>
    <t>DICOL LTDA</t>
  </si>
  <si>
    <t>EMPRESA NACIONAL DE ADHESIVOS Y RECUBRIMIENTOS ENAR SAS</t>
  </si>
  <si>
    <t>FABRICA DE PINTURAS Y DISOLVENTES UNIVERSO Y CIA LTDA EN REORGANIZACION</t>
  </si>
  <si>
    <t>FIRMENICH S.A.</t>
  </si>
  <si>
    <t>FLINT INK DE COLOMBIA LTDA</t>
  </si>
  <si>
    <t>GRICOAT DE COLOMBIA SA</t>
  </si>
  <si>
    <t>GRUPO IT INDUSTINTAS SAS</t>
  </si>
  <si>
    <t>GRUPO QUINDICOLOR SAS</t>
  </si>
  <si>
    <t>GRUPO SANCHEZ COLOMBIA SAS</t>
  </si>
  <si>
    <t>HEXION QUIMICA S.A.</t>
  </si>
  <si>
    <t>HUBERGROUP</t>
  </si>
  <si>
    <t>INDERCOLOR SAS</t>
  </si>
  <si>
    <t>INDUSTRIAS AUTOLACK SAS</t>
  </si>
  <si>
    <t>INDUSTRIAS LEMBER S.A.</t>
  </si>
  <si>
    <t>INDUSTRIAS MACAR PALMIRA SA</t>
  </si>
  <si>
    <t>INDUSTRIAS MAKROPINTURAS SKY S.A.S., EN REORGANIZACION</t>
  </si>
  <si>
    <t>INDUSTRIAS PRODICOL LTDA</t>
  </si>
  <si>
    <t>INDUSTRIAS RAPID Y CIA LTDA</t>
  </si>
  <si>
    <t>INTTERADI ANDINA SAS</t>
  </si>
  <si>
    <t>ITALCOL DEL CARIBE S.A.S.</t>
  </si>
  <si>
    <t>MARFIL ESCOLAR Y OFICINA S.A.S.</t>
  </si>
  <si>
    <t>METALQUIMICA COLOMBIANA LIMITADA</t>
  </si>
  <si>
    <t>MULTITONOS LTDA</t>
  </si>
  <si>
    <t>PHILAAC SAS</t>
  </si>
  <si>
    <t>PINTEX SA</t>
  </si>
  <si>
    <t>PINTUFLEX SAS</t>
  </si>
  <si>
    <t>PINTURAS EVERY SAS</t>
  </si>
  <si>
    <t>PINTURAS IMPERIO SAS</t>
  </si>
  <si>
    <t>PINTURAS INDUPIN SAS</t>
  </si>
  <si>
    <t>PINTURAS NACIONALES SAS</t>
  </si>
  <si>
    <t>PINTURAS PABON SAS</t>
  </si>
  <si>
    <t>PINTURAS PRIME S.A.</t>
  </si>
  <si>
    <t>PINTURAS SUPER LTDA</t>
  </si>
  <si>
    <t>PINTURAS TITO PABON Y CIA S EN C</t>
  </si>
  <si>
    <t>PINTURAS TONNER Y CIA LTDA</t>
  </si>
  <si>
    <t>PINTURAS Y ACABADOS 3P SAS</t>
  </si>
  <si>
    <t>PINTURAS Y ADHESIVOS S.A.S</t>
  </si>
  <si>
    <t>PINTURAS Y SOLVENTES SUPRATECH SAS</t>
  </si>
  <si>
    <t>PPG INDUSTRIES COLOMBIA LTDA</t>
  </si>
  <si>
    <t>PRINTUM SAS</t>
  </si>
  <si>
    <t>PROCOQUINAL</t>
  </si>
  <si>
    <t>PRODINK LTDA. Y CIA S.C.A.</t>
  </si>
  <si>
    <t>PRODUCTORA COMERCIALIZADORA DE MATERIAS PRIMAS Y LACAS S AS</t>
  </si>
  <si>
    <t>PRODUCTOS QUIMICOS DE COLOMBIA S. EN C.</t>
  </si>
  <si>
    <t>PRODUCTOS Y SELLANTES TECNICOS DE COLOMBIA S.A.</t>
  </si>
  <si>
    <t>QTEC COLOURS S.A.S.</t>
  </si>
  <si>
    <t>QUIMICA ACTIVA LIMITADA</t>
  </si>
  <si>
    <t>QUIMICA COSMOS S.A</t>
  </si>
  <si>
    <t>QUIMICA PROFESIONAL SAS</t>
  </si>
  <si>
    <t>RECUBRIMIENTOS ESENCIALES SAS</t>
  </si>
  <si>
    <t>RECUBRIMIENTOS INDUSTRIALES SAS</t>
  </si>
  <si>
    <t>SUMIPRINT QUIMICA Y COLOR S.A.S</t>
  </si>
  <si>
    <t>SUPERMASTICK SAS</t>
  </si>
  <si>
    <t>TECNIDECOR S.A.S.</t>
  </si>
  <si>
    <t>TINTAS Y PINTURAS ESPECIALES S.A.</t>
  </si>
  <si>
    <t>TORRECID SUCURSAL COLOMBIA</t>
  </si>
  <si>
    <t>UNIPINTURAS LTDA</t>
  </si>
  <si>
    <t>UNIVERSAL GROUP DE COLOMBIA SAS</t>
  </si>
  <si>
    <t>VITRACOAT COLOMBIA SAS</t>
  </si>
  <si>
    <t>EEFF</t>
  </si>
  <si>
    <t>TIPO</t>
  </si>
  <si>
    <t>NIT</t>
  </si>
  <si>
    <t>DEPARTAMENTO</t>
  </si>
  <si>
    <t>Ingresos Ordinarios</t>
  </si>
  <si>
    <t>Costo de ventas</t>
  </si>
  <si>
    <t>Ganancia bruta</t>
  </si>
  <si>
    <t>Otros ingresos</t>
  </si>
  <si>
    <t>Gastos de ventas</t>
  </si>
  <si>
    <t>Gastos de administración</t>
  </si>
  <si>
    <t>Otros gastos</t>
  </si>
  <si>
    <t>Otras ganancias (pérdidas)</t>
  </si>
  <si>
    <t>Ganancia (pérdida) por actividades de operación</t>
  </si>
  <si>
    <t>Ganancias (pérdidas) por costo amortizado</t>
  </si>
  <si>
    <t>Ingresos financieros</t>
  </si>
  <si>
    <t>Costos financieros</t>
  </si>
  <si>
    <t>Deterioro de valor</t>
  </si>
  <si>
    <t>ganancias (pérdidas) por método de la participación</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</si>
  <si>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</si>
  <si>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antes de impuestos</t>
  </si>
  <si>
    <t>Ingreso (gasto) por impuestos</t>
  </si>
  <si>
    <t>Ganancia (pérdida) procedente de operaciones continuadas</t>
  </si>
  <si>
    <t>Ganancia (pérdida)</t>
  </si>
  <si>
    <t>Depreciación, propiedades, planta y equipo</t>
  </si>
  <si>
    <t>Depreciación, activos por derecho de uso</t>
  </si>
  <si>
    <t>Amortización, activos intangibles distintos de la plusvalía</t>
  </si>
  <si>
    <t>Pérdidas por deterioro de valor reconocidas en el resultado del periodo</t>
  </si>
  <si>
    <t>Total incremento (disminución) en otras provisiones</t>
  </si>
  <si>
    <t>EBITDA</t>
  </si>
  <si>
    <t>Margen EBITDA</t>
  </si>
  <si>
    <t>Plenas-Individuales</t>
  </si>
  <si>
    <t>ERI</t>
  </si>
  <si>
    <t>800143281</t>
  </si>
  <si>
    <t>860518811</t>
  </si>
  <si>
    <t>890300484</t>
  </si>
  <si>
    <t>890915791</t>
  </si>
  <si>
    <t>900007650</t>
  </si>
  <si>
    <t>900481586</t>
  </si>
  <si>
    <t>900504184</t>
  </si>
  <si>
    <t>Plenas-Separados</t>
  </si>
  <si>
    <t>806004274</t>
  </si>
  <si>
    <t>860027326</t>
  </si>
  <si>
    <t>890302180</t>
  </si>
  <si>
    <t>890900148</t>
  </si>
  <si>
    <t>PINTUCO COLOMBIA S.A.</t>
  </si>
  <si>
    <t>890908649</t>
  </si>
  <si>
    <t>SUN CHEMICAL COLOMBIA S.A.S.</t>
  </si>
  <si>
    <t>860030605</t>
  </si>
  <si>
    <t>900842071</t>
  </si>
  <si>
    <t>805026800</t>
  </si>
  <si>
    <t>830032559</t>
  </si>
  <si>
    <t>Pymes-Individuales</t>
  </si>
  <si>
    <t>800015963</t>
  </si>
  <si>
    <t>800032741</t>
  </si>
  <si>
    <t>800070845</t>
  </si>
  <si>
    <t>800080808</t>
  </si>
  <si>
    <t>800082760</t>
  </si>
  <si>
    <t>800150822</t>
  </si>
  <si>
    <t>800158960</t>
  </si>
  <si>
    <t>800171079</t>
  </si>
  <si>
    <t>800194203</t>
  </si>
  <si>
    <t>800200304</t>
  </si>
  <si>
    <t>800211188</t>
  </si>
  <si>
    <t>800226571</t>
  </si>
  <si>
    <t>802008637</t>
  </si>
  <si>
    <t>811023351</t>
  </si>
  <si>
    <t>811024414</t>
  </si>
  <si>
    <t>816003231</t>
  </si>
  <si>
    <t>830006833</t>
  </si>
  <si>
    <t>830071212</t>
  </si>
  <si>
    <t>830075451</t>
  </si>
  <si>
    <t>830112905</t>
  </si>
  <si>
    <t>830512506</t>
  </si>
  <si>
    <t>832001805</t>
  </si>
  <si>
    <t>860016695</t>
  </si>
  <si>
    <t>890105324</t>
  </si>
  <si>
    <t>860512475</t>
  </si>
  <si>
    <t>860534605</t>
  </si>
  <si>
    <t>890320488</t>
  </si>
  <si>
    <t>890932572</t>
  </si>
  <si>
    <t>891412849</t>
  </si>
  <si>
    <t>900079453</t>
  </si>
  <si>
    <t>900304305</t>
  </si>
  <si>
    <t>900365931</t>
  </si>
  <si>
    <t>900441721</t>
  </si>
  <si>
    <t>900446689</t>
  </si>
  <si>
    <t>900469575</t>
  </si>
  <si>
    <t>900632511</t>
  </si>
  <si>
    <t>900701179</t>
  </si>
  <si>
    <t>860042431</t>
  </si>
  <si>
    <t>FONTIBON-BOGOTA D.C.</t>
  </si>
  <si>
    <t>900729502</t>
  </si>
  <si>
    <t>830500355</t>
  </si>
  <si>
    <t>900574918</t>
  </si>
  <si>
    <t>Pymes-Separados</t>
  </si>
  <si>
    <t>800156688</t>
  </si>
  <si>
    <t>802021320</t>
  </si>
  <si>
    <t>811021441</t>
  </si>
  <si>
    <t>ITAGUI-ANTIOQUIA</t>
  </si>
  <si>
    <t>900052603</t>
  </si>
  <si>
    <t>900093756</t>
  </si>
  <si>
    <t>900112215</t>
  </si>
  <si>
    <t>900366787</t>
  </si>
  <si>
    <t>900598065</t>
  </si>
  <si>
    <t>900605311</t>
  </si>
  <si>
    <t>900648424</t>
  </si>
  <si>
    <t>830105213</t>
  </si>
  <si>
    <t>890310171</t>
  </si>
  <si>
    <t>900056795</t>
  </si>
  <si>
    <t>892200994</t>
  </si>
  <si>
    <t>Efectivo y equivalentes al efectivo</t>
  </si>
  <si>
    <t>Cuentas comerciales por cobrar y otras cuentas por cobrar corrientes</t>
  </si>
  <si>
    <t>Inventarios corrientes</t>
  </si>
  <si>
    <t>Activos por impuestos corrientes, corriente</t>
  </si>
  <si>
    <t>Activos biológicos corrientes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</si>
  <si>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</si>
  <si>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</si>
  <si>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</si>
  <si>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</si>
  <si>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Activos no corrientes o grupos de activos para su disposición clasificados como mantenidos para la venta o como mantenidos para distribuir a los propietarios</t>
  </si>
  <si>
    <t>Activos corrientes totales</t>
  </si>
  <si>
    <t>Propiedad de inversión</t>
  </si>
  <si>
    <t>Propiedades, planta y equipo</t>
  </si>
  <si>
    <t>Plusvalía</t>
  </si>
  <si>
    <t>Activos intangibles distintos de la plusvalía</t>
  </si>
  <si>
    <t>Inversiones contabilizadas utilizando el método de la participación</t>
  </si>
  <si>
    <t>Activos biológicos no corrientes</t>
  </si>
  <si>
    <t>Cuentas comerciales por cobrar y otras cuentas por cobrar no corrientes</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</si>
  <si>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</si>
  <si>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</si>
  <si>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</si>
  <si>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</si>
  <si>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</si>
  <si>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</si>
  <si>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</si>
  <si>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</si>
  <si>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Provisiones corrientes por beneficios a los empleados</t>
  </si>
  <si>
    <t>Otras provisiones corrientes</t>
  </si>
  <si>
    <t>Total provisiones corrientes</t>
  </si>
  <si>
    <t>Cuentas por pagar comerciales y otras cuentas por pagar</t>
  </si>
  <si>
    <t>Pasivos por impuestos corrientes, corriente</t>
  </si>
  <si>
    <t>Otros pasivos financieros corrientes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</si>
  <si>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</si>
  <si>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</si>
  <si>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</si>
  <si>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</si>
  <si>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Provisiones no corrientes por beneficios a los empleados</t>
  </si>
  <si>
    <t>Otras provisiones no corrientes</t>
  </si>
  <si>
    <t>Total provisiones no corrientes</t>
  </si>
  <si>
    <t>Cuentas comerciales por pagar y otras cuentas por pagar no corrientes</t>
  </si>
  <si>
    <t>Pasivo por impuestos diferidos</t>
  </si>
  <si>
    <t>Pasivos por impuestos corrientes, no corriente</t>
  </si>
  <si>
    <t>Otros pasivos financieros no corrientes</t>
  </si>
  <si>
    <t>Otros pasivos no financieros no corrientes</t>
  </si>
  <si>
    <t>Total de pasivos no corrientes</t>
  </si>
  <si>
    <t>Total pasivos</t>
  </si>
  <si>
    <t>Capital emitido</t>
  </si>
  <si>
    <t>Prima de emisión</t>
  </si>
  <si>
    <t>Acciones propias en cartera</t>
  </si>
  <si>
    <t>Inversión suplementaria al capital asignado</t>
  </si>
  <si>
    <t>Otras participaciones en el patrimonio</t>
  </si>
  <si>
    <t>Superavit por revaluación</t>
  </si>
  <si>
    <t>Otras reservas</t>
  </si>
  <si>
    <t>Ganancias acumuladas</t>
  </si>
  <si>
    <t>Patrimonio total</t>
  </si>
  <si>
    <t>Total de patrimonio y pasivos</t>
  </si>
  <si>
    <t>ESF</t>
  </si>
  <si>
    <t>Inversiones en subsidiarias, negocios conjuntos y asociadas</t>
  </si>
  <si>
    <t>QUINDIO</t>
  </si>
  <si>
    <t>SUCRE</t>
  </si>
  <si>
    <t>Suma de % N</t>
  </si>
  <si>
    <t>Suma de %P</t>
  </si>
  <si>
    <t>AÑOS</t>
  </si>
  <si>
    <t>&gt;15%</t>
  </si>
  <si>
    <t>&gt;30%</t>
  </si>
  <si>
    <t>&gt;60%</t>
  </si>
  <si>
    <t>&gt;90%</t>
  </si>
  <si>
    <t>&gt;0%</t>
  </si>
  <si>
    <t>Rangos</t>
  </si>
  <si>
    <t>0-15</t>
  </si>
  <si>
    <t>15-30</t>
  </si>
  <si>
    <t>&lt;=15%</t>
  </si>
  <si>
    <t>&lt;=30%</t>
  </si>
  <si>
    <t>&lt;=60%</t>
  </si>
  <si>
    <t>&lt;=100%</t>
  </si>
  <si>
    <t>&lt;=45%</t>
  </si>
  <si>
    <t>&gt;45%</t>
  </si>
  <si>
    <t>&lt;=75%</t>
  </si>
  <si>
    <t>&gt;75%</t>
  </si>
  <si>
    <t>&lt;=90%</t>
  </si>
  <si>
    <t>30-45</t>
  </si>
  <si>
    <t>45-60</t>
  </si>
  <si>
    <t>60-75</t>
  </si>
  <si>
    <t>75-90</t>
  </si>
  <si>
    <t>(+)90</t>
  </si>
  <si>
    <t>año</t>
  </si>
  <si>
    <t>&gt;60</t>
  </si>
  <si>
    <t>0-30</t>
  </si>
  <si>
    <t>30-60</t>
  </si>
  <si>
    <t>60-90</t>
  </si>
  <si>
    <t>90-120</t>
  </si>
  <si>
    <t>&gt;150</t>
  </si>
  <si>
    <t>&gt;30</t>
  </si>
  <si>
    <t>&gt;90</t>
  </si>
  <si>
    <t>&gt;120</t>
  </si>
  <si>
    <t>120-150</t>
  </si>
  <si>
    <t>&gt;=0</t>
  </si>
  <si>
    <t>&lt;=30</t>
  </si>
  <si>
    <t>&lt;=60</t>
  </si>
  <si>
    <t>&lt;=90</t>
  </si>
  <si>
    <t>&lt;=120</t>
  </si>
  <si>
    <t>&lt;=150</t>
  </si>
  <si>
    <t>&lt;0%</t>
  </si>
  <si>
    <t>&lt;=0%</t>
  </si>
  <si>
    <t>&lt;=5%</t>
  </si>
  <si>
    <t>&gt;5%</t>
  </si>
  <si>
    <t>&lt;=10%</t>
  </si>
  <si>
    <t>&gt;10%</t>
  </si>
  <si>
    <t>&lt;=20%</t>
  </si>
  <si>
    <t>&gt;20%</t>
  </si>
  <si>
    <t>&lt;=25%</t>
  </si>
  <si>
    <t>&gt;25%</t>
  </si>
  <si>
    <t>0-5</t>
  </si>
  <si>
    <t>&lt;=0</t>
  </si>
  <si>
    <t>5-10</t>
  </si>
  <si>
    <t>10-15</t>
  </si>
  <si>
    <t>15-20</t>
  </si>
  <si>
    <t>20-25</t>
  </si>
  <si>
    <t>25-100</t>
  </si>
  <si>
    <t>Dpto</t>
  </si>
  <si>
    <t>ROA</t>
  </si>
  <si>
    <t>Prueba acida</t>
  </si>
  <si>
    <t>&lt;=0,5</t>
  </si>
  <si>
    <t>&gt;0,5</t>
  </si>
  <si>
    <t>&lt;=1</t>
  </si>
  <si>
    <t>&gt;1</t>
  </si>
  <si>
    <t>&lt;=1,5</t>
  </si>
  <si>
    <t>&gt;1,5</t>
  </si>
  <si>
    <t>&lt;=2</t>
  </si>
  <si>
    <t>&gt;2</t>
  </si>
  <si>
    <t>&lt;=2,5</t>
  </si>
  <si>
    <t>&gt;2,5</t>
  </si>
  <si>
    <t>&lt;=3</t>
  </si>
  <si>
    <t>&gt;4</t>
  </si>
  <si>
    <t>&lt;=100</t>
  </si>
  <si>
    <t>&gt;3</t>
  </si>
  <si>
    <t>&lt;=4</t>
  </si>
  <si>
    <t>0-0,5</t>
  </si>
  <si>
    <t>0,5-1</t>
  </si>
  <si>
    <t>1-1,5</t>
  </si>
  <si>
    <t>1,5-2</t>
  </si>
  <si>
    <t>2-2,5</t>
  </si>
  <si>
    <t>2,5-3</t>
  </si>
  <si>
    <t>3-4</t>
  </si>
  <si>
    <t>4-100</t>
  </si>
  <si>
    <t>Razón corriente</t>
  </si>
  <si>
    <t>Plenas</t>
  </si>
  <si>
    <t>Pymes</t>
  </si>
  <si>
    <t>Cliclo Operativo</t>
  </si>
  <si>
    <t>&gt;=45</t>
  </si>
  <si>
    <t>&lt;=135</t>
  </si>
  <si>
    <t>&gt;135</t>
  </si>
  <si>
    <t>&lt;=180</t>
  </si>
  <si>
    <t>&gt;180</t>
  </si>
  <si>
    <t>&lt;=225</t>
  </si>
  <si>
    <t>&gt;225</t>
  </si>
  <si>
    <t>&lt;=270</t>
  </si>
  <si>
    <t>&gt;270</t>
  </si>
  <si>
    <t>DIAS INVENTARIO</t>
  </si>
  <si>
    <t>DIAS CARTERA</t>
  </si>
  <si>
    <t>EMPRESA</t>
  </si>
  <si>
    <t>CICLO OPERATIVO</t>
  </si>
  <si>
    <t>CICLO DE CAJA</t>
  </si>
  <si>
    <t>DIAS PROVEEDORES</t>
  </si>
  <si>
    <t>Pequeñas</t>
  </si>
  <si>
    <t>Grandes</t>
  </si>
  <si>
    <t>GRANDES</t>
  </si>
  <si>
    <t>% de crecimiento en ventas</t>
  </si>
  <si>
    <t>Región</t>
  </si>
  <si>
    <t>Normatividad</t>
  </si>
  <si>
    <t>Año</t>
  </si>
  <si>
    <t>Compañía</t>
  </si>
  <si>
    <t>Pasivo financiero corriente</t>
  </si>
  <si>
    <t>Pasivo financiero no corriente</t>
  </si>
  <si>
    <t>Pasivo corriente</t>
  </si>
  <si>
    <t>Pasivo no corriente</t>
  </si>
  <si>
    <t>Pasivo</t>
  </si>
  <si>
    <t>Suma de EBITDA</t>
  </si>
  <si>
    <t>Suma de DEUDA</t>
  </si>
  <si>
    <t>Suma de DD/EB</t>
  </si>
  <si>
    <t>PYME</t>
  </si>
  <si>
    <t>Concentraccion de endeudamiento CP</t>
  </si>
  <si>
    <t>Indicadores financieros</t>
  </si>
  <si>
    <t>Margen Bruto</t>
  </si>
  <si>
    <t>Margen Utilidad Antes de Impuestos</t>
  </si>
  <si>
    <t>Margen Neto</t>
  </si>
  <si>
    <t>Punto de entrada</t>
  </si>
  <si>
    <t>Información General de las Compañías del sector pinturero (CIIU 2022) Tamaño, nombre, región y año de presentación de los Estados Financieros</t>
  </si>
  <si>
    <t>Empresas del sector pinturero que informan sus Estados Financieros a las Superitendencia de Sociedades de Colombia</t>
  </si>
  <si>
    <t>Código CIIU C2022 - Fabricación de pinturas, barnices y revestimientos similares, tintas para impresión y masillas</t>
  </si>
  <si>
    <t xml:space="preserve">Base de datos - Estado de Resultados </t>
  </si>
  <si>
    <t>Notas a los Estados Financieros de Propiedad, Planta y Equipo</t>
  </si>
  <si>
    <t>Información extraída de la Superintendencia de Sociedades de Colombia</t>
  </si>
  <si>
    <t>Indicadores financieros generados por los integrantes del trabajo con base en la información descargada de la Superintendecia de Sociedades de Colombia</t>
  </si>
  <si>
    <t>Análisis del desempeño financiero del sector pinturero durante la crisis sanitaria del 2020</t>
  </si>
  <si>
    <t xml:space="preserve">Estado de Resultados - Cifras consultadas y descargadas de la Superintendencia de Sociedades de Colombia (Empresas del Sector Pinturero - Código  CIIU 2022) </t>
  </si>
  <si>
    <t>Anexo 1. Estados Financieros por Compañía.</t>
  </si>
  <si>
    <t>Propiedades de inversión al costo menos depreciación acumulada y deterioro</t>
  </si>
  <si>
    <t>Propiedades de inversión a valor razonable con cambios en resultados</t>
  </si>
  <si>
    <t>Préstamos corrientes</t>
  </si>
  <si>
    <t>Parte corriente de préstamos no corrientes</t>
  </si>
  <si>
    <t>Parte no corriente de préstamos no corrientes</t>
  </si>
  <si>
    <t>Total patrimonio atribuible a propietarios de la controladora</t>
  </si>
  <si>
    <t>Participaciones no controladoras</t>
  </si>
  <si>
    <t>Base de datos - Estado de Situación Financiera</t>
  </si>
  <si>
    <t xml:space="preserve">Estado de Situación Financiera - Cifras consultadas y descargadas de la Superintendencia de Sociedades de Colombia (Empresas del Sector Pinturero - Código  CIIU 2022) </t>
  </si>
  <si>
    <t>Ingresos Ordinarios*</t>
  </si>
  <si>
    <t>Costo de ventas*</t>
  </si>
  <si>
    <t>*DEPARTAMENTO</t>
  </si>
  <si>
    <t>Columna1</t>
  </si>
  <si>
    <t>Ciclo de caja</t>
  </si>
  <si>
    <t>EMPRESAS</t>
  </si>
  <si>
    <t xml:space="preserve"> % N</t>
  </si>
  <si>
    <t xml:space="preserve"> %P</t>
  </si>
  <si>
    <t xml:space="preserve"> %</t>
  </si>
  <si>
    <t>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</si>
</sst>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quot;€&quot;_-;\-* #,##0.00\ &quot;€&quot;_-;_-* &quot;-&quot;??\ &quot;€&quot;_-;_-@_-"/>
    <numFmt numFmtId="165" formatCode="#,##0\ ;\(#,##0\);\-"/>
    <numFmt numFmtId="166" formatCode="#,##0.0\ ;\(#,##0.0\);\-"/>
    <numFmt numFmtId="167" formatCode="0.0%"/>
    <numFmt numFmtId="168" formatCode="_-* #,##0_-;\-* #,##0_-;_-* &quot;-&quot;??_-;_-@_-"/>
    <numFmt numFmtId="169" formatCode="_-[$$-240A]\ * #,##0.00_-;\-[$$-240A]\ * #,##0.00_-;_-[$$-240A]\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0"/>
      <color rgb="FF000000"/>
      <name val="Calibri"/>
      <family val="2"/>
    </font>
    <font>
      <b/>
      <sz val="10"/>
      <color rgb="FFFFFFFF"/>
      <name val="Arial"/>
      <family val="2"/>
    </font>
    <font>
      <sz val="11"/>
      <color theme="1"/>
      <name val="Arial"/>
      <family val="2"/>
    </font>
    <font>
      <b/>
      <sz val="10"/>
      <color rgb="FF000000"/>
      <name val="Arial"/>
      <family val="2"/>
    </font>
    <font>
      <sz val="10"/>
      <color theme="1"/>
      <name val="Arial"/>
      <family val="2"/>
    </font>
    <font>
      <b/>
      <sz val="10"/>
      <color theme="1"/>
      <name val="Arial"/>
      <family val="2"/>
    </font>
    <font>
      <b/>
      <i/>
      <sz val="10"/>
      <color theme="1"/>
      <name val="Arial"/>
      <family val="2"/>
    </font>
    <font>
      <b/>
      <sz val="11"/>
      <color rgb="FF000000"/>
      <name val="Arial"/>
      <family val="2"/>
    </font>
    <font>
      <b/>
      <sz val="12"/>
      <color rgb="FF000000"/>
      <name val="Arial"/>
      <family val="2"/>
    </font>
    <font>
      <b/>
      <sz val="11"/>
      <color theme="1"/>
      <name val="Arial"/>
      <family val="2"/>
    </font>
    <font>
      <b/>
      <i/>
      <sz val="12"/>
      <color theme="1"/>
      <name val="Arial"/>
      <family val="2"/>
    </font>
    <font>
      <sz val="11"/>
      <color theme="8" tint="-0.249977111117893"/>
      <name val="Calibri"/>
      <family val="2"/>
      <scheme val="minor"/>
    </font>
    <font>
      <b/>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92D050"/>
        <bgColor indexed="64"/>
      </patternFill>
    </fill>
    <fill>
      <patternFill patternType="solid">
        <fgColor rgb="FF86BC25"/>
        <bgColor indexed="64"/>
      </patternFill>
    </fill>
    <fill>
      <patternFill patternType="solid">
        <fgColor rgb="FF012169"/>
        <bgColor indexed="64"/>
      </patternFill>
    </fill>
    <fill>
      <patternFill patternType="solid">
        <fgColor rgb="FFD0D0CE"/>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2"/>
        <bgColor theme="4" tint="0.79998168889431442"/>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thin">
        <color theme="4" tint="0.39997558519241921"/>
      </bottom>
      <diagonal/>
    </border>
    <border>
      <left style="thin">
        <color rgb="FF000000"/>
      </left>
      <right/>
      <top style="thin">
        <color rgb="FF000000"/>
      </top>
      <bottom style="thin">
        <color rgb="FFBBBCBC"/>
      </bottom>
      <diagonal/>
    </border>
    <border>
      <left/>
      <right/>
      <top style="thin">
        <color rgb="FF000000"/>
      </top>
      <bottom style="thin">
        <color rgb="FFBBBCBC"/>
      </bottom>
      <diagonal/>
    </border>
    <border>
      <left/>
      <right style="thin">
        <color rgb="FF000000"/>
      </right>
      <top style="thin">
        <color rgb="FF000000"/>
      </top>
      <bottom style="thin">
        <color rgb="FFBBBCBC"/>
      </bottom>
      <diagonal/>
    </border>
    <border>
      <left style="thin">
        <color rgb="FFBBBCBC"/>
      </left>
      <right style="thin">
        <color rgb="FFBBBCBC"/>
      </right>
      <top style="thin">
        <color rgb="FFBBBCBC"/>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BBCBC"/>
      </left>
      <right style="thin">
        <color rgb="FFBBBCBC"/>
      </right>
      <top/>
      <bottom/>
      <diagonal/>
    </border>
    <border>
      <left style="thin">
        <color auto="1"/>
      </left>
      <right style="thin">
        <color auto="1"/>
      </right>
      <top/>
      <bottom style="thin">
        <color auto="1"/>
      </bottom>
      <diagonal/>
    </border>
    <border>
      <left/>
      <right/>
      <top style="thin">
        <color indexed="64"/>
      </top>
      <bottom style="thin">
        <color auto="1"/>
      </bottom>
      <diagonal/>
    </border>
    <border>
      <left style="thin">
        <color auto="1"/>
      </left>
      <right/>
      <top style="thin">
        <color auto="1"/>
      </top>
      <bottom style="thin">
        <color auto="1"/>
      </bottom>
      <diagonal/>
    </border>
    <border>
      <left/>
      <right style="thin">
        <color rgb="FF000000"/>
      </right>
      <top/>
      <bottom/>
      <diagonal/>
    </border>
    <border>
      <left style="thin">
        <color theme="8"/>
      </left>
      <right style="thin">
        <color theme="8"/>
      </right>
      <top/>
      <bottom/>
      <diagonal/>
    </border>
    <border>
      <left style="thin">
        <color theme="8"/>
      </left>
      <right style="thin">
        <color theme="8"/>
      </right>
      <top style="thin">
        <color theme="8"/>
      </top>
      <bottom style="thin">
        <color theme="8"/>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0" fillId="0" borderId="0" xfId="0" applyAlignment="1">
      <alignment horizontal="left"/>
    </xf>
    <xf numFmtId="0" fontId="0" fillId="0" borderId="0" xfId="0" pivotButton="1"/>
    <xf numFmtId="0" fontId="0" fillId="0" borderId="1" xfId="0" applyBorder="1"/>
    <xf numFmtId="9" fontId="0" fillId="0" borderId="1" xfId="1" applyFont="1" applyBorder="1"/>
    <xf numFmtId="10" fontId="0" fillId="0" borderId="0" xfId="0" applyNumberFormat="1"/>
    <xf numFmtId="165" fontId="0" fillId="0" borderId="0" xfId="0" applyNumberFormat="1"/>
    <xf numFmtId="164" fontId="0" fillId="0" borderId="0" xfId="0" applyNumberFormat="1"/>
    <xf numFmtId="0" fontId="2" fillId="3" borderId="4" xfId="0" applyFont="1" applyFill="1" applyBorder="1"/>
    <xf numFmtId="0" fontId="0" fillId="0" borderId="0" xfId="0" applyNumberFormat="1"/>
    <xf numFmtId="9" fontId="0" fillId="0" borderId="0" xfId="1" applyFont="1"/>
    <xf numFmtId="0" fontId="2" fillId="3" borderId="0" xfId="0" applyFont="1" applyFill="1" applyBorder="1"/>
    <xf numFmtId="9" fontId="2" fillId="3" borderId="4" xfId="1" applyFont="1" applyFill="1" applyBorder="1"/>
    <xf numFmtId="9" fontId="0" fillId="0" borderId="0" xfId="1" applyNumberFormat="1" applyFont="1"/>
    <xf numFmtId="9" fontId="2" fillId="3" borderId="4" xfId="1" applyNumberFormat="1" applyFont="1" applyFill="1" applyBorder="1"/>
    <xf numFmtId="0" fontId="0" fillId="4" borderId="0" xfId="0" applyFill="1"/>
    <xf numFmtId="0" fontId="0" fillId="0" borderId="0" xfId="0" applyAlignment="1">
      <alignment shrinkToFit="1"/>
    </xf>
    <xf numFmtId="49" fontId="0" fillId="0" borderId="0" xfId="0" applyNumberFormat="1"/>
    <xf numFmtId="9" fontId="0" fillId="0" borderId="0" xfId="0" applyNumberFormat="1"/>
    <xf numFmtId="0" fontId="2" fillId="5" borderId="0" xfId="0" applyFont="1" applyFill="1"/>
    <xf numFmtId="166" fontId="0" fillId="0" borderId="0" xfId="0" applyNumberFormat="1"/>
    <xf numFmtId="0" fontId="2" fillId="3" borderId="0" xfId="0" applyFont="1" applyFill="1"/>
    <xf numFmtId="0" fontId="2" fillId="0" borderId="0" xfId="0" applyFont="1"/>
    <xf numFmtId="2" fontId="0" fillId="0" borderId="0" xfId="1" applyNumberFormat="1" applyFont="1"/>
    <xf numFmtId="167" fontId="0" fillId="0" borderId="0" xfId="1" applyNumberFormat="1" applyFont="1"/>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165" fontId="0" fillId="0" borderId="0" xfId="2" applyNumberFormat="1" applyFont="1"/>
    <xf numFmtId="168" fontId="0" fillId="0" borderId="0" xfId="2" applyNumberFormat="1" applyFont="1"/>
    <xf numFmtId="165" fontId="0" fillId="2" borderId="0" xfId="0" applyNumberFormat="1" applyFill="1"/>
    <xf numFmtId="2" fontId="0" fillId="0" borderId="0" xfId="0" applyNumberFormat="1"/>
    <xf numFmtId="10" fontId="0" fillId="0" borderId="0" xfId="1" applyNumberFormat="1" applyFont="1"/>
    <xf numFmtId="0" fontId="0" fillId="0" borderId="0" xfId="0" applyAlignment="1">
      <alignment horizontal="center"/>
    </xf>
    <xf numFmtId="0" fontId="5" fillId="0" borderId="0" xfId="0" applyFont="1"/>
    <xf numFmtId="0" fontId="7" fillId="0" borderId="0" xfId="0" applyFont="1"/>
    <xf numFmtId="0" fontId="7" fillId="0" borderId="1" xfId="0" applyFont="1" applyBorder="1"/>
    <xf numFmtId="165" fontId="7" fillId="0" borderId="1" xfId="0" applyNumberFormat="1" applyFont="1" applyBorder="1"/>
    <xf numFmtId="9" fontId="7" fillId="0" borderId="1" xfId="1" applyFont="1" applyBorder="1"/>
    <xf numFmtId="9" fontId="7" fillId="0" borderId="1" xfId="1" applyFont="1" applyBorder="1" applyAlignment="1"/>
    <xf numFmtId="0" fontId="6" fillId="6" borderId="2" xfId="0" applyFont="1" applyFill="1" applyBorder="1" applyAlignment="1">
      <alignment horizontal="center" vertical="center" wrapText="1"/>
    </xf>
    <xf numFmtId="0" fontId="7" fillId="0" borderId="13" xfId="0" applyFont="1" applyBorder="1"/>
    <xf numFmtId="0" fontId="9" fillId="0" borderId="0" xfId="0" applyFont="1"/>
    <xf numFmtId="0" fontId="6" fillId="9" borderId="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7" fillId="0" borderId="0" xfId="0" applyFont="1" applyAlignment="1">
      <alignment vertical="center"/>
    </xf>
    <xf numFmtId="0" fontId="13" fillId="0" borderId="0" xfId="0" applyFont="1"/>
    <xf numFmtId="0" fontId="11" fillId="8" borderId="15" xfId="0" applyFont="1" applyFill="1" applyBorder="1" applyAlignment="1">
      <alignment vertical="center"/>
    </xf>
    <xf numFmtId="0" fontId="6" fillId="8" borderId="14" xfId="0" applyFont="1" applyFill="1" applyBorder="1" applyAlignment="1">
      <alignment vertical="center"/>
    </xf>
    <xf numFmtId="169" fontId="0" fillId="0" borderId="0" xfId="0" applyNumberFormat="1"/>
    <xf numFmtId="0" fontId="14" fillId="0" borderId="18" xfId="0" applyFont="1" applyBorder="1"/>
    <xf numFmtId="0" fontId="0" fillId="12" borderId="0" xfId="0" applyFill="1" applyAlignment="1">
      <alignment vertical="center"/>
    </xf>
    <xf numFmtId="0" fontId="0" fillId="12" borderId="0" xfId="0" applyFill="1" applyAlignment="1">
      <alignment vertical="center" wrapText="1"/>
    </xf>
    <xf numFmtId="0" fontId="14" fillId="0" borderId="17" xfId="0" applyFont="1" applyBorder="1" applyAlignment="1">
      <alignment horizontal="left"/>
    </xf>
    <xf numFmtId="2" fontId="14" fillId="0" borderId="17" xfId="0" applyNumberFormat="1" applyFont="1" applyBorder="1"/>
    <xf numFmtId="0" fontId="2" fillId="13" borderId="4" xfId="0" applyFont="1" applyFill="1" applyBorder="1"/>
    <xf numFmtId="0" fontId="2" fillId="13" borderId="0" xfId="0" applyFont="1" applyFill="1"/>
    <xf numFmtId="0" fontId="15" fillId="13" borderId="1" xfId="0" applyFont="1" applyFill="1" applyBorder="1"/>
    <xf numFmtId="0" fontId="0" fillId="0" borderId="1" xfId="0" applyBorder="1" applyAlignment="1">
      <alignment horizontal="left"/>
    </xf>
    <xf numFmtId="164" fontId="0" fillId="0" borderId="1" xfId="0" applyNumberFormat="1" applyBorder="1"/>
    <xf numFmtId="0" fontId="2" fillId="13" borderId="1" xfId="0" applyFont="1" applyFill="1" applyBorder="1"/>
    <xf numFmtId="9" fontId="0" fillId="0" borderId="1" xfId="1" applyNumberFormat="1" applyFont="1" applyBorder="1"/>
    <xf numFmtId="1" fontId="0" fillId="0" borderId="0" xfId="0" applyNumberFormat="1"/>
    <xf numFmtId="166" fontId="0" fillId="0" borderId="1" xfId="0" applyNumberFormat="1" applyBorder="1"/>
    <xf numFmtId="0" fontId="10" fillId="6" borderId="0"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2" fillId="10" borderId="13"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12" fillId="11" borderId="13" xfId="0" applyFont="1" applyFill="1" applyBorder="1" applyAlignment="1">
      <alignment horizontal="left" vertical="center" wrapText="1"/>
    </xf>
    <xf numFmtId="0" fontId="11" fillId="8" borderId="15" xfId="0" applyFont="1" applyFill="1" applyBorder="1" applyAlignment="1">
      <alignment horizontal="left" vertical="center"/>
    </xf>
    <xf numFmtId="0" fontId="11" fillId="8" borderId="14" xfId="0" applyFont="1" applyFill="1" applyBorder="1" applyAlignment="1">
      <alignment horizontal="left"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8" fillId="10" borderId="15"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0" fillId="0" borderId="0" xfId="0" applyAlignment="1">
      <alignment horizontal="center"/>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7">
    <dxf>
      <numFmt numFmtId="169" formatCode="_-[$$-240A]\ * #,##0.00_-;\-[$$-240A]\ * #,##0.00_-;_-[$$-240A]\ * &quot;-&quot;??_-;_-@_-"/>
    </dxf>
    <dxf>
      <numFmt numFmtId="2" formatCode="0.00"/>
    </dxf>
    <dxf>
      <numFmt numFmtId="170" formatCode="_-* #,##0\ &quot;€&quot;_-;\-* #,##0\ &quot;€&quot;_-;_-* &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numFmt numFmtId="169" formatCode="_-[$$-240A]\ * #,##0.00_-;\-[$$-240A]\ * #,##0.00_-;_-[$$-240A]\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Estados Financieros por Compañía e indicadores financieros.xlsx]Ventas!TablaDinámica4</c:name>
    <c:fmtId val="1"/>
  </c:pivotSource>
  <c:chart>
    <c:autoTitleDeleted val="0"/>
    <c:pivotFmts>
      <c:pivotFmt>
        <c:idx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Ventas!$B$8:$B$10</c:f>
              <c:strCache>
                <c:ptCount val="1"/>
                <c:pt idx="0">
                  <c:v>PLENAS - Ingresos Ordinarios*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invertIfNegative val="0"/>
          <c:cat>
            <c:strRef>
              <c:f>Ventas!$A$11:$A$16</c:f>
              <c:strCache>
                <c:ptCount val="6"/>
                <c:pt idx="0">
                  <c:v>2015</c:v>
                </c:pt>
                <c:pt idx="1">
                  <c:v>2016</c:v>
                </c:pt>
                <c:pt idx="2">
                  <c:v>2017</c:v>
                </c:pt>
                <c:pt idx="3">
                  <c:v>2018</c:v>
                </c:pt>
                <c:pt idx="4">
                  <c:v>2019</c:v>
                </c:pt>
                <c:pt idx="5">
                  <c:v>2020</c:v>
                </c:pt>
              </c:strCache>
            </c:strRef>
          </c:cat>
          <c:val>
            <c:numRef>
              <c:f>Ventas!$B$11:$B$16</c:f>
              <c:numCache>
                <c:formatCode>_-[$$-240A]\ * #,##0.00_-;\-[$$-240A]\ * #,##0.00_-;_-[$$-240A]\ * "-"??_-;_-@_-</c:formatCode>
                <c:ptCount val="6"/>
                <c:pt idx="0">
                  <c:v>1000017116</c:v>
                </c:pt>
                <c:pt idx="1">
                  <c:v>1045829706</c:v>
                </c:pt>
                <c:pt idx="2">
                  <c:v>1182355546</c:v>
                </c:pt>
                <c:pt idx="3">
                  <c:v>1132043412</c:v>
                </c:pt>
                <c:pt idx="4">
                  <c:v>1224847710</c:v>
                </c:pt>
                <c:pt idx="5">
                  <c:v>1183633025</c:v>
                </c:pt>
              </c:numCache>
            </c:numRef>
          </c:val>
          <c:extLst>
            <c:ext xmlns:c16="http://schemas.microsoft.com/office/drawing/2014/chart" uri="{C3380CC4-5D6E-409C-BE32-E72D297353CC}">
              <c16:uniqueId val="{00000000-F9E5-4C75-B931-72D2F513292B}"/>
            </c:ext>
          </c:extLst>
        </c:ser>
        <c:ser>
          <c:idx val="1"/>
          <c:order val="1"/>
          <c:tx>
            <c:strRef>
              <c:f>Ventas!$C$8:$C$10</c:f>
              <c:strCache>
                <c:ptCount val="1"/>
                <c:pt idx="0">
                  <c:v>PLENAS - Costo de ventas*</c:v>
                </c:pt>
              </c:strCache>
            </c:strRef>
          </c:tx>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5400000" scaled="0"/>
            </a:gradFill>
            <a:ln>
              <a:noFill/>
            </a:ln>
            <a:effectLst/>
          </c:spPr>
          <c:invertIfNegative val="0"/>
          <c:cat>
            <c:strRef>
              <c:f>Ventas!$A$11:$A$16</c:f>
              <c:strCache>
                <c:ptCount val="6"/>
                <c:pt idx="0">
                  <c:v>2015</c:v>
                </c:pt>
                <c:pt idx="1">
                  <c:v>2016</c:v>
                </c:pt>
                <c:pt idx="2">
                  <c:v>2017</c:v>
                </c:pt>
                <c:pt idx="3">
                  <c:v>2018</c:v>
                </c:pt>
                <c:pt idx="4">
                  <c:v>2019</c:v>
                </c:pt>
                <c:pt idx="5">
                  <c:v>2020</c:v>
                </c:pt>
              </c:strCache>
            </c:strRef>
          </c:cat>
          <c:val>
            <c:numRef>
              <c:f>Ventas!$C$11:$C$16</c:f>
              <c:numCache>
                <c:formatCode>_-[$$-240A]\ * #,##0.00_-;\-[$$-240A]\ * #,##0.00_-;_-[$$-240A]\ * "-"??_-;_-@_-</c:formatCode>
                <c:ptCount val="6"/>
                <c:pt idx="0">
                  <c:v>653775443</c:v>
                </c:pt>
                <c:pt idx="1">
                  <c:v>706680822</c:v>
                </c:pt>
                <c:pt idx="2">
                  <c:v>807681499</c:v>
                </c:pt>
                <c:pt idx="3">
                  <c:v>823084443</c:v>
                </c:pt>
                <c:pt idx="4">
                  <c:v>888111356</c:v>
                </c:pt>
                <c:pt idx="5">
                  <c:v>850470527</c:v>
                </c:pt>
              </c:numCache>
            </c:numRef>
          </c:val>
          <c:extLst>
            <c:ext xmlns:c16="http://schemas.microsoft.com/office/drawing/2014/chart" uri="{C3380CC4-5D6E-409C-BE32-E72D297353CC}">
              <c16:uniqueId val="{00000001-F9E5-4C75-B931-72D2F513292B}"/>
            </c:ext>
          </c:extLst>
        </c:ser>
        <c:ser>
          <c:idx val="2"/>
          <c:order val="2"/>
          <c:tx>
            <c:strRef>
              <c:f>Ventas!$D$8:$D$10</c:f>
              <c:strCache>
                <c:ptCount val="1"/>
                <c:pt idx="0">
                  <c:v>PYMES - Ingresos Ordinarios*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cat>
            <c:strRef>
              <c:f>Ventas!$A$11:$A$16</c:f>
              <c:strCache>
                <c:ptCount val="6"/>
                <c:pt idx="0">
                  <c:v>2015</c:v>
                </c:pt>
                <c:pt idx="1">
                  <c:v>2016</c:v>
                </c:pt>
                <c:pt idx="2">
                  <c:v>2017</c:v>
                </c:pt>
                <c:pt idx="3">
                  <c:v>2018</c:v>
                </c:pt>
                <c:pt idx="4">
                  <c:v>2019</c:v>
                </c:pt>
                <c:pt idx="5">
                  <c:v>2020</c:v>
                </c:pt>
              </c:strCache>
            </c:strRef>
          </c:cat>
          <c:val>
            <c:numRef>
              <c:f>Ventas!$D$11:$D$16</c:f>
              <c:numCache>
                <c:formatCode>_-[$$-240A]\ * #,##0.00_-;\-[$$-240A]\ * #,##0.00_-;_-[$$-240A]\ * "-"??_-;_-@_-</c:formatCode>
                <c:ptCount val="6"/>
                <c:pt idx="0">
                  <c:v>395951737</c:v>
                </c:pt>
                <c:pt idx="1">
                  <c:v>417296574</c:v>
                </c:pt>
                <c:pt idx="2">
                  <c:v>329982407</c:v>
                </c:pt>
                <c:pt idx="3">
                  <c:v>378646288</c:v>
                </c:pt>
                <c:pt idx="4">
                  <c:v>423220733</c:v>
                </c:pt>
                <c:pt idx="5">
                  <c:v>531278331</c:v>
                </c:pt>
              </c:numCache>
            </c:numRef>
          </c:val>
          <c:extLst>
            <c:ext xmlns:c16="http://schemas.microsoft.com/office/drawing/2014/chart" uri="{C3380CC4-5D6E-409C-BE32-E72D297353CC}">
              <c16:uniqueId val="{00000002-F9E5-4C75-B931-72D2F513292B}"/>
            </c:ext>
          </c:extLst>
        </c:ser>
        <c:ser>
          <c:idx val="3"/>
          <c:order val="3"/>
          <c:tx>
            <c:strRef>
              <c:f>Ventas!$E$8:$E$10</c:f>
              <c:strCache>
                <c:ptCount val="1"/>
                <c:pt idx="0">
                  <c:v>PYMES - Costo de ventas*</c:v>
                </c:pt>
              </c:strCache>
            </c:strRef>
          </c:tx>
          <c:spPr>
            <a:gradFill flip="none" rotWithShape="1">
              <a:gsLst>
                <a:gs pos="0">
                  <a:schemeClr val="accent1">
                    <a:lumMod val="60000"/>
                  </a:schemeClr>
                </a:gs>
                <a:gs pos="75000">
                  <a:schemeClr val="accent1">
                    <a:lumMod val="60000"/>
                    <a:lumMod val="60000"/>
                    <a:lumOff val="40000"/>
                  </a:schemeClr>
                </a:gs>
                <a:gs pos="51000">
                  <a:schemeClr val="accent1">
                    <a:lumMod val="60000"/>
                    <a:alpha val="75000"/>
                  </a:schemeClr>
                </a:gs>
                <a:gs pos="100000">
                  <a:schemeClr val="accent1">
                    <a:lumMod val="60000"/>
                    <a:lumMod val="20000"/>
                    <a:lumOff val="80000"/>
                    <a:alpha val="15000"/>
                  </a:schemeClr>
                </a:gs>
              </a:gsLst>
              <a:lin ang="5400000" scaled="0"/>
            </a:gradFill>
            <a:ln>
              <a:noFill/>
            </a:ln>
            <a:effectLst/>
          </c:spPr>
          <c:invertIfNegative val="0"/>
          <c:cat>
            <c:strRef>
              <c:f>Ventas!$A$11:$A$16</c:f>
              <c:strCache>
                <c:ptCount val="6"/>
                <c:pt idx="0">
                  <c:v>2015</c:v>
                </c:pt>
                <c:pt idx="1">
                  <c:v>2016</c:v>
                </c:pt>
                <c:pt idx="2">
                  <c:v>2017</c:v>
                </c:pt>
                <c:pt idx="3">
                  <c:v>2018</c:v>
                </c:pt>
                <c:pt idx="4">
                  <c:v>2019</c:v>
                </c:pt>
                <c:pt idx="5">
                  <c:v>2020</c:v>
                </c:pt>
              </c:strCache>
            </c:strRef>
          </c:cat>
          <c:val>
            <c:numRef>
              <c:f>Ventas!$E$11:$E$16</c:f>
              <c:numCache>
                <c:formatCode>_-[$$-240A]\ * #,##0.00_-;\-[$$-240A]\ * #,##0.00_-;_-[$$-240A]\ * "-"??_-;_-@_-</c:formatCode>
                <c:ptCount val="6"/>
                <c:pt idx="0">
                  <c:v>274358290</c:v>
                </c:pt>
                <c:pt idx="1">
                  <c:v>286745883</c:v>
                </c:pt>
                <c:pt idx="2">
                  <c:v>218627422</c:v>
                </c:pt>
                <c:pt idx="3">
                  <c:v>264384687</c:v>
                </c:pt>
                <c:pt idx="4">
                  <c:v>297870556</c:v>
                </c:pt>
                <c:pt idx="5">
                  <c:v>385280661</c:v>
                </c:pt>
              </c:numCache>
            </c:numRef>
          </c:val>
          <c:extLst>
            <c:ext xmlns:c16="http://schemas.microsoft.com/office/drawing/2014/chart" uri="{C3380CC4-5D6E-409C-BE32-E72D297353CC}">
              <c16:uniqueId val="{00000003-F9E5-4C75-B931-72D2F513292B}"/>
            </c:ext>
          </c:extLst>
        </c:ser>
        <c:dLbls>
          <c:showLegendKey val="0"/>
          <c:showVal val="0"/>
          <c:showCatName val="0"/>
          <c:showSerName val="0"/>
          <c:showPercent val="0"/>
          <c:showBubbleSize val="0"/>
        </c:dLbls>
        <c:gapWidth val="355"/>
        <c:overlap val="-70"/>
        <c:axId val="1159731488"/>
        <c:axId val="1159722752"/>
      </c:barChart>
      <c:catAx>
        <c:axId val="115973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9722752"/>
        <c:crosses val="autoZero"/>
        <c:auto val="1"/>
        <c:lblAlgn val="ctr"/>
        <c:lblOffset val="100"/>
        <c:noMultiLvlLbl val="0"/>
      </c:catAx>
      <c:valAx>
        <c:axId val="1159722752"/>
        <c:scaling>
          <c:orientation val="minMax"/>
        </c:scaling>
        <c:delete val="0"/>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_-[$$-240A]\ * #,##0.00_-;\-[$$-240A]\ * #,##0.0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9731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pivotSource>
    <c:name>[Anexo 1. Estados Financieros por Compañía e indicadores financieros.xlsx]Ventas!TablaDinámica5</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hade val="37000"/>
            </a:schemeClr>
          </a:solidFill>
          <a:ln w="19050">
            <a:solidFill>
              <a:schemeClr val="lt1"/>
            </a:solidFill>
          </a:ln>
          <a:effectLst/>
        </c:spPr>
      </c:pivotFmt>
      <c:pivotFmt>
        <c:idx val="3"/>
        <c:spPr>
          <a:solidFill>
            <a:schemeClr val="accent1">
              <a:shade val="45000"/>
            </a:schemeClr>
          </a:solidFill>
          <a:ln w="19050">
            <a:solidFill>
              <a:schemeClr val="lt1"/>
            </a:solidFill>
          </a:ln>
          <a:effectLst/>
        </c:spPr>
      </c:pivotFmt>
      <c:pivotFmt>
        <c:idx val="4"/>
        <c:spPr>
          <a:solidFill>
            <a:schemeClr val="accent1">
              <a:shade val="53000"/>
            </a:schemeClr>
          </a:solidFill>
          <a:ln w="19050">
            <a:solidFill>
              <a:schemeClr val="lt1"/>
            </a:solidFill>
          </a:ln>
          <a:effectLst/>
        </c:spPr>
      </c:pivotFmt>
      <c:pivotFmt>
        <c:idx val="5"/>
        <c:spPr>
          <a:solidFill>
            <a:schemeClr val="accent1">
              <a:shade val="61000"/>
            </a:schemeClr>
          </a:solidFill>
          <a:ln w="19050">
            <a:solidFill>
              <a:schemeClr val="lt1"/>
            </a:solidFill>
          </a:ln>
          <a:effectLst/>
        </c:spPr>
      </c:pivotFmt>
      <c:pivotFmt>
        <c:idx val="6"/>
        <c:spPr>
          <a:solidFill>
            <a:schemeClr val="accent1">
              <a:shade val="68000"/>
            </a:schemeClr>
          </a:solidFill>
          <a:ln w="19050">
            <a:solidFill>
              <a:schemeClr val="lt1"/>
            </a:solidFill>
          </a:ln>
          <a:effectLst/>
        </c:spPr>
      </c:pivotFmt>
      <c:pivotFmt>
        <c:idx val="7"/>
        <c:spPr>
          <a:solidFill>
            <a:schemeClr val="accent1">
              <a:shade val="76000"/>
            </a:schemeClr>
          </a:solidFill>
          <a:ln w="19050">
            <a:solidFill>
              <a:schemeClr val="lt1"/>
            </a:solidFill>
          </a:ln>
          <a:effectLst/>
        </c:spPr>
      </c:pivotFmt>
      <c:pivotFmt>
        <c:idx val="8"/>
        <c:spPr>
          <a:solidFill>
            <a:schemeClr val="accent1">
              <a:shade val="84000"/>
            </a:schemeClr>
          </a:solidFill>
          <a:ln w="19050">
            <a:solidFill>
              <a:schemeClr val="lt1"/>
            </a:solidFill>
          </a:ln>
          <a:effectLst/>
        </c:spPr>
      </c:pivotFmt>
      <c:pivotFmt>
        <c:idx val="9"/>
        <c:spPr>
          <a:solidFill>
            <a:schemeClr val="accent1">
              <a:shade val="92000"/>
            </a:schemeClr>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tint val="93000"/>
            </a:schemeClr>
          </a:solidFill>
          <a:ln w="19050">
            <a:solidFill>
              <a:schemeClr val="lt1"/>
            </a:solidFill>
          </a:ln>
          <a:effectLst/>
        </c:spPr>
      </c:pivotFmt>
      <c:pivotFmt>
        <c:idx val="12"/>
        <c:spPr>
          <a:solidFill>
            <a:schemeClr val="accent1">
              <a:tint val="85000"/>
            </a:schemeClr>
          </a:solidFill>
          <a:ln w="19050">
            <a:solidFill>
              <a:schemeClr val="lt1"/>
            </a:solidFill>
          </a:ln>
          <a:effectLst/>
        </c:spPr>
      </c:pivotFmt>
      <c:pivotFmt>
        <c:idx val="13"/>
        <c:spPr>
          <a:solidFill>
            <a:schemeClr val="accent1">
              <a:tint val="77000"/>
            </a:schemeClr>
          </a:solidFill>
          <a:ln w="19050">
            <a:solidFill>
              <a:schemeClr val="lt1"/>
            </a:solidFill>
          </a:ln>
          <a:effectLst/>
        </c:spPr>
      </c:pivotFmt>
      <c:pivotFmt>
        <c:idx val="14"/>
        <c:spPr>
          <a:solidFill>
            <a:schemeClr val="accent1">
              <a:tint val="69000"/>
            </a:schemeClr>
          </a:solidFill>
          <a:ln w="19050">
            <a:solidFill>
              <a:schemeClr val="lt1"/>
            </a:solidFill>
          </a:ln>
          <a:effectLst/>
        </c:spPr>
      </c:pivotFmt>
      <c:pivotFmt>
        <c:idx val="15"/>
        <c:spPr>
          <a:solidFill>
            <a:schemeClr val="accent1">
              <a:tint val="62000"/>
            </a:schemeClr>
          </a:solidFill>
          <a:ln w="19050">
            <a:solidFill>
              <a:schemeClr val="lt1"/>
            </a:solidFill>
          </a:ln>
          <a:effectLst/>
        </c:spPr>
      </c:pivotFmt>
      <c:pivotFmt>
        <c:idx val="16"/>
        <c:spPr>
          <a:solidFill>
            <a:schemeClr val="accent1">
              <a:tint val="54000"/>
            </a:schemeClr>
          </a:solidFill>
          <a:ln w="19050">
            <a:solidFill>
              <a:schemeClr val="lt1"/>
            </a:solidFill>
          </a:ln>
          <a:effectLst/>
        </c:spPr>
      </c:pivotFmt>
      <c:pivotFmt>
        <c:idx val="17"/>
        <c:spPr>
          <a:solidFill>
            <a:schemeClr val="accent1">
              <a:tint val="46000"/>
            </a:schemeClr>
          </a:solidFill>
          <a:ln w="19050">
            <a:solidFill>
              <a:schemeClr val="lt1"/>
            </a:solidFill>
          </a:ln>
          <a:effectLst/>
        </c:spPr>
      </c:pivotFmt>
      <c:pivotFmt>
        <c:idx val="18"/>
        <c:spPr>
          <a:solidFill>
            <a:schemeClr val="accent1">
              <a:tint val="38000"/>
            </a:schemeClr>
          </a:solidFill>
          <a:ln w="19050">
            <a:solidFill>
              <a:schemeClr val="lt1"/>
            </a:solidFill>
          </a:ln>
          <a:effectLst/>
        </c:spPr>
      </c:pivotFmt>
      <c:pivotFmt>
        <c:idx val="19"/>
        <c:spPr>
          <a:solidFill>
            <a:schemeClr val="accent1">
              <a:shade val="37000"/>
            </a:schemeClr>
          </a:solidFill>
          <a:ln w="19050">
            <a:solidFill>
              <a:schemeClr val="lt1"/>
            </a:solidFill>
          </a:ln>
          <a:effectLst/>
        </c:spPr>
      </c:pivotFmt>
      <c:pivotFmt>
        <c:idx val="20"/>
        <c:spPr>
          <a:solidFill>
            <a:schemeClr val="accent1">
              <a:shade val="45000"/>
            </a:schemeClr>
          </a:solidFill>
          <a:ln w="19050">
            <a:solidFill>
              <a:schemeClr val="lt1"/>
            </a:solidFill>
          </a:ln>
          <a:effectLst/>
        </c:spPr>
      </c:pivotFmt>
      <c:pivotFmt>
        <c:idx val="21"/>
        <c:spPr>
          <a:solidFill>
            <a:schemeClr val="accent1">
              <a:shade val="53000"/>
            </a:schemeClr>
          </a:solidFill>
          <a:ln w="19050">
            <a:solidFill>
              <a:schemeClr val="lt1"/>
            </a:solidFill>
          </a:ln>
          <a:effectLst/>
        </c:spPr>
      </c:pivotFmt>
      <c:pivotFmt>
        <c:idx val="22"/>
        <c:spPr>
          <a:solidFill>
            <a:schemeClr val="accent1">
              <a:shade val="61000"/>
            </a:schemeClr>
          </a:solidFill>
          <a:ln w="19050">
            <a:solidFill>
              <a:schemeClr val="lt1"/>
            </a:solidFill>
          </a:ln>
          <a:effectLst/>
        </c:spPr>
      </c:pivotFmt>
      <c:pivotFmt>
        <c:idx val="23"/>
        <c:spPr>
          <a:solidFill>
            <a:schemeClr val="accent1">
              <a:shade val="68000"/>
            </a:schemeClr>
          </a:solidFill>
          <a:ln w="19050">
            <a:solidFill>
              <a:schemeClr val="lt1"/>
            </a:solidFill>
          </a:ln>
          <a:effectLst/>
        </c:spPr>
      </c:pivotFmt>
      <c:pivotFmt>
        <c:idx val="24"/>
        <c:spPr>
          <a:solidFill>
            <a:schemeClr val="accent1">
              <a:shade val="76000"/>
            </a:schemeClr>
          </a:solidFill>
          <a:ln w="19050">
            <a:solidFill>
              <a:schemeClr val="lt1"/>
            </a:solidFill>
          </a:ln>
          <a:effectLst/>
        </c:spPr>
      </c:pivotFmt>
      <c:pivotFmt>
        <c:idx val="25"/>
        <c:spPr>
          <a:solidFill>
            <a:schemeClr val="accent1">
              <a:shade val="84000"/>
            </a:schemeClr>
          </a:solidFill>
          <a:ln w="19050">
            <a:solidFill>
              <a:schemeClr val="lt1"/>
            </a:solidFill>
          </a:ln>
          <a:effectLst/>
        </c:spPr>
      </c:pivotFmt>
      <c:pivotFmt>
        <c:idx val="26"/>
        <c:spPr>
          <a:solidFill>
            <a:schemeClr val="accent1">
              <a:shade val="92000"/>
            </a:schemeClr>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tint val="93000"/>
            </a:schemeClr>
          </a:solidFill>
          <a:ln w="19050">
            <a:solidFill>
              <a:schemeClr val="lt1"/>
            </a:solidFill>
          </a:ln>
          <a:effectLst/>
        </c:spPr>
      </c:pivotFmt>
      <c:pivotFmt>
        <c:idx val="29"/>
        <c:spPr>
          <a:solidFill>
            <a:schemeClr val="accent1">
              <a:tint val="85000"/>
            </a:schemeClr>
          </a:solidFill>
          <a:ln w="19050">
            <a:solidFill>
              <a:schemeClr val="lt1"/>
            </a:solidFill>
          </a:ln>
          <a:effectLst/>
        </c:spPr>
      </c:pivotFmt>
      <c:pivotFmt>
        <c:idx val="30"/>
        <c:spPr>
          <a:solidFill>
            <a:schemeClr val="accent1">
              <a:tint val="77000"/>
            </a:schemeClr>
          </a:solidFill>
          <a:ln w="19050">
            <a:solidFill>
              <a:schemeClr val="lt1"/>
            </a:solidFill>
          </a:ln>
          <a:effectLst/>
        </c:spPr>
      </c:pivotFmt>
      <c:pivotFmt>
        <c:idx val="31"/>
        <c:spPr>
          <a:solidFill>
            <a:schemeClr val="accent1">
              <a:tint val="69000"/>
            </a:schemeClr>
          </a:solidFill>
          <a:ln w="19050">
            <a:solidFill>
              <a:schemeClr val="lt1"/>
            </a:solidFill>
          </a:ln>
          <a:effectLst/>
        </c:spPr>
      </c:pivotFmt>
      <c:pivotFmt>
        <c:idx val="32"/>
        <c:spPr>
          <a:solidFill>
            <a:schemeClr val="accent1">
              <a:tint val="62000"/>
            </a:schemeClr>
          </a:solidFill>
          <a:ln w="19050">
            <a:solidFill>
              <a:schemeClr val="lt1"/>
            </a:solidFill>
          </a:ln>
          <a:effectLst/>
        </c:spPr>
      </c:pivotFmt>
      <c:pivotFmt>
        <c:idx val="33"/>
        <c:spPr>
          <a:solidFill>
            <a:schemeClr val="accent1">
              <a:tint val="54000"/>
            </a:schemeClr>
          </a:solidFill>
          <a:ln w="19050">
            <a:solidFill>
              <a:schemeClr val="lt1"/>
            </a:solidFill>
          </a:ln>
          <a:effectLst/>
        </c:spPr>
      </c:pivotFmt>
      <c:pivotFmt>
        <c:idx val="34"/>
        <c:spPr>
          <a:solidFill>
            <a:schemeClr val="accent1">
              <a:tint val="46000"/>
            </a:schemeClr>
          </a:solidFill>
          <a:ln w="19050">
            <a:solidFill>
              <a:schemeClr val="lt1"/>
            </a:solidFill>
          </a:ln>
          <a:effectLst/>
        </c:spPr>
      </c:pivotFmt>
      <c:pivotFmt>
        <c:idx val="35"/>
        <c:spPr>
          <a:solidFill>
            <a:schemeClr val="accent1">
              <a:tint val="38000"/>
            </a:schemeClr>
          </a:solidFill>
          <a:ln w="19050">
            <a:solidFill>
              <a:schemeClr val="lt1"/>
            </a:solidFill>
          </a:ln>
          <a:effectLst/>
        </c:spPr>
      </c:pivotFmt>
    </c:pivotFmts>
    <c:plotArea>
      <c:layout/>
      <c:pieChart>
        <c:varyColors val="1"/>
        <c:ser>
          <c:idx val="0"/>
          <c:order val="0"/>
          <c:tx>
            <c:strRef>
              <c:f>Ventas!$B$24:$B$25</c:f>
              <c:strCache>
                <c:ptCount val="1"/>
                <c:pt idx="0">
                  <c:v>PLENAS</c:v>
                </c:pt>
              </c:strCache>
            </c:strRef>
          </c:tx>
          <c:dPt>
            <c:idx val="0"/>
            <c:bubble3D val="0"/>
            <c:spPr>
              <a:solidFill>
                <a:schemeClr val="accent1">
                  <a:shade val="37000"/>
                </a:schemeClr>
              </a:solidFill>
              <a:ln w="19050">
                <a:solidFill>
                  <a:schemeClr val="lt1"/>
                </a:solidFill>
              </a:ln>
              <a:effectLst/>
            </c:spPr>
            <c:extLst>
              <c:ext xmlns:c16="http://schemas.microsoft.com/office/drawing/2014/chart" uri="{C3380CC4-5D6E-409C-BE32-E72D297353CC}">
                <c16:uniqueId val="{00000001-D5BB-406F-B4C5-E943758CDD2C}"/>
              </c:ext>
            </c:extLst>
          </c:dPt>
          <c:dPt>
            <c:idx val="1"/>
            <c:bubble3D val="0"/>
            <c:spPr>
              <a:solidFill>
                <a:schemeClr val="accent1">
                  <a:shade val="45000"/>
                </a:schemeClr>
              </a:solidFill>
              <a:ln w="19050">
                <a:solidFill>
                  <a:schemeClr val="lt1"/>
                </a:solidFill>
              </a:ln>
              <a:effectLst/>
            </c:spPr>
            <c:extLst>
              <c:ext xmlns:c16="http://schemas.microsoft.com/office/drawing/2014/chart" uri="{C3380CC4-5D6E-409C-BE32-E72D297353CC}">
                <c16:uniqueId val="{00000003-D5BB-406F-B4C5-E943758CDD2C}"/>
              </c:ext>
            </c:extLst>
          </c:dPt>
          <c:dPt>
            <c:idx val="2"/>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5-D5BB-406F-B4C5-E943758CDD2C}"/>
              </c:ext>
            </c:extLst>
          </c:dPt>
          <c:dPt>
            <c:idx val="3"/>
            <c:bubble3D val="0"/>
            <c:spPr>
              <a:solidFill>
                <a:schemeClr val="accent1">
                  <a:shade val="61000"/>
                </a:schemeClr>
              </a:solidFill>
              <a:ln w="19050">
                <a:solidFill>
                  <a:schemeClr val="lt1"/>
                </a:solidFill>
              </a:ln>
              <a:effectLst/>
            </c:spPr>
            <c:extLst>
              <c:ext xmlns:c16="http://schemas.microsoft.com/office/drawing/2014/chart" uri="{C3380CC4-5D6E-409C-BE32-E72D297353CC}">
                <c16:uniqueId val="{00000007-D5BB-406F-B4C5-E943758CDD2C}"/>
              </c:ext>
            </c:extLst>
          </c:dPt>
          <c:dPt>
            <c:idx val="4"/>
            <c:bubble3D val="0"/>
            <c:spPr>
              <a:solidFill>
                <a:schemeClr val="accent1">
                  <a:shade val="68000"/>
                </a:schemeClr>
              </a:solidFill>
              <a:ln w="19050">
                <a:solidFill>
                  <a:schemeClr val="lt1"/>
                </a:solidFill>
              </a:ln>
              <a:effectLst/>
            </c:spPr>
            <c:extLst>
              <c:ext xmlns:c16="http://schemas.microsoft.com/office/drawing/2014/chart" uri="{C3380CC4-5D6E-409C-BE32-E72D297353CC}">
                <c16:uniqueId val="{00000009-D5BB-406F-B4C5-E943758CDD2C}"/>
              </c:ext>
            </c:extLst>
          </c:dPt>
          <c:dPt>
            <c:idx val="5"/>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B-D5BB-406F-B4C5-E943758CDD2C}"/>
              </c:ext>
            </c:extLst>
          </c:dPt>
          <c:dPt>
            <c:idx val="6"/>
            <c:bubble3D val="0"/>
            <c:spPr>
              <a:solidFill>
                <a:schemeClr val="accent1">
                  <a:shade val="84000"/>
                </a:schemeClr>
              </a:solidFill>
              <a:ln w="19050">
                <a:solidFill>
                  <a:schemeClr val="lt1"/>
                </a:solidFill>
              </a:ln>
              <a:effectLst/>
            </c:spPr>
            <c:extLst>
              <c:ext xmlns:c16="http://schemas.microsoft.com/office/drawing/2014/chart" uri="{C3380CC4-5D6E-409C-BE32-E72D297353CC}">
                <c16:uniqueId val="{0000000D-D5BB-406F-B4C5-E943758CDD2C}"/>
              </c:ext>
            </c:extLst>
          </c:dPt>
          <c:dPt>
            <c:idx val="7"/>
            <c:bubble3D val="0"/>
            <c:spPr>
              <a:solidFill>
                <a:schemeClr val="accent1">
                  <a:shade val="92000"/>
                </a:schemeClr>
              </a:solidFill>
              <a:ln w="19050">
                <a:solidFill>
                  <a:schemeClr val="lt1"/>
                </a:solidFill>
              </a:ln>
              <a:effectLst/>
            </c:spPr>
            <c:extLst>
              <c:ext xmlns:c16="http://schemas.microsoft.com/office/drawing/2014/chart" uri="{C3380CC4-5D6E-409C-BE32-E72D297353CC}">
                <c16:uniqueId val="{0000000F-D5BB-406F-B4C5-E943758CDD2C}"/>
              </c:ext>
            </c:extLst>
          </c:dPt>
          <c:dPt>
            <c:idx val="8"/>
            <c:bubble3D val="0"/>
            <c:spPr>
              <a:solidFill>
                <a:schemeClr val="accent1"/>
              </a:solidFill>
              <a:ln w="19050">
                <a:solidFill>
                  <a:schemeClr val="lt1"/>
                </a:solidFill>
              </a:ln>
              <a:effectLst/>
            </c:spPr>
            <c:extLst>
              <c:ext xmlns:c16="http://schemas.microsoft.com/office/drawing/2014/chart" uri="{C3380CC4-5D6E-409C-BE32-E72D297353CC}">
                <c16:uniqueId val="{00000011-D5BB-406F-B4C5-E943758CDD2C}"/>
              </c:ext>
            </c:extLst>
          </c:dPt>
          <c:dPt>
            <c:idx val="9"/>
            <c:bubble3D val="0"/>
            <c:spPr>
              <a:solidFill>
                <a:schemeClr val="accent1">
                  <a:tint val="93000"/>
                </a:schemeClr>
              </a:solidFill>
              <a:ln w="19050">
                <a:solidFill>
                  <a:schemeClr val="lt1"/>
                </a:solidFill>
              </a:ln>
              <a:effectLst/>
            </c:spPr>
            <c:extLst>
              <c:ext xmlns:c16="http://schemas.microsoft.com/office/drawing/2014/chart" uri="{C3380CC4-5D6E-409C-BE32-E72D297353CC}">
                <c16:uniqueId val="{00000013-D5BB-406F-B4C5-E943758CDD2C}"/>
              </c:ext>
            </c:extLst>
          </c:dPt>
          <c:dPt>
            <c:idx val="10"/>
            <c:bubble3D val="0"/>
            <c:spPr>
              <a:solidFill>
                <a:schemeClr val="accent1">
                  <a:tint val="85000"/>
                </a:schemeClr>
              </a:solidFill>
              <a:ln w="19050">
                <a:solidFill>
                  <a:schemeClr val="lt1"/>
                </a:solidFill>
              </a:ln>
              <a:effectLst/>
            </c:spPr>
            <c:extLst>
              <c:ext xmlns:c16="http://schemas.microsoft.com/office/drawing/2014/chart" uri="{C3380CC4-5D6E-409C-BE32-E72D297353CC}">
                <c16:uniqueId val="{00000015-D5BB-406F-B4C5-E943758CDD2C}"/>
              </c:ext>
            </c:extLst>
          </c:dPt>
          <c:dPt>
            <c:idx val="1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17-D5BB-406F-B4C5-E943758CDD2C}"/>
              </c:ext>
            </c:extLst>
          </c:dPt>
          <c:dPt>
            <c:idx val="12"/>
            <c:bubble3D val="0"/>
            <c:spPr>
              <a:solidFill>
                <a:schemeClr val="accent1">
                  <a:tint val="69000"/>
                </a:schemeClr>
              </a:solidFill>
              <a:ln w="19050">
                <a:solidFill>
                  <a:schemeClr val="lt1"/>
                </a:solidFill>
              </a:ln>
              <a:effectLst/>
            </c:spPr>
            <c:extLst>
              <c:ext xmlns:c16="http://schemas.microsoft.com/office/drawing/2014/chart" uri="{C3380CC4-5D6E-409C-BE32-E72D297353CC}">
                <c16:uniqueId val="{00000019-D5BB-406F-B4C5-E943758CDD2C}"/>
              </c:ext>
            </c:extLst>
          </c:dPt>
          <c:dPt>
            <c:idx val="13"/>
            <c:bubble3D val="0"/>
            <c:spPr>
              <a:solidFill>
                <a:schemeClr val="accent1">
                  <a:tint val="62000"/>
                </a:schemeClr>
              </a:solidFill>
              <a:ln w="19050">
                <a:solidFill>
                  <a:schemeClr val="lt1"/>
                </a:solidFill>
              </a:ln>
              <a:effectLst/>
            </c:spPr>
            <c:extLst>
              <c:ext xmlns:c16="http://schemas.microsoft.com/office/drawing/2014/chart" uri="{C3380CC4-5D6E-409C-BE32-E72D297353CC}">
                <c16:uniqueId val="{0000001B-D5BB-406F-B4C5-E943758CDD2C}"/>
              </c:ext>
            </c:extLst>
          </c:dPt>
          <c:dPt>
            <c:idx val="14"/>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1D-D5BB-406F-B4C5-E943758CDD2C}"/>
              </c:ext>
            </c:extLst>
          </c:dPt>
          <c:dPt>
            <c:idx val="15"/>
            <c:bubble3D val="0"/>
            <c:spPr>
              <a:solidFill>
                <a:schemeClr val="accent1">
                  <a:tint val="46000"/>
                </a:schemeClr>
              </a:solidFill>
              <a:ln w="19050">
                <a:solidFill>
                  <a:schemeClr val="lt1"/>
                </a:solidFill>
              </a:ln>
              <a:effectLst/>
            </c:spPr>
            <c:extLst>
              <c:ext xmlns:c16="http://schemas.microsoft.com/office/drawing/2014/chart" uri="{C3380CC4-5D6E-409C-BE32-E72D297353CC}">
                <c16:uniqueId val="{0000001F-D5BB-406F-B4C5-E943758CDD2C}"/>
              </c:ext>
            </c:extLst>
          </c:dPt>
          <c:dPt>
            <c:idx val="16"/>
            <c:bubble3D val="0"/>
            <c:spPr>
              <a:solidFill>
                <a:schemeClr val="accent1">
                  <a:tint val="38000"/>
                </a:schemeClr>
              </a:solidFill>
              <a:ln w="19050">
                <a:solidFill>
                  <a:schemeClr val="lt1"/>
                </a:solidFill>
              </a:ln>
              <a:effectLst/>
            </c:spPr>
            <c:extLst>
              <c:ext xmlns:c16="http://schemas.microsoft.com/office/drawing/2014/chart" uri="{C3380CC4-5D6E-409C-BE32-E72D297353CC}">
                <c16:uniqueId val="{00000021-D5BB-406F-B4C5-E943758CDD2C}"/>
              </c:ext>
            </c:extLst>
          </c:dPt>
          <c:cat>
            <c:strRef>
              <c:f>Ventas!$A$26:$A$43</c:f>
              <c:strCache>
                <c:ptCount val="17"/>
                <c:pt idx="0">
                  <c:v>ANTIOQUIA</c:v>
                </c:pt>
                <c:pt idx="1">
                  <c:v>ARMENIA-QUINDIO</c:v>
                </c:pt>
                <c:pt idx="2">
                  <c:v>ATLANTICO</c:v>
                </c:pt>
                <c:pt idx="3">
                  <c:v>BARRANQUILLA-ATLANTICO</c:v>
                </c:pt>
                <c:pt idx="4">
                  <c:v>BOGOTA D.C.</c:v>
                </c:pt>
                <c:pt idx="5">
                  <c:v>BOGOTA-D.C.-BOGOTA D.C.</c:v>
                </c:pt>
                <c:pt idx="6">
                  <c:v>BOLIVAR</c:v>
                </c:pt>
                <c:pt idx="7">
                  <c:v>CALDAS-ANTIOQUIA</c:v>
                </c:pt>
                <c:pt idx="8">
                  <c:v>COTA-CUNDINAMARCA</c:v>
                </c:pt>
                <c:pt idx="9">
                  <c:v>CUNDINAMARCA</c:v>
                </c:pt>
                <c:pt idx="10">
                  <c:v>LA-ESTRELLA-ANTIOQUIA</c:v>
                </c:pt>
                <c:pt idx="11">
                  <c:v>RISARALDA</c:v>
                </c:pt>
                <c:pt idx="12">
                  <c:v>SABANETA-ANTIOQUIA</c:v>
                </c:pt>
                <c:pt idx="13">
                  <c:v>SINCELEJO-SUCRE</c:v>
                </c:pt>
                <c:pt idx="14">
                  <c:v>SOLEDAD-ATLANTICO</c:v>
                </c:pt>
                <c:pt idx="15">
                  <c:v>VALLE</c:v>
                </c:pt>
                <c:pt idx="16">
                  <c:v>YUMBO-VALLE</c:v>
                </c:pt>
              </c:strCache>
            </c:strRef>
          </c:cat>
          <c:val>
            <c:numRef>
              <c:f>Ventas!$B$26:$B$43</c:f>
              <c:numCache>
                <c:formatCode>0.00%</c:formatCode>
                <c:ptCount val="17"/>
                <c:pt idx="0">
                  <c:v>0.11764705882352941</c:v>
                </c:pt>
                <c:pt idx="1">
                  <c:v>0</c:v>
                </c:pt>
                <c:pt idx="2">
                  <c:v>0</c:v>
                </c:pt>
                <c:pt idx="3">
                  <c:v>0</c:v>
                </c:pt>
                <c:pt idx="4">
                  <c:v>7.8431372549019607E-2</c:v>
                </c:pt>
                <c:pt idx="5">
                  <c:v>0</c:v>
                </c:pt>
                <c:pt idx="6">
                  <c:v>1.9607843137254902E-2</c:v>
                </c:pt>
                <c:pt idx="7">
                  <c:v>0</c:v>
                </c:pt>
                <c:pt idx="8">
                  <c:v>0</c:v>
                </c:pt>
                <c:pt idx="9">
                  <c:v>1.9607843137254902E-2</c:v>
                </c:pt>
                <c:pt idx="10">
                  <c:v>0</c:v>
                </c:pt>
                <c:pt idx="11">
                  <c:v>0</c:v>
                </c:pt>
                <c:pt idx="12">
                  <c:v>0</c:v>
                </c:pt>
                <c:pt idx="13">
                  <c:v>0</c:v>
                </c:pt>
                <c:pt idx="14">
                  <c:v>0</c:v>
                </c:pt>
                <c:pt idx="15">
                  <c:v>5.8823529411764705E-2</c:v>
                </c:pt>
                <c:pt idx="16">
                  <c:v>0</c:v>
                </c:pt>
              </c:numCache>
            </c:numRef>
          </c:val>
          <c:extLst>
            <c:ext xmlns:c16="http://schemas.microsoft.com/office/drawing/2014/chart" uri="{C3380CC4-5D6E-409C-BE32-E72D297353CC}">
              <c16:uniqueId val="{00000000-C47B-43D2-B808-CE8418CB4EB8}"/>
            </c:ext>
          </c:extLst>
        </c:ser>
        <c:ser>
          <c:idx val="1"/>
          <c:order val="1"/>
          <c:tx>
            <c:strRef>
              <c:f>Ventas!$C$24:$C$25</c:f>
              <c:strCache>
                <c:ptCount val="1"/>
                <c:pt idx="0">
                  <c:v>PYMES</c:v>
                </c:pt>
              </c:strCache>
            </c:strRef>
          </c:tx>
          <c:dPt>
            <c:idx val="0"/>
            <c:bubble3D val="0"/>
            <c:spPr>
              <a:solidFill>
                <a:schemeClr val="accent1">
                  <a:shade val="37000"/>
                </a:schemeClr>
              </a:solidFill>
              <a:ln w="19050">
                <a:solidFill>
                  <a:schemeClr val="lt1"/>
                </a:solidFill>
              </a:ln>
              <a:effectLst/>
            </c:spPr>
            <c:extLst>
              <c:ext xmlns:c16="http://schemas.microsoft.com/office/drawing/2014/chart" uri="{C3380CC4-5D6E-409C-BE32-E72D297353CC}">
                <c16:uniqueId val="{00000023-D5BB-406F-B4C5-E943758CDD2C}"/>
              </c:ext>
            </c:extLst>
          </c:dPt>
          <c:dPt>
            <c:idx val="1"/>
            <c:bubble3D val="0"/>
            <c:spPr>
              <a:solidFill>
                <a:schemeClr val="accent1">
                  <a:shade val="45000"/>
                </a:schemeClr>
              </a:solidFill>
              <a:ln w="19050">
                <a:solidFill>
                  <a:schemeClr val="lt1"/>
                </a:solidFill>
              </a:ln>
              <a:effectLst/>
            </c:spPr>
            <c:extLst>
              <c:ext xmlns:c16="http://schemas.microsoft.com/office/drawing/2014/chart" uri="{C3380CC4-5D6E-409C-BE32-E72D297353CC}">
                <c16:uniqueId val="{00000025-D5BB-406F-B4C5-E943758CDD2C}"/>
              </c:ext>
            </c:extLst>
          </c:dPt>
          <c:dPt>
            <c:idx val="2"/>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27-D5BB-406F-B4C5-E943758CDD2C}"/>
              </c:ext>
            </c:extLst>
          </c:dPt>
          <c:dPt>
            <c:idx val="3"/>
            <c:bubble3D val="0"/>
            <c:spPr>
              <a:solidFill>
                <a:schemeClr val="accent1">
                  <a:shade val="61000"/>
                </a:schemeClr>
              </a:solidFill>
              <a:ln w="19050">
                <a:solidFill>
                  <a:schemeClr val="lt1"/>
                </a:solidFill>
              </a:ln>
              <a:effectLst/>
            </c:spPr>
            <c:extLst>
              <c:ext xmlns:c16="http://schemas.microsoft.com/office/drawing/2014/chart" uri="{C3380CC4-5D6E-409C-BE32-E72D297353CC}">
                <c16:uniqueId val="{00000029-D5BB-406F-B4C5-E943758CDD2C}"/>
              </c:ext>
            </c:extLst>
          </c:dPt>
          <c:dPt>
            <c:idx val="4"/>
            <c:bubble3D val="0"/>
            <c:spPr>
              <a:solidFill>
                <a:schemeClr val="accent1">
                  <a:shade val="68000"/>
                </a:schemeClr>
              </a:solidFill>
              <a:ln w="19050">
                <a:solidFill>
                  <a:schemeClr val="lt1"/>
                </a:solidFill>
              </a:ln>
              <a:effectLst/>
            </c:spPr>
            <c:extLst>
              <c:ext xmlns:c16="http://schemas.microsoft.com/office/drawing/2014/chart" uri="{C3380CC4-5D6E-409C-BE32-E72D297353CC}">
                <c16:uniqueId val="{0000002B-D5BB-406F-B4C5-E943758CDD2C}"/>
              </c:ext>
            </c:extLst>
          </c:dPt>
          <c:dPt>
            <c:idx val="5"/>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2D-D5BB-406F-B4C5-E943758CDD2C}"/>
              </c:ext>
            </c:extLst>
          </c:dPt>
          <c:dPt>
            <c:idx val="6"/>
            <c:bubble3D val="0"/>
            <c:spPr>
              <a:solidFill>
                <a:schemeClr val="accent1">
                  <a:shade val="84000"/>
                </a:schemeClr>
              </a:solidFill>
              <a:ln w="19050">
                <a:solidFill>
                  <a:schemeClr val="lt1"/>
                </a:solidFill>
              </a:ln>
              <a:effectLst/>
            </c:spPr>
            <c:extLst>
              <c:ext xmlns:c16="http://schemas.microsoft.com/office/drawing/2014/chart" uri="{C3380CC4-5D6E-409C-BE32-E72D297353CC}">
                <c16:uniqueId val="{0000002F-D5BB-406F-B4C5-E943758CDD2C}"/>
              </c:ext>
            </c:extLst>
          </c:dPt>
          <c:dPt>
            <c:idx val="7"/>
            <c:bubble3D val="0"/>
            <c:spPr>
              <a:solidFill>
                <a:schemeClr val="accent1">
                  <a:shade val="92000"/>
                </a:schemeClr>
              </a:solidFill>
              <a:ln w="19050">
                <a:solidFill>
                  <a:schemeClr val="lt1"/>
                </a:solidFill>
              </a:ln>
              <a:effectLst/>
            </c:spPr>
            <c:extLst>
              <c:ext xmlns:c16="http://schemas.microsoft.com/office/drawing/2014/chart" uri="{C3380CC4-5D6E-409C-BE32-E72D297353CC}">
                <c16:uniqueId val="{00000031-D5BB-406F-B4C5-E943758CDD2C}"/>
              </c:ext>
            </c:extLst>
          </c:dPt>
          <c:dPt>
            <c:idx val="8"/>
            <c:bubble3D val="0"/>
            <c:spPr>
              <a:solidFill>
                <a:schemeClr val="accent1"/>
              </a:solidFill>
              <a:ln w="19050">
                <a:solidFill>
                  <a:schemeClr val="lt1"/>
                </a:solidFill>
              </a:ln>
              <a:effectLst/>
            </c:spPr>
            <c:extLst>
              <c:ext xmlns:c16="http://schemas.microsoft.com/office/drawing/2014/chart" uri="{C3380CC4-5D6E-409C-BE32-E72D297353CC}">
                <c16:uniqueId val="{00000033-D5BB-406F-B4C5-E943758CDD2C}"/>
              </c:ext>
            </c:extLst>
          </c:dPt>
          <c:dPt>
            <c:idx val="9"/>
            <c:bubble3D val="0"/>
            <c:spPr>
              <a:solidFill>
                <a:schemeClr val="accent1">
                  <a:tint val="93000"/>
                </a:schemeClr>
              </a:solidFill>
              <a:ln w="19050">
                <a:solidFill>
                  <a:schemeClr val="lt1"/>
                </a:solidFill>
              </a:ln>
              <a:effectLst/>
            </c:spPr>
            <c:extLst>
              <c:ext xmlns:c16="http://schemas.microsoft.com/office/drawing/2014/chart" uri="{C3380CC4-5D6E-409C-BE32-E72D297353CC}">
                <c16:uniqueId val="{00000035-D5BB-406F-B4C5-E943758CDD2C}"/>
              </c:ext>
            </c:extLst>
          </c:dPt>
          <c:dPt>
            <c:idx val="10"/>
            <c:bubble3D val="0"/>
            <c:spPr>
              <a:solidFill>
                <a:schemeClr val="accent1">
                  <a:tint val="85000"/>
                </a:schemeClr>
              </a:solidFill>
              <a:ln w="19050">
                <a:solidFill>
                  <a:schemeClr val="lt1"/>
                </a:solidFill>
              </a:ln>
              <a:effectLst/>
            </c:spPr>
            <c:extLst>
              <c:ext xmlns:c16="http://schemas.microsoft.com/office/drawing/2014/chart" uri="{C3380CC4-5D6E-409C-BE32-E72D297353CC}">
                <c16:uniqueId val="{00000037-D5BB-406F-B4C5-E943758CDD2C}"/>
              </c:ext>
            </c:extLst>
          </c:dPt>
          <c:dPt>
            <c:idx val="1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39-D5BB-406F-B4C5-E943758CDD2C}"/>
              </c:ext>
            </c:extLst>
          </c:dPt>
          <c:dPt>
            <c:idx val="12"/>
            <c:bubble3D val="0"/>
            <c:spPr>
              <a:solidFill>
                <a:schemeClr val="accent1">
                  <a:tint val="69000"/>
                </a:schemeClr>
              </a:solidFill>
              <a:ln w="19050">
                <a:solidFill>
                  <a:schemeClr val="lt1"/>
                </a:solidFill>
              </a:ln>
              <a:effectLst/>
            </c:spPr>
            <c:extLst>
              <c:ext xmlns:c16="http://schemas.microsoft.com/office/drawing/2014/chart" uri="{C3380CC4-5D6E-409C-BE32-E72D297353CC}">
                <c16:uniqueId val="{0000003B-D5BB-406F-B4C5-E943758CDD2C}"/>
              </c:ext>
            </c:extLst>
          </c:dPt>
          <c:dPt>
            <c:idx val="13"/>
            <c:bubble3D val="0"/>
            <c:spPr>
              <a:solidFill>
                <a:schemeClr val="accent1">
                  <a:tint val="62000"/>
                </a:schemeClr>
              </a:solidFill>
              <a:ln w="19050">
                <a:solidFill>
                  <a:schemeClr val="lt1"/>
                </a:solidFill>
              </a:ln>
              <a:effectLst/>
            </c:spPr>
            <c:extLst>
              <c:ext xmlns:c16="http://schemas.microsoft.com/office/drawing/2014/chart" uri="{C3380CC4-5D6E-409C-BE32-E72D297353CC}">
                <c16:uniqueId val="{0000003D-D5BB-406F-B4C5-E943758CDD2C}"/>
              </c:ext>
            </c:extLst>
          </c:dPt>
          <c:dPt>
            <c:idx val="14"/>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3F-D5BB-406F-B4C5-E943758CDD2C}"/>
              </c:ext>
            </c:extLst>
          </c:dPt>
          <c:dPt>
            <c:idx val="15"/>
            <c:bubble3D val="0"/>
            <c:spPr>
              <a:solidFill>
                <a:schemeClr val="accent1">
                  <a:tint val="46000"/>
                </a:schemeClr>
              </a:solidFill>
              <a:ln w="19050">
                <a:solidFill>
                  <a:schemeClr val="lt1"/>
                </a:solidFill>
              </a:ln>
              <a:effectLst/>
            </c:spPr>
            <c:extLst>
              <c:ext xmlns:c16="http://schemas.microsoft.com/office/drawing/2014/chart" uri="{C3380CC4-5D6E-409C-BE32-E72D297353CC}">
                <c16:uniqueId val="{00000041-D5BB-406F-B4C5-E943758CDD2C}"/>
              </c:ext>
            </c:extLst>
          </c:dPt>
          <c:dPt>
            <c:idx val="16"/>
            <c:bubble3D val="0"/>
            <c:spPr>
              <a:solidFill>
                <a:schemeClr val="accent1">
                  <a:tint val="38000"/>
                </a:schemeClr>
              </a:solidFill>
              <a:ln w="19050">
                <a:solidFill>
                  <a:schemeClr val="lt1"/>
                </a:solidFill>
              </a:ln>
              <a:effectLst/>
            </c:spPr>
            <c:extLst>
              <c:ext xmlns:c16="http://schemas.microsoft.com/office/drawing/2014/chart" uri="{C3380CC4-5D6E-409C-BE32-E72D297353CC}">
                <c16:uniqueId val="{00000043-D5BB-406F-B4C5-E943758CDD2C}"/>
              </c:ext>
            </c:extLst>
          </c:dPt>
          <c:cat>
            <c:strRef>
              <c:f>Ventas!$A$26:$A$43</c:f>
              <c:strCache>
                <c:ptCount val="17"/>
                <c:pt idx="0">
                  <c:v>ANTIOQUIA</c:v>
                </c:pt>
                <c:pt idx="1">
                  <c:v>ARMENIA-QUINDIO</c:v>
                </c:pt>
                <c:pt idx="2">
                  <c:v>ATLANTICO</c:v>
                </c:pt>
                <c:pt idx="3">
                  <c:v>BARRANQUILLA-ATLANTICO</c:v>
                </c:pt>
                <c:pt idx="4">
                  <c:v>BOGOTA D.C.</c:v>
                </c:pt>
                <c:pt idx="5">
                  <c:v>BOGOTA-D.C.-BOGOTA D.C.</c:v>
                </c:pt>
                <c:pt idx="6">
                  <c:v>BOLIVAR</c:v>
                </c:pt>
                <c:pt idx="7">
                  <c:v>CALDAS-ANTIOQUIA</c:v>
                </c:pt>
                <c:pt idx="8">
                  <c:v>COTA-CUNDINAMARCA</c:v>
                </c:pt>
                <c:pt idx="9">
                  <c:v>CUNDINAMARCA</c:v>
                </c:pt>
                <c:pt idx="10">
                  <c:v>LA-ESTRELLA-ANTIOQUIA</c:v>
                </c:pt>
                <c:pt idx="11">
                  <c:v>RISARALDA</c:v>
                </c:pt>
                <c:pt idx="12">
                  <c:v>SABANETA-ANTIOQUIA</c:v>
                </c:pt>
                <c:pt idx="13">
                  <c:v>SINCELEJO-SUCRE</c:v>
                </c:pt>
                <c:pt idx="14">
                  <c:v>SOLEDAD-ATLANTICO</c:v>
                </c:pt>
                <c:pt idx="15">
                  <c:v>VALLE</c:v>
                </c:pt>
                <c:pt idx="16">
                  <c:v>YUMBO-VALLE</c:v>
                </c:pt>
              </c:strCache>
            </c:strRef>
          </c:cat>
          <c:val>
            <c:numRef>
              <c:f>Ventas!$C$26:$C$43</c:f>
              <c:numCache>
                <c:formatCode>0.00%</c:formatCode>
                <c:ptCount val="17"/>
                <c:pt idx="0">
                  <c:v>0.11764705882352941</c:v>
                </c:pt>
                <c:pt idx="1">
                  <c:v>1.9607843137254902E-2</c:v>
                </c:pt>
                <c:pt idx="2">
                  <c:v>1.9607843137254902E-2</c:v>
                </c:pt>
                <c:pt idx="3">
                  <c:v>5.8823529411764705E-2</c:v>
                </c:pt>
                <c:pt idx="4">
                  <c:v>0.11764705882352941</c:v>
                </c:pt>
                <c:pt idx="5">
                  <c:v>3.9215686274509803E-2</c:v>
                </c:pt>
                <c:pt idx="6">
                  <c:v>0</c:v>
                </c:pt>
                <c:pt idx="7">
                  <c:v>1.9607843137254902E-2</c:v>
                </c:pt>
                <c:pt idx="8">
                  <c:v>1.9607843137254902E-2</c:v>
                </c:pt>
                <c:pt idx="9">
                  <c:v>0.11764705882352941</c:v>
                </c:pt>
                <c:pt idx="10">
                  <c:v>1.9607843137254902E-2</c:v>
                </c:pt>
                <c:pt idx="11">
                  <c:v>1.9607843137254902E-2</c:v>
                </c:pt>
                <c:pt idx="12">
                  <c:v>1.9607843137254902E-2</c:v>
                </c:pt>
                <c:pt idx="13">
                  <c:v>1.9607843137254902E-2</c:v>
                </c:pt>
                <c:pt idx="14">
                  <c:v>1.9607843137254902E-2</c:v>
                </c:pt>
                <c:pt idx="15">
                  <c:v>3.9215686274509803E-2</c:v>
                </c:pt>
                <c:pt idx="16">
                  <c:v>3.9215686274509803E-2</c:v>
                </c:pt>
              </c:numCache>
            </c:numRef>
          </c:val>
          <c:extLst>
            <c:ext xmlns:c16="http://schemas.microsoft.com/office/drawing/2014/chart" uri="{C3380CC4-5D6E-409C-BE32-E72D297353CC}">
              <c16:uniqueId val="{00000001-C47B-43D2-B808-CE8418CB4EB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 de crecimiento en ventas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Ventas!$B$52</c:f>
              <c:strCache>
                <c:ptCount val="1"/>
                <c:pt idx="0">
                  <c:v>Pequeñas</c:v>
                </c:pt>
              </c:strCache>
            </c:strRef>
          </c:tx>
          <c:spPr>
            <a:ln w="28575" cap="rnd">
              <a:solidFill>
                <a:schemeClr val="accent1"/>
              </a:solidFill>
              <a:round/>
            </a:ln>
            <a:effectLst/>
          </c:spPr>
          <c:marker>
            <c:symbol val="none"/>
          </c:marker>
          <c:cat>
            <c:numRef>
              <c:f>Ventas!$A$53:$A$57</c:f>
              <c:numCache>
                <c:formatCode>General</c:formatCode>
                <c:ptCount val="5"/>
                <c:pt idx="0">
                  <c:v>2016</c:v>
                </c:pt>
                <c:pt idx="1">
                  <c:v>2017</c:v>
                </c:pt>
                <c:pt idx="2">
                  <c:v>2018</c:v>
                </c:pt>
                <c:pt idx="3">
                  <c:v>2019</c:v>
                </c:pt>
                <c:pt idx="4">
                  <c:v>2020</c:v>
                </c:pt>
              </c:numCache>
            </c:numRef>
          </c:cat>
          <c:val>
            <c:numRef>
              <c:f>Ventas!$B$53:$B$57</c:f>
              <c:numCache>
                <c:formatCode>0%</c:formatCode>
                <c:ptCount val="5"/>
                <c:pt idx="0">
                  <c:v>5.390767360113892E-2</c:v>
                </c:pt>
                <c:pt idx="1">
                  <c:v>-0.20923767996235693</c:v>
                </c:pt>
                <c:pt idx="2">
                  <c:v>0.14747416822133794</c:v>
                </c:pt>
                <c:pt idx="3">
                  <c:v>0.11772053869969537</c:v>
                </c:pt>
                <c:pt idx="4">
                  <c:v>0.25532208035753295</c:v>
                </c:pt>
              </c:numCache>
            </c:numRef>
          </c:val>
          <c:smooth val="1"/>
          <c:extLst>
            <c:ext xmlns:c16="http://schemas.microsoft.com/office/drawing/2014/chart" uri="{C3380CC4-5D6E-409C-BE32-E72D297353CC}">
              <c16:uniqueId val="{00000000-C0BB-42FF-945C-4DBCC3790B57}"/>
            </c:ext>
          </c:extLst>
        </c:ser>
        <c:ser>
          <c:idx val="1"/>
          <c:order val="1"/>
          <c:tx>
            <c:strRef>
              <c:f>Ventas!$C$52</c:f>
              <c:strCache>
                <c:ptCount val="1"/>
                <c:pt idx="0">
                  <c:v>Grandes</c:v>
                </c:pt>
              </c:strCache>
            </c:strRef>
          </c:tx>
          <c:spPr>
            <a:ln w="28575" cap="rnd">
              <a:solidFill>
                <a:schemeClr val="accent3"/>
              </a:solidFill>
              <a:round/>
            </a:ln>
            <a:effectLst/>
          </c:spPr>
          <c:marker>
            <c:symbol val="none"/>
          </c:marker>
          <c:cat>
            <c:numRef>
              <c:f>Ventas!$A$53:$A$57</c:f>
              <c:numCache>
                <c:formatCode>General</c:formatCode>
                <c:ptCount val="5"/>
                <c:pt idx="0">
                  <c:v>2016</c:v>
                </c:pt>
                <c:pt idx="1">
                  <c:v>2017</c:v>
                </c:pt>
                <c:pt idx="2">
                  <c:v>2018</c:v>
                </c:pt>
                <c:pt idx="3">
                  <c:v>2019</c:v>
                </c:pt>
                <c:pt idx="4">
                  <c:v>2020</c:v>
                </c:pt>
              </c:numCache>
            </c:numRef>
          </c:cat>
          <c:val>
            <c:numRef>
              <c:f>Ventas!$C$53:$C$57</c:f>
              <c:numCache>
                <c:formatCode>0%</c:formatCode>
                <c:ptCount val="5"/>
                <c:pt idx="0">
                  <c:v>4.5811805885130473E-2</c:v>
                </c:pt>
                <c:pt idx="1">
                  <c:v>0.13054308862785352</c:v>
                </c:pt>
                <c:pt idx="2">
                  <c:v>-4.2552457397615998E-2</c:v>
                </c:pt>
                <c:pt idx="3">
                  <c:v>8.1979451508879059E-2</c:v>
                </c:pt>
                <c:pt idx="4">
                  <c:v>-3.3648823983187262E-2</c:v>
                </c:pt>
              </c:numCache>
            </c:numRef>
          </c:val>
          <c:smooth val="1"/>
          <c:extLst>
            <c:ext xmlns:c16="http://schemas.microsoft.com/office/drawing/2014/chart" uri="{C3380CC4-5D6E-409C-BE32-E72D297353CC}">
              <c16:uniqueId val="{00000001-C0BB-42FF-945C-4DBCC3790B57}"/>
            </c:ext>
          </c:extLst>
        </c:ser>
        <c:dLbls>
          <c:showLegendKey val="0"/>
          <c:showVal val="0"/>
          <c:showCatName val="0"/>
          <c:showSerName val="0"/>
          <c:showPercent val="0"/>
          <c:showBubbleSize val="0"/>
        </c:dLbls>
        <c:smooth val="0"/>
        <c:axId val="1159693632"/>
        <c:axId val="1159692384"/>
      </c:lineChart>
      <c:catAx>
        <c:axId val="115969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9692384"/>
        <c:crosses val="autoZero"/>
        <c:auto val="1"/>
        <c:lblAlgn val="ctr"/>
        <c:lblOffset val="100"/>
        <c:noMultiLvlLbl val="0"/>
      </c:catAx>
      <c:valAx>
        <c:axId val="1159692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9693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Ratio</a:t>
            </a:r>
            <a:r>
              <a:rPr lang="es-ES" baseline="0"/>
              <a:t> Deuda/Ebitda</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Endedudamiento!$G$7</c:f>
              <c:strCache>
                <c:ptCount val="1"/>
                <c:pt idx="0">
                  <c:v>Pymes</c:v>
                </c:pt>
              </c:strCache>
            </c:strRef>
          </c:tx>
          <c:spPr>
            <a:ln w="28575" cap="rnd">
              <a:solidFill>
                <a:schemeClr val="accent1"/>
              </a:solidFill>
              <a:round/>
            </a:ln>
            <a:effectLst/>
          </c:spPr>
          <c:marker>
            <c:symbol val="none"/>
          </c:marker>
          <c:cat>
            <c:numRef>
              <c:f>Endedudamiento!$F$8:$F$12</c:f>
              <c:numCache>
                <c:formatCode>General</c:formatCode>
                <c:ptCount val="5"/>
                <c:pt idx="0">
                  <c:v>2016</c:v>
                </c:pt>
                <c:pt idx="1">
                  <c:v>2017</c:v>
                </c:pt>
                <c:pt idx="2">
                  <c:v>2018</c:v>
                </c:pt>
                <c:pt idx="3">
                  <c:v>2019</c:v>
                </c:pt>
                <c:pt idx="4">
                  <c:v>2020</c:v>
                </c:pt>
              </c:numCache>
            </c:numRef>
          </c:cat>
          <c:val>
            <c:numRef>
              <c:f>Endedudamiento!$G$8:$G$12</c:f>
              <c:numCache>
                <c:formatCode>0.00</c:formatCode>
                <c:ptCount val="5"/>
                <c:pt idx="0">
                  <c:v>0.54751430443118998</c:v>
                </c:pt>
                <c:pt idx="1">
                  <c:v>0.64670137193333144</c:v>
                </c:pt>
                <c:pt idx="2">
                  <c:v>0.83480987274096685</c:v>
                </c:pt>
                <c:pt idx="3">
                  <c:v>0.85237918059852846</c:v>
                </c:pt>
                <c:pt idx="4">
                  <c:v>0.81723768078055681</c:v>
                </c:pt>
              </c:numCache>
            </c:numRef>
          </c:val>
          <c:smooth val="1"/>
          <c:extLst>
            <c:ext xmlns:c16="http://schemas.microsoft.com/office/drawing/2014/chart" uri="{C3380CC4-5D6E-409C-BE32-E72D297353CC}">
              <c16:uniqueId val="{00000000-BB1C-4086-85BC-2B44CE15B688}"/>
            </c:ext>
          </c:extLst>
        </c:ser>
        <c:ser>
          <c:idx val="1"/>
          <c:order val="1"/>
          <c:tx>
            <c:strRef>
              <c:f>Endedudamiento!$H$7</c:f>
              <c:strCache>
                <c:ptCount val="1"/>
                <c:pt idx="0">
                  <c:v>Plenas</c:v>
                </c:pt>
              </c:strCache>
            </c:strRef>
          </c:tx>
          <c:spPr>
            <a:ln w="28575" cap="rnd">
              <a:solidFill>
                <a:schemeClr val="accent3"/>
              </a:solidFill>
              <a:round/>
            </a:ln>
            <a:effectLst/>
          </c:spPr>
          <c:marker>
            <c:symbol val="none"/>
          </c:marker>
          <c:cat>
            <c:numRef>
              <c:f>Endedudamiento!$F$8:$F$12</c:f>
              <c:numCache>
                <c:formatCode>General</c:formatCode>
                <c:ptCount val="5"/>
                <c:pt idx="0">
                  <c:v>2016</c:v>
                </c:pt>
                <c:pt idx="1">
                  <c:v>2017</c:v>
                </c:pt>
                <c:pt idx="2">
                  <c:v>2018</c:v>
                </c:pt>
                <c:pt idx="3">
                  <c:v>2019</c:v>
                </c:pt>
                <c:pt idx="4">
                  <c:v>2020</c:v>
                </c:pt>
              </c:numCache>
            </c:numRef>
          </c:cat>
          <c:val>
            <c:numRef>
              <c:f>Endedudamiento!$H$8:$H$12</c:f>
              <c:numCache>
                <c:formatCode>0.00</c:formatCode>
                <c:ptCount val="5"/>
                <c:pt idx="0">
                  <c:v>2.776554356734477</c:v>
                </c:pt>
                <c:pt idx="1">
                  <c:v>5.2201853409150205</c:v>
                </c:pt>
                <c:pt idx="2">
                  <c:v>2.2707253613091205</c:v>
                </c:pt>
                <c:pt idx="3">
                  <c:v>2.0122844831825204</c:v>
                </c:pt>
                <c:pt idx="4">
                  <c:v>1.8462692992096028</c:v>
                </c:pt>
              </c:numCache>
            </c:numRef>
          </c:val>
          <c:smooth val="1"/>
          <c:extLst>
            <c:ext xmlns:c16="http://schemas.microsoft.com/office/drawing/2014/chart" uri="{C3380CC4-5D6E-409C-BE32-E72D297353CC}">
              <c16:uniqueId val="{00000001-BB1C-4086-85BC-2B44CE15B688}"/>
            </c:ext>
          </c:extLst>
        </c:ser>
        <c:dLbls>
          <c:showLegendKey val="0"/>
          <c:showVal val="0"/>
          <c:showCatName val="0"/>
          <c:showSerName val="0"/>
          <c:showPercent val="0"/>
          <c:showBubbleSize val="0"/>
        </c:dLbls>
        <c:smooth val="0"/>
        <c:axId val="1159695296"/>
        <c:axId val="1159678240"/>
      </c:lineChart>
      <c:catAx>
        <c:axId val="115969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9678240"/>
        <c:crosses val="autoZero"/>
        <c:auto val="1"/>
        <c:lblAlgn val="ctr"/>
        <c:lblOffset val="100"/>
        <c:noMultiLvlLbl val="0"/>
      </c:catAx>
      <c:valAx>
        <c:axId val="1159678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969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147856517937E-2"/>
          <c:y val="2.5428331875182269E-2"/>
          <c:w val="0.88498840769903764"/>
          <c:h val="0.73577136191309422"/>
        </c:manualLayout>
      </c:layout>
      <c:barChart>
        <c:barDir val="col"/>
        <c:grouping val="clustered"/>
        <c:varyColors val="0"/>
        <c:ser>
          <c:idx val="0"/>
          <c:order val="0"/>
          <c:tx>
            <c:strRef>
              <c:f>Estructura!$E$3</c:f>
              <c:strCache>
                <c:ptCount val="1"/>
                <c:pt idx="0">
                  <c:v>0-15</c:v>
                </c:pt>
              </c:strCache>
            </c:strRef>
          </c:tx>
          <c:spPr>
            <a:solidFill>
              <a:schemeClr val="accent1"/>
            </a:solidFill>
            <a:ln>
              <a:noFill/>
            </a:ln>
            <a:effectLst/>
          </c:spPr>
          <c:invertIfNegative val="0"/>
          <c:cat>
            <c:numRef>
              <c:f>Estructura!$I$2:$K$2</c:f>
              <c:numCache>
                <c:formatCode>General</c:formatCode>
                <c:ptCount val="3"/>
                <c:pt idx="0">
                  <c:v>2018</c:v>
                </c:pt>
                <c:pt idx="1">
                  <c:v>2019</c:v>
                </c:pt>
                <c:pt idx="2">
                  <c:v>2020</c:v>
                </c:pt>
              </c:numCache>
            </c:numRef>
          </c:cat>
          <c:val>
            <c:numRef>
              <c:f>Estructura!$I$3:$K$3</c:f>
              <c:numCache>
                <c:formatCode>0%</c:formatCode>
                <c:ptCount val="3"/>
                <c:pt idx="0">
                  <c:v>3.125E-2</c:v>
                </c:pt>
                <c:pt idx="1">
                  <c:v>2.0833333333333332E-2</c:v>
                </c:pt>
                <c:pt idx="2">
                  <c:v>4.1666666666666664E-2</c:v>
                </c:pt>
              </c:numCache>
            </c:numRef>
          </c:val>
          <c:extLst>
            <c:ext xmlns:c16="http://schemas.microsoft.com/office/drawing/2014/chart" uri="{C3380CC4-5D6E-409C-BE32-E72D297353CC}">
              <c16:uniqueId val="{00000000-2A68-4084-B115-707AD57EEF95}"/>
            </c:ext>
          </c:extLst>
        </c:ser>
        <c:ser>
          <c:idx val="1"/>
          <c:order val="1"/>
          <c:tx>
            <c:strRef>
              <c:f>Estructura!$E$4</c:f>
              <c:strCache>
                <c:ptCount val="1"/>
                <c:pt idx="0">
                  <c:v>15-30</c:v>
                </c:pt>
              </c:strCache>
            </c:strRef>
          </c:tx>
          <c:spPr>
            <a:solidFill>
              <a:schemeClr val="accent3"/>
            </a:solidFill>
            <a:ln>
              <a:noFill/>
            </a:ln>
            <a:effectLst/>
          </c:spPr>
          <c:invertIfNegative val="0"/>
          <c:cat>
            <c:numRef>
              <c:f>Estructura!$I$2:$K$2</c:f>
              <c:numCache>
                <c:formatCode>General</c:formatCode>
                <c:ptCount val="3"/>
                <c:pt idx="0">
                  <c:v>2018</c:v>
                </c:pt>
                <c:pt idx="1">
                  <c:v>2019</c:v>
                </c:pt>
                <c:pt idx="2">
                  <c:v>2020</c:v>
                </c:pt>
              </c:numCache>
            </c:numRef>
          </c:cat>
          <c:val>
            <c:numRef>
              <c:f>Estructura!$I$4:$K$4</c:f>
              <c:numCache>
                <c:formatCode>0%</c:formatCode>
                <c:ptCount val="3"/>
                <c:pt idx="0">
                  <c:v>0.15625</c:v>
                </c:pt>
                <c:pt idx="1">
                  <c:v>0.16666666666666666</c:v>
                </c:pt>
                <c:pt idx="2">
                  <c:v>0.125</c:v>
                </c:pt>
              </c:numCache>
            </c:numRef>
          </c:val>
          <c:extLst>
            <c:ext xmlns:c16="http://schemas.microsoft.com/office/drawing/2014/chart" uri="{C3380CC4-5D6E-409C-BE32-E72D297353CC}">
              <c16:uniqueId val="{00000001-2A68-4084-B115-707AD57EEF95}"/>
            </c:ext>
          </c:extLst>
        </c:ser>
        <c:ser>
          <c:idx val="2"/>
          <c:order val="2"/>
          <c:tx>
            <c:strRef>
              <c:f>Estructura!$E$5</c:f>
              <c:strCache>
                <c:ptCount val="1"/>
                <c:pt idx="0">
                  <c:v>30-45</c:v>
                </c:pt>
              </c:strCache>
            </c:strRef>
          </c:tx>
          <c:spPr>
            <a:solidFill>
              <a:schemeClr val="accent5"/>
            </a:solidFill>
            <a:ln>
              <a:noFill/>
            </a:ln>
            <a:effectLst/>
          </c:spPr>
          <c:invertIfNegative val="0"/>
          <c:cat>
            <c:numRef>
              <c:f>Estructura!$I$2:$K$2</c:f>
              <c:numCache>
                <c:formatCode>General</c:formatCode>
                <c:ptCount val="3"/>
                <c:pt idx="0">
                  <c:v>2018</c:v>
                </c:pt>
                <c:pt idx="1">
                  <c:v>2019</c:v>
                </c:pt>
                <c:pt idx="2">
                  <c:v>2020</c:v>
                </c:pt>
              </c:numCache>
            </c:numRef>
          </c:cat>
          <c:val>
            <c:numRef>
              <c:f>Estructura!$I$5:$K$5</c:f>
              <c:numCache>
                <c:formatCode>0%</c:formatCode>
                <c:ptCount val="3"/>
                <c:pt idx="0">
                  <c:v>0.21875</c:v>
                </c:pt>
                <c:pt idx="1">
                  <c:v>0.22916666666666666</c:v>
                </c:pt>
                <c:pt idx="2">
                  <c:v>0.20833333333333334</c:v>
                </c:pt>
              </c:numCache>
            </c:numRef>
          </c:val>
          <c:extLst>
            <c:ext xmlns:c16="http://schemas.microsoft.com/office/drawing/2014/chart" uri="{C3380CC4-5D6E-409C-BE32-E72D297353CC}">
              <c16:uniqueId val="{00000002-2A68-4084-B115-707AD57EEF95}"/>
            </c:ext>
          </c:extLst>
        </c:ser>
        <c:ser>
          <c:idx val="3"/>
          <c:order val="3"/>
          <c:tx>
            <c:strRef>
              <c:f>Estructura!$E$6</c:f>
              <c:strCache>
                <c:ptCount val="1"/>
                <c:pt idx="0">
                  <c:v>45-60</c:v>
                </c:pt>
              </c:strCache>
            </c:strRef>
          </c:tx>
          <c:spPr>
            <a:solidFill>
              <a:schemeClr val="accent1">
                <a:lumMod val="60000"/>
              </a:schemeClr>
            </a:solidFill>
            <a:ln>
              <a:noFill/>
            </a:ln>
            <a:effectLst/>
          </c:spPr>
          <c:invertIfNegative val="0"/>
          <c:cat>
            <c:numRef>
              <c:f>Estructura!$I$2:$K$2</c:f>
              <c:numCache>
                <c:formatCode>General</c:formatCode>
                <c:ptCount val="3"/>
                <c:pt idx="0">
                  <c:v>2018</c:v>
                </c:pt>
                <c:pt idx="1">
                  <c:v>2019</c:v>
                </c:pt>
                <c:pt idx="2">
                  <c:v>2020</c:v>
                </c:pt>
              </c:numCache>
            </c:numRef>
          </c:cat>
          <c:val>
            <c:numRef>
              <c:f>Estructura!$I$6:$K$6</c:f>
              <c:numCache>
                <c:formatCode>0%</c:formatCode>
                <c:ptCount val="3"/>
                <c:pt idx="0">
                  <c:v>0.1875</c:v>
                </c:pt>
                <c:pt idx="1">
                  <c:v>0.25</c:v>
                </c:pt>
                <c:pt idx="2">
                  <c:v>0.33333333333333331</c:v>
                </c:pt>
              </c:numCache>
            </c:numRef>
          </c:val>
          <c:extLst>
            <c:ext xmlns:c16="http://schemas.microsoft.com/office/drawing/2014/chart" uri="{C3380CC4-5D6E-409C-BE32-E72D297353CC}">
              <c16:uniqueId val="{00000003-2A68-4084-B115-707AD57EEF95}"/>
            </c:ext>
          </c:extLst>
        </c:ser>
        <c:ser>
          <c:idx val="4"/>
          <c:order val="4"/>
          <c:tx>
            <c:strRef>
              <c:f>Estructura!$E$7</c:f>
              <c:strCache>
                <c:ptCount val="1"/>
                <c:pt idx="0">
                  <c:v>60-75</c:v>
                </c:pt>
              </c:strCache>
            </c:strRef>
          </c:tx>
          <c:spPr>
            <a:solidFill>
              <a:schemeClr val="accent3">
                <a:lumMod val="60000"/>
              </a:schemeClr>
            </a:solidFill>
            <a:ln>
              <a:noFill/>
            </a:ln>
            <a:effectLst/>
          </c:spPr>
          <c:invertIfNegative val="0"/>
          <c:cat>
            <c:numRef>
              <c:f>Estructura!$I$2:$K$2</c:f>
              <c:numCache>
                <c:formatCode>General</c:formatCode>
                <c:ptCount val="3"/>
                <c:pt idx="0">
                  <c:v>2018</c:v>
                </c:pt>
                <c:pt idx="1">
                  <c:v>2019</c:v>
                </c:pt>
                <c:pt idx="2">
                  <c:v>2020</c:v>
                </c:pt>
              </c:numCache>
            </c:numRef>
          </c:cat>
          <c:val>
            <c:numRef>
              <c:f>Estructura!$I$7:$K$7</c:f>
              <c:numCache>
                <c:formatCode>0%</c:formatCode>
                <c:ptCount val="3"/>
                <c:pt idx="0">
                  <c:v>0.1875</c:v>
                </c:pt>
                <c:pt idx="1">
                  <c:v>0.14583333333333334</c:v>
                </c:pt>
                <c:pt idx="2">
                  <c:v>0.1875</c:v>
                </c:pt>
              </c:numCache>
            </c:numRef>
          </c:val>
          <c:extLst>
            <c:ext xmlns:c16="http://schemas.microsoft.com/office/drawing/2014/chart" uri="{C3380CC4-5D6E-409C-BE32-E72D297353CC}">
              <c16:uniqueId val="{00000004-2A68-4084-B115-707AD57EEF95}"/>
            </c:ext>
          </c:extLst>
        </c:ser>
        <c:ser>
          <c:idx val="5"/>
          <c:order val="5"/>
          <c:tx>
            <c:strRef>
              <c:f>Estructura!$E$8</c:f>
              <c:strCache>
                <c:ptCount val="1"/>
                <c:pt idx="0">
                  <c:v>75-90</c:v>
                </c:pt>
              </c:strCache>
            </c:strRef>
          </c:tx>
          <c:spPr>
            <a:solidFill>
              <a:schemeClr val="accent5">
                <a:lumMod val="60000"/>
              </a:schemeClr>
            </a:solidFill>
            <a:ln>
              <a:noFill/>
            </a:ln>
            <a:effectLst/>
          </c:spPr>
          <c:invertIfNegative val="0"/>
          <c:cat>
            <c:numRef>
              <c:f>Estructura!$I$2:$K$2</c:f>
              <c:numCache>
                <c:formatCode>General</c:formatCode>
                <c:ptCount val="3"/>
                <c:pt idx="0">
                  <c:v>2018</c:v>
                </c:pt>
                <c:pt idx="1">
                  <c:v>2019</c:v>
                </c:pt>
                <c:pt idx="2">
                  <c:v>2020</c:v>
                </c:pt>
              </c:numCache>
            </c:numRef>
          </c:cat>
          <c:val>
            <c:numRef>
              <c:f>Estructura!$I$8:$K$8</c:f>
              <c:numCache>
                <c:formatCode>0%</c:formatCode>
                <c:ptCount val="3"/>
                <c:pt idx="0">
                  <c:v>0.1875</c:v>
                </c:pt>
                <c:pt idx="1">
                  <c:v>0.16666666666666666</c:v>
                </c:pt>
                <c:pt idx="2">
                  <c:v>8.3333333333333329E-2</c:v>
                </c:pt>
              </c:numCache>
            </c:numRef>
          </c:val>
          <c:extLst>
            <c:ext xmlns:c16="http://schemas.microsoft.com/office/drawing/2014/chart" uri="{C3380CC4-5D6E-409C-BE32-E72D297353CC}">
              <c16:uniqueId val="{00000005-2A68-4084-B115-707AD57EEF95}"/>
            </c:ext>
          </c:extLst>
        </c:ser>
        <c:ser>
          <c:idx val="6"/>
          <c:order val="6"/>
          <c:tx>
            <c:strRef>
              <c:f>Estructura!$E$9</c:f>
              <c:strCache>
                <c:ptCount val="1"/>
                <c:pt idx="0">
                  <c:v>(+)90</c:v>
                </c:pt>
              </c:strCache>
            </c:strRef>
          </c:tx>
          <c:spPr>
            <a:solidFill>
              <a:schemeClr val="accent1">
                <a:lumMod val="80000"/>
                <a:lumOff val="20000"/>
              </a:schemeClr>
            </a:solidFill>
            <a:ln>
              <a:noFill/>
            </a:ln>
            <a:effectLst/>
          </c:spPr>
          <c:invertIfNegative val="0"/>
          <c:cat>
            <c:numRef>
              <c:f>Estructura!$I$2:$K$2</c:f>
              <c:numCache>
                <c:formatCode>General</c:formatCode>
                <c:ptCount val="3"/>
                <c:pt idx="0">
                  <c:v>2018</c:v>
                </c:pt>
                <c:pt idx="1">
                  <c:v>2019</c:v>
                </c:pt>
                <c:pt idx="2">
                  <c:v>2020</c:v>
                </c:pt>
              </c:numCache>
            </c:numRef>
          </c:cat>
          <c:val>
            <c:numRef>
              <c:f>Estructura!$I$9:$K$9</c:f>
              <c:numCache>
                <c:formatCode>0%</c:formatCode>
                <c:ptCount val="3"/>
                <c:pt idx="0">
                  <c:v>3.125E-2</c:v>
                </c:pt>
                <c:pt idx="1">
                  <c:v>2.0833333333333332E-2</c:v>
                </c:pt>
                <c:pt idx="2">
                  <c:v>2.0833333333333332E-2</c:v>
                </c:pt>
              </c:numCache>
            </c:numRef>
          </c:val>
          <c:extLst>
            <c:ext xmlns:c16="http://schemas.microsoft.com/office/drawing/2014/chart" uri="{C3380CC4-5D6E-409C-BE32-E72D297353CC}">
              <c16:uniqueId val="{00000006-2A68-4084-B115-707AD57EEF95}"/>
            </c:ext>
          </c:extLst>
        </c:ser>
        <c:dLbls>
          <c:showLegendKey val="0"/>
          <c:showVal val="0"/>
          <c:showCatName val="0"/>
          <c:showSerName val="0"/>
          <c:showPercent val="0"/>
          <c:showBubbleSize val="0"/>
        </c:dLbls>
        <c:gapWidth val="219"/>
        <c:overlap val="-27"/>
        <c:axId val="1519581679"/>
        <c:axId val="1519582095"/>
      </c:barChart>
      <c:catAx>
        <c:axId val="1519581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9582095"/>
        <c:crosses val="autoZero"/>
        <c:auto val="1"/>
        <c:lblAlgn val="ctr"/>
        <c:lblOffset val="100"/>
        <c:noMultiLvlLbl val="0"/>
      </c:catAx>
      <c:valAx>
        <c:axId val="15195820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9581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Empresas grandes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Estructura!$S$3</c:f>
              <c:strCache>
                <c:ptCount val="1"/>
                <c:pt idx="0">
                  <c:v>0-15</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Estructura!$W$2:$Y$2</c:f>
              <c:numCache>
                <c:formatCode>General</c:formatCode>
                <c:ptCount val="3"/>
                <c:pt idx="0">
                  <c:v>2018</c:v>
                </c:pt>
                <c:pt idx="1">
                  <c:v>2019</c:v>
                </c:pt>
                <c:pt idx="2">
                  <c:v>2020</c:v>
                </c:pt>
              </c:numCache>
            </c:numRef>
          </c:cat>
          <c:val>
            <c:numRef>
              <c:f>Estructura!$W$3:$Y$3</c:f>
              <c:numCache>
                <c:formatCode>0%</c:formatCode>
                <c:ptCount val="3"/>
                <c:pt idx="0">
                  <c:v>9.0909090909090912E-2</c:v>
                </c:pt>
                <c:pt idx="1">
                  <c:v>0</c:v>
                </c:pt>
                <c:pt idx="2">
                  <c:v>0</c:v>
                </c:pt>
              </c:numCache>
            </c:numRef>
          </c:val>
          <c:extLst>
            <c:ext xmlns:c16="http://schemas.microsoft.com/office/drawing/2014/chart" uri="{C3380CC4-5D6E-409C-BE32-E72D297353CC}">
              <c16:uniqueId val="{00000000-7A7A-4ADA-AAFD-10F88FD0C34C}"/>
            </c:ext>
          </c:extLst>
        </c:ser>
        <c:ser>
          <c:idx val="1"/>
          <c:order val="1"/>
          <c:tx>
            <c:strRef>
              <c:f>Estructura!$S$4</c:f>
              <c:strCache>
                <c:ptCount val="1"/>
                <c:pt idx="0">
                  <c:v>15-30</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Estructura!$W$2:$Y$2</c:f>
              <c:numCache>
                <c:formatCode>General</c:formatCode>
                <c:ptCount val="3"/>
                <c:pt idx="0">
                  <c:v>2018</c:v>
                </c:pt>
                <c:pt idx="1">
                  <c:v>2019</c:v>
                </c:pt>
                <c:pt idx="2">
                  <c:v>2020</c:v>
                </c:pt>
              </c:numCache>
            </c:numRef>
          </c:cat>
          <c:val>
            <c:numRef>
              <c:f>Estructura!$W$4:$Y$4</c:f>
              <c:numCache>
                <c:formatCode>0%</c:formatCode>
                <c:ptCount val="3"/>
                <c:pt idx="0">
                  <c:v>0.27272727272727271</c:v>
                </c:pt>
                <c:pt idx="1">
                  <c:v>0.15384615384615385</c:v>
                </c:pt>
                <c:pt idx="2">
                  <c:v>7.6923076923076927E-2</c:v>
                </c:pt>
              </c:numCache>
            </c:numRef>
          </c:val>
          <c:extLst>
            <c:ext xmlns:c16="http://schemas.microsoft.com/office/drawing/2014/chart" uri="{C3380CC4-5D6E-409C-BE32-E72D297353CC}">
              <c16:uniqueId val="{00000001-7A7A-4ADA-AAFD-10F88FD0C34C}"/>
            </c:ext>
          </c:extLst>
        </c:ser>
        <c:ser>
          <c:idx val="2"/>
          <c:order val="2"/>
          <c:tx>
            <c:strRef>
              <c:f>Estructura!$S$5</c:f>
              <c:strCache>
                <c:ptCount val="1"/>
                <c:pt idx="0">
                  <c:v>30-45</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Estructura!$W$2:$Y$2</c:f>
              <c:numCache>
                <c:formatCode>General</c:formatCode>
                <c:ptCount val="3"/>
                <c:pt idx="0">
                  <c:v>2018</c:v>
                </c:pt>
                <c:pt idx="1">
                  <c:v>2019</c:v>
                </c:pt>
                <c:pt idx="2">
                  <c:v>2020</c:v>
                </c:pt>
              </c:numCache>
            </c:numRef>
          </c:cat>
          <c:val>
            <c:numRef>
              <c:f>Estructura!$W$5:$Y$5</c:f>
              <c:numCache>
                <c:formatCode>0%</c:formatCode>
                <c:ptCount val="3"/>
                <c:pt idx="0">
                  <c:v>0.18181818181818182</c:v>
                </c:pt>
                <c:pt idx="1">
                  <c:v>0.23076923076923078</c:v>
                </c:pt>
                <c:pt idx="2">
                  <c:v>0.23076923076923078</c:v>
                </c:pt>
              </c:numCache>
            </c:numRef>
          </c:val>
          <c:extLst>
            <c:ext xmlns:c16="http://schemas.microsoft.com/office/drawing/2014/chart" uri="{C3380CC4-5D6E-409C-BE32-E72D297353CC}">
              <c16:uniqueId val="{00000002-7A7A-4ADA-AAFD-10F88FD0C34C}"/>
            </c:ext>
          </c:extLst>
        </c:ser>
        <c:ser>
          <c:idx val="3"/>
          <c:order val="3"/>
          <c:tx>
            <c:strRef>
              <c:f>Estructura!$S$6</c:f>
              <c:strCache>
                <c:ptCount val="1"/>
                <c:pt idx="0">
                  <c:v>45-60</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Estructura!$W$2:$Y$2</c:f>
              <c:numCache>
                <c:formatCode>General</c:formatCode>
                <c:ptCount val="3"/>
                <c:pt idx="0">
                  <c:v>2018</c:v>
                </c:pt>
                <c:pt idx="1">
                  <c:v>2019</c:v>
                </c:pt>
                <c:pt idx="2">
                  <c:v>2020</c:v>
                </c:pt>
              </c:numCache>
            </c:numRef>
          </c:cat>
          <c:val>
            <c:numRef>
              <c:f>Estructura!$W$6:$Y$6</c:f>
              <c:numCache>
                <c:formatCode>0%</c:formatCode>
                <c:ptCount val="3"/>
                <c:pt idx="0">
                  <c:v>9.0909090909090912E-2</c:v>
                </c:pt>
                <c:pt idx="1">
                  <c:v>0.15384615384615385</c:v>
                </c:pt>
                <c:pt idx="2">
                  <c:v>0.30769230769230771</c:v>
                </c:pt>
              </c:numCache>
            </c:numRef>
          </c:val>
          <c:extLst>
            <c:ext xmlns:c16="http://schemas.microsoft.com/office/drawing/2014/chart" uri="{C3380CC4-5D6E-409C-BE32-E72D297353CC}">
              <c16:uniqueId val="{00000003-7A7A-4ADA-AAFD-10F88FD0C34C}"/>
            </c:ext>
          </c:extLst>
        </c:ser>
        <c:ser>
          <c:idx val="4"/>
          <c:order val="4"/>
          <c:tx>
            <c:strRef>
              <c:f>Estructura!$S$7</c:f>
              <c:strCache>
                <c:ptCount val="1"/>
                <c:pt idx="0">
                  <c:v>60-75</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Estructura!$W$2:$Y$2</c:f>
              <c:numCache>
                <c:formatCode>General</c:formatCode>
                <c:ptCount val="3"/>
                <c:pt idx="0">
                  <c:v>2018</c:v>
                </c:pt>
                <c:pt idx="1">
                  <c:v>2019</c:v>
                </c:pt>
                <c:pt idx="2">
                  <c:v>2020</c:v>
                </c:pt>
              </c:numCache>
            </c:numRef>
          </c:cat>
          <c:val>
            <c:numRef>
              <c:f>Estructura!$W$7:$Y$7</c:f>
              <c:numCache>
                <c:formatCode>0%</c:formatCode>
                <c:ptCount val="3"/>
                <c:pt idx="0">
                  <c:v>9.0909090909090912E-2</c:v>
                </c:pt>
                <c:pt idx="1">
                  <c:v>0.15384615384615385</c:v>
                </c:pt>
                <c:pt idx="2">
                  <c:v>0.15384615384615385</c:v>
                </c:pt>
              </c:numCache>
            </c:numRef>
          </c:val>
          <c:extLst>
            <c:ext xmlns:c16="http://schemas.microsoft.com/office/drawing/2014/chart" uri="{C3380CC4-5D6E-409C-BE32-E72D297353CC}">
              <c16:uniqueId val="{00000004-7A7A-4ADA-AAFD-10F88FD0C34C}"/>
            </c:ext>
          </c:extLst>
        </c:ser>
        <c:ser>
          <c:idx val="5"/>
          <c:order val="5"/>
          <c:tx>
            <c:strRef>
              <c:f>Estructura!$S$8</c:f>
              <c:strCache>
                <c:ptCount val="1"/>
                <c:pt idx="0">
                  <c:v>75-90</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Estructura!$W$2:$Y$2</c:f>
              <c:numCache>
                <c:formatCode>General</c:formatCode>
                <c:ptCount val="3"/>
                <c:pt idx="0">
                  <c:v>2018</c:v>
                </c:pt>
                <c:pt idx="1">
                  <c:v>2019</c:v>
                </c:pt>
                <c:pt idx="2">
                  <c:v>2020</c:v>
                </c:pt>
              </c:numCache>
            </c:numRef>
          </c:cat>
          <c:val>
            <c:numRef>
              <c:f>Estructura!$W$8:$Y$8</c:f>
              <c:numCache>
                <c:formatCode>0%</c:formatCode>
                <c:ptCount val="3"/>
                <c:pt idx="0">
                  <c:v>0.18181818181818182</c:v>
                </c:pt>
                <c:pt idx="1">
                  <c:v>0.23076923076923078</c:v>
                </c:pt>
                <c:pt idx="2">
                  <c:v>0.15384615384615385</c:v>
                </c:pt>
              </c:numCache>
            </c:numRef>
          </c:val>
          <c:extLst>
            <c:ext xmlns:c16="http://schemas.microsoft.com/office/drawing/2014/chart" uri="{C3380CC4-5D6E-409C-BE32-E72D297353CC}">
              <c16:uniqueId val="{00000005-7A7A-4ADA-AAFD-10F88FD0C34C}"/>
            </c:ext>
          </c:extLst>
        </c:ser>
        <c:ser>
          <c:idx val="6"/>
          <c:order val="6"/>
          <c:tx>
            <c:strRef>
              <c:f>Estructura!$S$9</c:f>
              <c:strCache>
                <c:ptCount val="1"/>
                <c:pt idx="0">
                  <c:v>(+)90</c:v>
                </c:pt>
              </c:strCache>
            </c:strRef>
          </c:tx>
          <c:spPr>
            <a:solidFill>
              <a:schemeClr val="accent1">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Estructura!$W$2:$Y$2</c:f>
              <c:numCache>
                <c:formatCode>General</c:formatCode>
                <c:ptCount val="3"/>
                <c:pt idx="0">
                  <c:v>2018</c:v>
                </c:pt>
                <c:pt idx="1">
                  <c:v>2019</c:v>
                </c:pt>
                <c:pt idx="2">
                  <c:v>2020</c:v>
                </c:pt>
              </c:numCache>
            </c:numRef>
          </c:cat>
          <c:val>
            <c:numRef>
              <c:f>Estructura!$W$9:$Y$9</c:f>
              <c:numCache>
                <c:formatCode>0%</c:formatCode>
                <c:ptCount val="3"/>
                <c:pt idx="0">
                  <c:v>9.0909090909090912E-2</c:v>
                </c:pt>
                <c:pt idx="1">
                  <c:v>7.6923076923076927E-2</c:v>
                </c:pt>
                <c:pt idx="2">
                  <c:v>7.6923076923076927E-2</c:v>
                </c:pt>
              </c:numCache>
            </c:numRef>
          </c:val>
          <c:extLst>
            <c:ext xmlns:c16="http://schemas.microsoft.com/office/drawing/2014/chart" uri="{C3380CC4-5D6E-409C-BE32-E72D297353CC}">
              <c16:uniqueId val="{00000006-7A7A-4ADA-AAFD-10F88FD0C34C}"/>
            </c:ext>
          </c:extLst>
        </c:ser>
        <c:dLbls>
          <c:dLblPos val="outEnd"/>
          <c:showLegendKey val="0"/>
          <c:showVal val="1"/>
          <c:showCatName val="0"/>
          <c:showSerName val="0"/>
          <c:showPercent val="0"/>
          <c:showBubbleSize val="0"/>
        </c:dLbls>
        <c:gapWidth val="444"/>
        <c:overlap val="-90"/>
        <c:axId val="1524428575"/>
        <c:axId val="1524430239"/>
      </c:barChart>
      <c:catAx>
        <c:axId val="15244285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524430239"/>
        <c:crosses val="autoZero"/>
        <c:auto val="1"/>
        <c:lblAlgn val="ctr"/>
        <c:lblOffset val="100"/>
        <c:noMultiLvlLbl val="0"/>
      </c:catAx>
      <c:valAx>
        <c:axId val="1524430239"/>
        <c:scaling>
          <c:orientation val="minMax"/>
        </c:scaling>
        <c:delete val="1"/>
        <c:axPos val="l"/>
        <c:numFmt formatCode="0%" sourceLinked="1"/>
        <c:majorTickMark val="none"/>
        <c:minorTickMark val="none"/>
        <c:tickLblPos val="nextTo"/>
        <c:crossAx val="15244285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pymes</a:t>
            </a:r>
            <a:r>
              <a:rPr lang="es-ES" baseline="0"/>
              <a:t> y medianas</a:t>
            </a:r>
            <a:endParaRPr lang="es-E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Estructura!$AG$3</c:f>
              <c:strCache>
                <c:ptCount val="1"/>
                <c:pt idx="0">
                  <c:v>0-15</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Estructura!$AK$2:$AM$2</c:f>
              <c:numCache>
                <c:formatCode>General</c:formatCode>
                <c:ptCount val="3"/>
                <c:pt idx="0">
                  <c:v>2018</c:v>
                </c:pt>
                <c:pt idx="1">
                  <c:v>2019</c:v>
                </c:pt>
                <c:pt idx="2">
                  <c:v>2020</c:v>
                </c:pt>
              </c:numCache>
            </c:numRef>
          </c:cat>
          <c:val>
            <c:numRef>
              <c:f>Estructura!$AK$3:$AM$3</c:f>
              <c:numCache>
                <c:formatCode>0%</c:formatCode>
                <c:ptCount val="3"/>
                <c:pt idx="0">
                  <c:v>0</c:v>
                </c:pt>
                <c:pt idx="1">
                  <c:v>2.7777777777777776E-2</c:v>
                </c:pt>
                <c:pt idx="2">
                  <c:v>5.7142857142857141E-2</c:v>
                </c:pt>
              </c:numCache>
            </c:numRef>
          </c:val>
          <c:extLst>
            <c:ext xmlns:c16="http://schemas.microsoft.com/office/drawing/2014/chart" uri="{C3380CC4-5D6E-409C-BE32-E72D297353CC}">
              <c16:uniqueId val="{00000000-501C-4DB4-AAA8-111C637D6582}"/>
            </c:ext>
          </c:extLst>
        </c:ser>
        <c:ser>
          <c:idx val="1"/>
          <c:order val="1"/>
          <c:tx>
            <c:strRef>
              <c:f>Estructura!$AG$4</c:f>
              <c:strCache>
                <c:ptCount val="1"/>
                <c:pt idx="0">
                  <c:v>15-30</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Estructura!$AK$2:$AM$2</c:f>
              <c:numCache>
                <c:formatCode>General</c:formatCode>
                <c:ptCount val="3"/>
                <c:pt idx="0">
                  <c:v>2018</c:v>
                </c:pt>
                <c:pt idx="1">
                  <c:v>2019</c:v>
                </c:pt>
                <c:pt idx="2">
                  <c:v>2020</c:v>
                </c:pt>
              </c:numCache>
            </c:numRef>
          </c:cat>
          <c:val>
            <c:numRef>
              <c:f>Estructura!$AK$4:$AM$4</c:f>
              <c:numCache>
                <c:formatCode>0%</c:formatCode>
                <c:ptCount val="3"/>
                <c:pt idx="0">
                  <c:v>9.5238095238095233E-2</c:v>
                </c:pt>
                <c:pt idx="1">
                  <c:v>0.16666666666666666</c:v>
                </c:pt>
                <c:pt idx="2">
                  <c:v>0.14285714285714285</c:v>
                </c:pt>
              </c:numCache>
            </c:numRef>
          </c:val>
          <c:extLst>
            <c:ext xmlns:c16="http://schemas.microsoft.com/office/drawing/2014/chart" uri="{C3380CC4-5D6E-409C-BE32-E72D297353CC}">
              <c16:uniqueId val="{00000001-501C-4DB4-AAA8-111C637D6582}"/>
            </c:ext>
          </c:extLst>
        </c:ser>
        <c:ser>
          <c:idx val="2"/>
          <c:order val="2"/>
          <c:tx>
            <c:strRef>
              <c:f>Estructura!$AG$5</c:f>
              <c:strCache>
                <c:ptCount val="1"/>
                <c:pt idx="0">
                  <c:v>30-45</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Estructura!$AK$2:$AM$2</c:f>
              <c:numCache>
                <c:formatCode>General</c:formatCode>
                <c:ptCount val="3"/>
                <c:pt idx="0">
                  <c:v>2018</c:v>
                </c:pt>
                <c:pt idx="1">
                  <c:v>2019</c:v>
                </c:pt>
                <c:pt idx="2">
                  <c:v>2020</c:v>
                </c:pt>
              </c:numCache>
            </c:numRef>
          </c:cat>
          <c:val>
            <c:numRef>
              <c:f>Estructura!$AK$5:$AM$5</c:f>
              <c:numCache>
                <c:formatCode>0%</c:formatCode>
                <c:ptCount val="3"/>
                <c:pt idx="0">
                  <c:v>0.23809523809523808</c:v>
                </c:pt>
                <c:pt idx="1">
                  <c:v>0.22222222222222221</c:v>
                </c:pt>
                <c:pt idx="2">
                  <c:v>0.2</c:v>
                </c:pt>
              </c:numCache>
            </c:numRef>
          </c:val>
          <c:extLst>
            <c:ext xmlns:c16="http://schemas.microsoft.com/office/drawing/2014/chart" uri="{C3380CC4-5D6E-409C-BE32-E72D297353CC}">
              <c16:uniqueId val="{00000002-501C-4DB4-AAA8-111C637D6582}"/>
            </c:ext>
          </c:extLst>
        </c:ser>
        <c:ser>
          <c:idx val="3"/>
          <c:order val="3"/>
          <c:tx>
            <c:strRef>
              <c:f>Estructura!$AG$6</c:f>
              <c:strCache>
                <c:ptCount val="1"/>
                <c:pt idx="0">
                  <c:v>45-60</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Estructura!$AK$2:$AM$2</c:f>
              <c:numCache>
                <c:formatCode>General</c:formatCode>
                <c:ptCount val="3"/>
                <c:pt idx="0">
                  <c:v>2018</c:v>
                </c:pt>
                <c:pt idx="1">
                  <c:v>2019</c:v>
                </c:pt>
                <c:pt idx="2">
                  <c:v>2020</c:v>
                </c:pt>
              </c:numCache>
            </c:numRef>
          </c:cat>
          <c:val>
            <c:numRef>
              <c:f>Estructura!$AK$6:$AM$6</c:f>
              <c:numCache>
                <c:formatCode>0%</c:formatCode>
                <c:ptCount val="3"/>
                <c:pt idx="0">
                  <c:v>0.23809523809523808</c:v>
                </c:pt>
                <c:pt idx="1">
                  <c:v>0.27777777777777779</c:v>
                </c:pt>
                <c:pt idx="2">
                  <c:v>0.34285714285714286</c:v>
                </c:pt>
              </c:numCache>
            </c:numRef>
          </c:val>
          <c:extLst>
            <c:ext xmlns:c16="http://schemas.microsoft.com/office/drawing/2014/chart" uri="{C3380CC4-5D6E-409C-BE32-E72D297353CC}">
              <c16:uniqueId val="{00000003-501C-4DB4-AAA8-111C637D6582}"/>
            </c:ext>
          </c:extLst>
        </c:ser>
        <c:ser>
          <c:idx val="4"/>
          <c:order val="4"/>
          <c:tx>
            <c:strRef>
              <c:f>Estructura!$AG$7</c:f>
              <c:strCache>
                <c:ptCount val="1"/>
                <c:pt idx="0">
                  <c:v>60-75</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Estructura!$AK$2:$AM$2</c:f>
              <c:numCache>
                <c:formatCode>General</c:formatCode>
                <c:ptCount val="3"/>
                <c:pt idx="0">
                  <c:v>2018</c:v>
                </c:pt>
                <c:pt idx="1">
                  <c:v>2019</c:v>
                </c:pt>
                <c:pt idx="2">
                  <c:v>2020</c:v>
                </c:pt>
              </c:numCache>
            </c:numRef>
          </c:cat>
          <c:val>
            <c:numRef>
              <c:f>Estructura!$AK$7:$AM$7</c:f>
              <c:numCache>
                <c:formatCode>0%</c:formatCode>
                <c:ptCount val="3"/>
                <c:pt idx="0">
                  <c:v>0.23809523809523808</c:v>
                </c:pt>
                <c:pt idx="1">
                  <c:v>0.16666666666666666</c:v>
                </c:pt>
                <c:pt idx="2">
                  <c:v>0.2</c:v>
                </c:pt>
              </c:numCache>
            </c:numRef>
          </c:val>
          <c:extLst>
            <c:ext xmlns:c16="http://schemas.microsoft.com/office/drawing/2014/chart" uri="{C3380CC4-5D6E-409C-BE32-E72D297353CC}">
              <c16:uniqueId val="{00000004-501C-4DB4-AAA8-111C637D6582}"/>
            </c:ext>
          </c:extLst>
        </c:ser>
        <c:ser>
          <c:idx val="5"/>
          <c:order val="5"/>
          <c:tx>
            <c:strRef>
              <c:f>Estructura!$AG$8</c:f>
              <c:strCache>
                <c:ptCount val="1"/>
                <c:pt idx="0">
                  <c:v>75-90</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Estructura!$AK$2:$AM$2</c:f>
              <c:numCache>
                <c:formatCode>General</c:formatCode>
                <c:ptCount val="3"/>
                <c:pt idx="0">
                  <c:v>2018</c:v>
                </c:pt>
                <c:pt idx="1">
                  <c:v>2019</c:v>
                </c:pt>
                <c:pt idx="2">
                  <c:v>2020</c:v>
                </c:pt>
              </c:numCache>
            </c:numRef>
          </c:cat>
          <c:val>
            <c:numRef>
              <c:f>Estructura!$AK$8:$AM$8</c:f>
              <c:numCache>
                <c:formatCode>0%</c:formatCode>
                <c:ptCount val="3"/>
                <c:pt idx="0">
                  <c:v>0.19047619047619047</c:v>
                </c:pt>
                <c:pt idx="1">
                  <c:v>0.1388888888888889</c:v>
                </c:pt>
                <c:pt idx="2">
                  <c:v>5.7142857142857141E-2</c:v>
                </c:pt>
              </c:numCache>
            </c:numRef>
          </c:val>
          <c:extLst>
            <c:ext xmlns:c16="http://schemas.microsoft.com/office/drawing/2014/chart" uri="{C3380CC4-5D6E-409C-BE32-E72D297353CC}">
              <c16:uniqueId val="{00000005-501C-4DB4-AAA8-111C637D6582}"/>
            </c:ext>
          </c:extLst>
        </c:ser>
        <c:ser>
          <c:idx val="6"/>
          <c:order val="6"/>
          <c:tx>
            <c:strRef>
              <c:f>Estructura!$AG$9</c:f>
              <c:strCache>
                <c:ptCount val="1"/>
                <c:pt idx="0">
                  <c:v>(+)90</c:v>
                </c:pt>
              </c:strCache>
            </c:strRef>
          </c:tx>
          <c:spPr>
            <a:solidFill>
              <a:schemeClr val="accent1">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Estructura!$AK$2:$AM$2</c:f>
              <c:numCache>
                <c:formatCode>General</c:formatCode>
                <c:ptCount val="3"/>
                <c:pt idx="0">
                  <c:v>2018</c:v>
                </c:pt>
                <c:pt idx="1">
                  <c:v>2019</c:v>
                </c:pt>
                <c:pt idx="2">
                  <c:v>2020</c:v>
                </c:pt>
              </c:numCache>
            </c:numRef>
          </c:cat>
          <c:val>
            <c:numRef>
              <c:f>Estructura!$AK$9:$AM$9</c:f>
              <c:numCache>
                <c:formatCode>0%</c:formatCode>
                <c:ptCount val="3"/>
                <c:pt idx="0">
                  <c:v>0</c:v>
                </c:pt>
                <c:pt idx="1">
                  <c:v>0</c:v>
                </c:pt>
                <c:pt idx="2">
                  <c:v>0</c:v>
                </c:pt>
              </c:numCache>
            </c:numRef>
          </c:val>
          <c:extLst>
            <c:ext xmlns:c16="http://schemas.microsoft.com/office/drawing/2014/chart" uri="{C3380CC4-5D6E-409C-BE32-E72D297353CC}">
              <c16:uniqueId val="{00000006-501C-4DB4-AAA8-111C637D6582}"/>
            </c:ext>
          </c:extLst>
        </c:ser>
        <c:dLbls>
          <c:dLblPos val="outEnd"/>
          <c:showLegendKey val="0"/>
          <c:showVal val="1"/>
          <c:showCatName val="0"/>
          <c:showSerName val="0"/>
          <c:showPercent val="0"/>
          <c:showBubbleSize val="0"/>
        </c:dLbls>
        <c:gapWidth val="444"/>
        <c:overlap val="-90"/>
        <c:axId val="1524446879"/>
        <c:axId val="1524440639"/>
      </c:barChart>
      <c:catAx>
        <c:axId val="15244468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524440639"/>
        <c:crosses val="autoZero"/>
        <c:auto val="1"/>
        <c:lblAlgn val="ctr"/>
        <c:lblOffset val="100"/>
        <c:noMultiLvlLbl val="0"/>
      </c:catAx>
      <c:valAx>
        <c:axId val="1524440639"/>
        <c:scaling>
          <c:orientation val="minMax"/>
        </c:scaling>
        <c:delete val="1"/>
        <c:axPos val="l"/>
        <c:numFmt formatCode="0%" sourceLinked="1"/>
        <c:majorTickMark val="none"/>
        <c:minorTickMark val="none"/>
        <c:tickLblPos val="nextTo"/>
        <c:crossAx val="15244468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pymes</a:t>
            </a:r>
            <a:r>
              <a:rPr lang="es-ES" baseline="0"/>
              <a:t> y medianas</a:t>
            </a:r>
            <a:endParaRPr lang="es-E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'ROA-ROE'!$S$6</c:f>
              <c:strCache>
                <c:ptCount val="1"/>
                <c:pt idx="0">
                  <c:v>&lt;=0</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'ROA-ROE'!$V$5:$X$5</c:f>
              <c:numCache>
                <c:formatCode>General</c:formatCode>
                <c:ptCount val="3"/>
                <c:pt idx="0">
                  <c:v>2018</c:v>
                </c:pt>
                <c:pt idx="1">
                  <c:v>2019</c:v>
                </c:pt>
                <c:pt idx="2">
                  <c:v>2020</c:v>
                </c:pt>
              </c:numCache>
            </c:numRef>
          </c:cat>
          <c:val>
            <c:numRef>
              <c:f>'ROA-ROE'!$V$6:$X$6</c:f>
              <c:numCache>
                <c:formatCode>0%</c:formatCode>
                <c:ptCount val="3"/>
                <c:pt idx="0">
                  <c:v>0.2857142857142857</c:v>
                </c:pt>
                <c:pt idx="1">
                  <c:v>0.17857142857142858</c:v>
                </c:pt>
                <c:pt idx="2">
                  <c:v>0.16666666666666666</c:v>
                </c:pt>
              </c:numCache>
            </c:numRef>
          </c:val>
          <c:extLst>
            <c:ext xmlns:c16="http://schemas.microsoft.com/office/drawing/2014/chart" uri="{C3380CC4-5D6E-409C-BE32-E72D297353CC}">
              <c16:uniqueId val="{00000000-BFD5-4227-8AC8-4A7B7FEFAA7A}"/>
            </c:ext>
          </c:extLst>
        </c:ser>
        <c:ser>
          <c:idx val="1"/>
          <c:order val="1"/>
          <c:tx>
            <c:strRef>
              <c:f>'ROA-ROE'!$S$7</c:f>
              <c:strCache>
                <c:ptCount val="1"/>
                <c:pt idx="0">
                  <c:v>0-5</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'ROA-ROE'!$V$5:$X$5</c:f>
              <c:numCache>
                <c:formatCode>General</c:formatCode>
                <c:ptCount val="3"/>
                <c:pt idx="0">
                  <c:v>2018</c:v>
                </c:pt>
                <c:pt idx="1">
                  <c:v>2019</c:v>
                </c:pt>
                <c:pt idx="2">
                  <c:v>2020</c:v>
                </c:pt>
              </c:numCache>
            </c:numRef>
          </c:cat>
          <c:val>
            <c:numRef>
              <c:f>'ROA-ROE'!$V$7:$X$7</c:f>
              <c:numCache>
                <c:formatCode>0%</c:formatCode>
                <c:ptCount val="3"/>
                <c:pt idx="0">
                  <c:v>0.19047619047619047</c:v>
                </c:pt>
                <c:pt idx="1">
                  <c:v>0.14285714285714285</c:v>
                </c:pt>
                <c:pt idx="2">
                  <c:v>0.1388888888888889</c:v>
                </c:pt>
              </c:numCache>
            </c:numRef>
          </c:val>
          <c:extLst>
            <c:ext xmlns:c16="http://schemas.microsoft.com/office/drawing/2014/chart" uri="{C3380CC4-5D6E-409C-BE32-E72D297353CC}">
              <c16:uniqueId val="{00000001-BFD5-4227-8AC8-4A7B7FEFAA7A}"/>
            </c:ext>
          </c:extLst>
        </c:ser>
        <c:ser>
          <c:idx val="2"/>
          <c:order val="2"/>
          <c:tx>
            <c:strRef>
              <c:f>'ROA-ROE'!$S$8</c:f>
              <c:strCache>
                <c:ptCount val="1"/>
                <c:pt idx="0">
                  <c:v>5-10</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'ROA-ROE'!$V$5:$X$5</c:f>
              <c:numCache>
                <c:formatCode>General</c:formatCode>
                <c:ptCount val="3"/>
                <c:pt idx="0">
                  <c:v>2018</c:v>
                </c:pt>
                <c:pt idx="1">
                  <c:v>2019</c:v>
                </c:pt>
                <c:pt idx="2">
                  <c:v>2020</c:v>
                </c:pt>
              </c:numCache>
            </c:numRef>
          </c:cat>
          <c:val>
            <c:numRef>
              <c:f>'ROA-ROE'!$V$8:$X$8</c:f>
              <c:numCache>
                <c:formatCode>0%</c:formatCode>
                <c:ptCount val="3"/>
                <c:pt idx="0">
                  <c:v>9.5238095238095233E-2</c:v>
                </c:pt>
                <c:pt idx="1">
                  <c:v>0.21428571428571427</c:v>
                </c:pt>
                <c:pt idx="2">
                  <c:v>0.19444444444444445</c:v>
                </c:pt>
              </c:numCache>
            </c:numRef>
          </c:val>
          <c:extLst>
            <c:ext xmlns:c16="http://schemas.microsoft.com/office/drawing/2014/chart" uri="{C3380CC4-5D6E-409C-BE32-E72D297353CC}">
              <c16:uniqueId val="{00000002-BFD5-4227-8AC8-4A7B7FEFAA7A}"/>
            </c:ext>
          </c:extLst>
        </c:ser>
        <c:ser>
          <c:idx val="3"/>
          <c:order val="3"/>
          <c:tx>
            <c:strRef>
              <c:f>'ROA-ROE'!$S$9</c:f>
              <c:strCache>
                <c:ptCount val="1"/>
                <c:pt idx="0">
                  <c:v>10-15</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'ROA-ROE'!$V$5:$X$5</c:f>
              <c:numCache>
                <c:formatCode>General</c:formatCode>
                <c:ptCount val="3"/>
                <c:pt idx="0">
                  <c:v>2018</c:v>
                </c:pt>
                <c:pt idx="1">
                  <c:v>2019</c:v>
                </c:pt>
                <c:pt idx="2">
                  <c:v>2020</c:v>
                </c:pt>
              </c:numCache>
            </c:numRef>
          </c:cat>
          <c:val>
            <c:numRef>
              <c:f>'ROA-ROE'!$V$9:$X$9</c:f>
              <c:numCache>
                <c:formatCode>0%</c:formatCode>
                <c:ptCount val="3"/>
                <c:pt idx="0">
                  <c:v>9.5238095238095233E-2</c:v>
                </c:pt>
                <c:pt idx="1">
                  <c:v>0.17857142857142858</c:v>
                </c:pt>
                <c:pt idx="2">
                  <c:v>0.1111111111111111</c:v>
                </c:pt>
              </c:numCache>
            </c:numRef>
          </c:val>
          <c:extLst>
            <c:ext xmlns:c16="http://schemas.microsoft.com/office/drawing/2014/chart" uri="{C3380CC4-5D6E-409C-BE32-E72D297353CC}">
              <c16:uniqueId val="{00000003-BFD5-4227-8AC8-4A7B7FEFAA7A}"/>
            </c:ext>
          </c:extLst>
        </c:ser>
        <c:ser>
          <c:idx val="4"/>
          <c:order val="4"/>
          <c:tx>
            <c:strRef>
              <c:f>'ROA-ROE'!$S$10</c:f>
              <c:strCache>
                <c:ptCount val="1"/>
                <c:pt idx="0">
                  <c:v>15-20</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'ROA-ROE'!$V$5:$X$5</c:f>
              <c:numCache>
                <c:formatCode>General</c:formatCode>
                <c:ptCount val="3"/>
                <c:pt idx="0">
                  <c:v>2018</c:v>
                </c:pt>
                <c:pt idx="1">
                  <c:v>2019</c:v>
                </c:pt>
                <c:pt idx="2">
                  <c:v>2020</c:v>
                </c:pt>
              </c:numCache>
            </c:numRef>
          </c:cat>
          <c:val>
            <c:numRef>
              <c:f>'ROA-ROE'!$V$10:$X$10</c:f>
              <c:numCache>
                <c:formatCode>0%</c:formatCode>
                <c:ptCount val="3"/>
                <c:pt idx="0">
                  <c:v>9.5238095238095233E-2</c:v>
                </c:pt>
                <c:pt idx="1">
                  <c:v>3.5714285714285712E-2</c:v>
                </c:pt>
                <c:pt idx="2">
                  <c:v>5.5555555555555552E-2</c:v>
                </c:pt>
              </c:numCache>
            </c:numRef>
          </c:val>
          <c:extLst>
            <c:ext xmlns:c16="http://schemas.microsoft.com/office/drawing/2014/chart" uri="{C3380CC4-5D6E-409C-BE32-E72D297353CC}">
              <c16:uniqueId val="{00000004-BFD5-4227-8AC8-4A7B7FEFAA7A}"/>
            </c:ext>
          </c:extLst>
        </c:ser>
        <c:ser>
          <c:idx val="5"/>
          <c:order val="5"/>
          <c:tx>
            <c:strRef>
              <c:f>'ROA-ROE'!$S$11</c:f>
              <c:strCache>
                <c:ptCount val="1"/>
                <c:pt idx="0">
                  <c:v>20-25</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'ROA-ROE'!$V$5:$X$5</c:f>
              <c:numCache>
                <c:formatCode>General</c:formatCode>
                <c:ptCount val="3"/>
                <c:pt idx="0">
                  <c:v>2018</c:v>
                </c:pt>
                <c:pt idx="1">
                  <c:v>2019</c:v>
                </c:pt>
                <c:pt idx="2">
                  <c:v>2020</c:v>
                </c:pt>
              </c:numCache>
            </c:numRef>
          </c:cat>
          <c:val>
            <c:numRef>
              <c:f>'ROA-ROE'!$V$11:$X$11</c:f>
              <c:numCache>
                <c:formatCode>0%</c:formatCode>
                <c:ptCount val="3"/>
                <c:pt idx="0">
                  <c:v>4.7619047619047616E-2</c:v>
                </c:pt>
                <c:pt idx="1">
                  <c:v>0.14285714285714285</c:v>
                </c:pt>
                <c:pt idx="2">
                  <c:v>0.1111111111111111</c:v>
                </c:pt>
              </c:numCache>
            </c:numRef>
          </c:val>
          <c:extLst>
            <c:ext xmlns:c16="http://schemas.microsoft.com/office/drawing/2014/chart" uri="{C3380CC4-5D6E-409C-BE32-E72D297353CC}">
              <c16:uniqueId val="{00000005-BFD5-4227-8AC8-4A7B7FEFAA7A}"/>
            </c:ext>
          </c:extLst>
        </c:ser>
        <c:ser>
          <c:idx val="6"/>
          <c:order val="6"/>
          <c:tx>
            <c:strRef>
              <c:f>'ROA-ROE'!$S$12</c:f>
              <c:strCache>
                <c:ptCount val="1"/>
                <c:pt idx="0">
                  <c:v>25-100</c:v>
                </c:pt>
              </c:strCache>
            </c:strRef>
          </c:tx>
          <c:spPr>
            <a:solidFill>
              <a:schemeClr val="accent1">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'ROA-ROE'!$V$5:$X$5</c:f>
              <c:numCache>
                <c:formatCode>General</c:formatCode>
                <c:ptCount val="3"/>
                <c:pt idx="0">
                  <c:v>2018</c:v>
                </c:pt>
                <c:pt idx="1">
                  <c:v>2019</c:v>
                </c:pt>
                <c:pt idx="2">
                  <c:v>2020</c:v>
                </c:pt>
              </c:numCache>
            </c:numRef>
          </c:cat>
          <c:val>
            <c:numRef>
              <c:f>'ROA-ROE'!$V$12:$X$12</c:f>
              <c:numCache>
                <c:formatCode>0%</c:formatCode>
                <c:ptCount val="3"/>
                <c:pt idx="0">
                  <c:v>0.19047619047619047</c:v>
                </c:pt>
                <c:pt idx="1">
                  <c:v>0.10714285714285714</c:v>
                </c:pt>
                <c:pt idx="2">
                  <c:v>0.22222222222222221</c:v>
                </c:pt>
              </c:numCache>
            </c:numRef>
          </c:val>
          <c:extLst>
            <c:ext xmlns:c16="http://schemas.microsoft.com/office/drawing/2014/chart" uri="{C3380CC4-5D6E-409C-BE32-E72D297353CC}">
              <c16:uniqueId val="{00000006-BFD5-4227-8AC8-4A7B7FEFAA7A}"/>
            </c:ext>
          </c:extLst>
        </c:ser>
        <c:dLbls>
          <c:dLblPos val="outEnd"/>
          <c:showLegendKey val="0"/>
          <c:showVal val="1"/>
          <c:showCatName val="0"/>
          <c:showSerName val="0"/>
          <c:showPercent val="0"/>
          <c:showBubbleSize val="0"/>
        </c:dLbls>
        <c:gapWidth val="444"/>
        <c:overlap val="-90"/>
        <c:axId val="1524446879"/>
        <c:axId val="1524440639"/>
      </c:barChart>
      <c:catAx>
        <c:axId val="15244468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524440639"/>
        <c:crosses val="autoZero"/>
        <c:auto val="1"/>
        <c:lblAlgn val="ctr"/>
        <c:lblOffset val="100"/>
        <c:noMultiLvlLbl val="0"/>
      </c:catAx>
      <c:valAx>
        <c:axId val="1524440639"/>
        <c:scaling>
          <c:orientation val="minMax"/>
        </c:scaling>
        <c:delete val="1"/>
        <c:axPos val="l"/>
        <c:numFmt formatCode="0%" sourceLinked="1"/>
        <c:majorTickMark val="none"/>
        <c:minorTickMark val="none"/>
        <c:tickLblPos val="nextTo"/>
        <c:crossAx val="15244468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Empresas grandes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'ROA-ROE'!$E$6</c:f>
              <c:strCache>
                <c:ptCount val="1"/>
                <c:pt idx="0">
                  <c:v>&lt;=0</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'ROA-ROE'!$H$5:$J$5</c:f>
              <c:numCache>
                <c:formatCode>General</c:formatCode>
                <c:ptCount val="3"/>
                <c:pt idx="0">
                  <c:v>2018</c:v>
                </c:pt>
                <c:pt idx="1">
                  <c:v>2019</c:v>
                </c:pt>
                <c:pt idx="2">
                  <c:v>2020</c:v>
                </c:pt>
              </c:numCache>
            </c:numRef>
          </c:cat>
          <c:val>
            <c:numRef>
              <c:f>'ROA-ROE'!$H$6:$J$6</c:f>
              <c:numCache>
                <c:formatCode>0%</c:formatCode>
                <c:ptCount val="3"/>
                <c:pt idx="0">
                  <c:v>0.16666666666666666</c:v>
                </c:pt>
                <c:pt idx="1">
                  <c:v>7.6923076923076927E-2</c:v>
                </c:pt>
                <c:pt idx="2">
                  <c:v>0.2</c:v>
                </c:pt>
              </c:numCache>
            </c:numRef>
          </c:val>
          <c:extLst>
            <c:ext xmlns:c16="http://schemas.microsoft.com/office/drawing/2014/chart" uri="{C3380CC4-5D6E-409C-BE32-E72D297353CC}">
              <c16:uniqueId val="{00000000-1033-4543-A0D7-347E344BCD9B}"/>
            </c:ext>
          </c:extLst>
        </c:ser>
        <c:ser>
          <c:idx val="1"/>
          <c:order val="1"/>
          <c:tx>
            <c:strRef>
              <c:f>'ROA-ROE'!$E$7</c:f>
              <c:strCache>
                <c:ptCount val="1"/>
                <c:pt idx="0">
                  <c:v>0-5</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'ROA-ROE'!$H$5:$J$5</c:f>
              <c:numCache>
                <c:formatCode>General</c:formatCode>
                <c:ptCount val="3"/>
                <c:pt idx="0">
                  <c:v>2018</c:v>
                </c:pt>
                <c:pt idx="1">
                  <c:v>2019</c:v>
                </c:pt>
                <c:pt idx="2">
                  <c:v>2020</c:v>
                </c:pt>
              </c:numCache>
            </c:numRef>
          </c:cat>
          <c:val>
            <c:numRef>
              <c:f>'ROA-ROE'!$H$7:$J$7</c:f>
              <c:numCache>
                <c:formatCode>0%</c:formatCode>
                <c:ptCount val="3"/>
                <c:pt idx="0">
                  <c:v>0.25</c:v>
                </c:pt>
                <c:pt idx="1">
                  <c:v>0.30769230769230771</c:v>
                </c:pt>
                <c:pt idx="2">
                  <c:v>0.26666666666666666</c:v>
                </c:pt>
              </c:numCache>
            </c:numRef>
          </c:val>
          <c:extLst>
            <c:ext xmlns:c16="http://schemas.microsoft.com/office/drawing/2014/chart" uri="{C3380CC4-5D6E-409C-BE32-E72D297353CC}">
              <c16:uniqueId val="{00000001-1033-4543-A0D7-347E344BCD9B}"/>
            </c:ext>
          </c:extLst>
        </c:ser>
        <c:ser>
          <c:idx val="2"/>
          <c:order val="2"/>
          <c:tx>
            <c:strRef>
              <c:f>'ROA-ROE'!$E$8</c:f>
              <c:strCache>
                <c:ptCount val="1"/>
                <c:pt idx="0">
                  <c:v>5-10</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'ROA-ROE'!$H$5:$J$5</c:f>
              <c:numCache>
                <c:formatCode>General</c:formatCode>
                <c:ptCount val="3"/>
                <c:pt idx="0">
                  <c:v>2018</c:v>
                </c:pt>
                <c:pt idx="1">
                  <c:v>2019</c:v>
                </c:pt>
                <c:pt idx="2">
                  <c:v>2020</c:v>
                </c:pt>
              </c:numCache>
            </c:numRef>
          </c:cat>
          <c:val>
            <c:numRef>
              <c:f>'ROA-ROE'!$H$8:$J$8</c:f>
              <c:numCache>
                <c:formatCode>0%</c:formatCode>
                <c:ptCount val="3"/>
                <c:pt idx="0">
                  <c:v>0.41666666666666669</c:v>
                </c:pt>
                <c:pt idx="1">
                  <c:v>0.30769230769230771</c:v>
                </c:pt>
                <c:pt idx="2">
                  <c:v>0.26666666666666666</c:v>
                </c:pt>
              </c:numCache>
            </c:numRef>
          </c:val>
          <c:extLst>
            <c:ext xmlns:c16="http://schemas.microsoft.com/office/drawing/2014/chart" uri="{C3380CC4-5D6E-409C-BE32-E72D297353CC}">
              <c16:uniqueId val="{00000002-1033-4543-A0D7-347E344BCD9B}"/>
            </c:ext>
          </c:extLst>
        </c:ser>
        <c:ser>
          <c:idx val="3"/>
          <c:order val="3"/>
          <c:tx>
            <c:strRef>
              <c:f>'ROA-ROE'!$E$9</c:f>
              <c:strCache>
                <c:ptCount val="1"/>
                <c:pt idx="0">
                  <c:v>10-15</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'ROA-ROE'!$H$5:$J$5</c:f>
              <c:numCache>
                <c:formatCode>General</c:formatCode>
                <c:ptCount val="3"/>
                <c:pt idx="0">
                  <c:v>2018</c:v>
                </c:pt>
                <c:pt idx="1">
                  <c:v>2019</c:v>
                </c:pt>
                <c:pt idx="2">
                  <c:v>2020</c:v>
                </c:pt>
              </c:numCache>
            </c:numRef>
          </c:cat>
          <c:val>
            <c:numRef>
              <c:f>'ROA-ROE'!$H$9:$J$9</c:f>
              <c:numCache>
                <c:formatCode>0%</c:formatCode>
                <c:ptCount val="3"/>
                <c:pt idx="0">
                  <c:v>0.16666666666666666</c:v>
                </c:pt>
                <c:pt idx="1">
                  <c:v>0.30769230769230771</c:v>
                </c:pt>
                <c:pt idx="2">
                  <c:v>0.26666666666666666</c:v>
                </c:pt>
              </c:numCache>
            </c:numRef>
          </c:val>
          <c:extLst>
            <c:ext xmlns:c16="http://schemas.microsoft.com/office/drawing/2014/chart" uri="{C3380CC4-5D6E-409C-BE32-E72D297353CC}">
              <c16:uniqueId val="{00000003-1033-4543-A0D7-347E344BCD9B}"/>
            </c:ext>
          </c:extLst>
        </c:ser>
        <c:ser>
          <c:idx val="4"/>
          <c:order val="4"/>
          <c:tx>
            <c:strRef>
              <c:f>'ROA-ROE'!$E$10</c:f>
              <c:strCache>
                <c:ptCount val="1"/>
                <c:pt idx="0">
                  <c:v>15-20</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'ROA-ROE'!$H$5:$J$5</c:f>
              <c:numCache>
                <c:formatCode>General</c:formatCode>
                <c:ptCount val="3"/>
                <c:pt idx="0">
                  <c:v>2018</c:v>
                </c:pt>
                <c:pt idx="1">
                  <c:v>2019</c:v>
                </c:pt>
                <c:pt idx="2">
                  <c:v>2020</c:v>
                </c:pt>
              </c:numCache>
            </c:numRef>
          </c:cat>
          <c:val>
            <c:numRef>
              <c:f>'ROA-ROE'!$H$10:$J$10</c:f>
              <c:numCache>
                <c:formatCode>0%</c:formatCode>
                <c:ptCount val="3"/>
                <c:pt idx="0">
                  <c:v>0</c:v>
                </c:pt>
                <c:pt idx="1">
                  <c:v>0</c:v>
                </c:pt>
                <c:pt idx="2">
                  <c:v>0</c:v>
                </c:pt>
              </c:numCache>
            </c:numRef>
          </c:val>
          <c:extLst>
            <c:ext xmlns:c16="http://schemas.microsoft.com/office/drawing/2014/chart" uri="{C3380CC4-5D6E-409C-BE32-E72D297353CC}">
              <c16:uniqueId val="{00000004-1033-4543-A0D7-347E344BCD9B}"/>
            </c:ext>
          </c:extLst>
        </c:ser>
        <c:ser>
          <c:idx val="5"/>
          <c:order val="5"/>
          <c:tx>
            <c:strRef>
              <c:f>'ROA-ROE'!$E$11</c:f>
              <c:strCache>
                <c:ptCount val="1"/>
                <c:pt idx="0">
                  <c:v>20-25</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'ROA-ROE'!$H$5:$J$5</c:f>
              <c:numCache>
                <c:formatCode>General</c:formatCode>
                <c:ptCount val="3"/>
                <c:pt idx="0">
                  <c:v>2018</c:v>
                </c:pt>
                <c:pt idx="1">
                  <c:v>2019</c:v>
                </c:pt>
                <c:pt idx="2">
                  <c:v>2020</c:v>
                </c:pt>
              </c:numCache>
            </c:numRef>
          </c:cat>
          <c:val>
            <c:numRef>
              <c:f>'ROA-ROE'!$H$11:$J$11</c:f>
              <c:numCache>
                <c:formatCode>0%</c:formatCode>
                <c:ptCount val="3"/>
                <c:pt idx="0">
                  <c:v>0</c:v>
                </c:pt>
                <c:pt idx="1">
                  <c:v>0</c:v>
                </c:pt>
                <c:pt idx="2">
                  <c:v>0</c:v>
                </c:pt>
              </c:numCache>
            </c:numRef>
          </c:val>
          <c:extLst>
            <c:ext xmlns:c16="http://schemas.microsoft.com/office/drawing/2014/chart" uri="{C3380CC4-5D6E-409C-BE32-E72D297353CC}">
              <c16:uniqueId val="{00000005-1033-4543-A0D7-347E344BCD9B}"/>
            </c:ext>
          </c:extLst>
        </c:ser>
        <c:ser>
          <c:idx val="6"/>
          <c:order val="6"/>
          <c:tx>
            <c:strRef>
              <c:f>'ROA-ROE'!$E$12</c:f>
              <c:strCache>
                <c:ptCount val="1"/>
                <c:pt idx="0">
                  <c:v>25-100</c:v>
                </c:pt>
              </c:strCache>
            </c:strRef>
          </c:tx>
          <c:spPr>
            <a:solidFill>
              <a:schemeClr val="accent1">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'ROA-ROE'!$H$5:$J$5</c:f>
              <c:numCache>
                <c:formatCode>General</c:formatCode>
                <c:ptCount val="3"/>
                <c:pt idx="0">
                  <c:v>2018</c:v>
                </c:pt>
                <c:pt idx="1">
                  <c:v>2019</c:v>
                </c:pt>
                <c:pt idx="2">
                  <c:v>2020</c:v>
                </c:pt>
              </c:numCache>
            </c:numRef>
          </c:cat>
          <c:val>
            <c:numRef>
              <c:f>'ROA-ROE'!$H$12:$J$12</c:f>
              <c:numCache>
                <c:formatCode>0%</c:formatCode>
                <c:ptCount val="3"/>
                <c:pt idx="0">
                  <c:v>0</c:v>
                </c:pt>
                <c:pt idx="1">
                  <c:v>0</c:v>
                </c:pt>
                <c:pt idx="2">
                  <c:v>0</c:v>
                </c:pt>
              </c:numCache>
            </c:numRef>
          </c:val>
          <c:extLst>
            <c:ext xmlns:c16="http://schemas.microsoft.com/office/drawing/2014/chart" uri="{C3380CC4-5D6E-409C-BE32-E72D297353CC}">
              <c16:uniqueId val="{00000006-1033-4543-A0D7-347E344BCD9B}"/>
            </c:ext>
          </c:extLst>
        </c:ser>
        <c:dLbls>
          <c:dLblPos val="outEnd"/>
          <c:showLegendKey val="0"/>
          <c:showVal val="1"/>
          <c:showCatName val="0"/>
          <c:showSerName val="0"/>
          <c:showPercent val="0"/>
          <c:showBubbleSize val="0"/>
        </c:dLbls>
        <c:gapWidth val="444"/>
        <c:overlap val="-90"/>
        <c:axId val="1524428575"/>
        <c:axId val="1524430239"/>
      </c:barChart>
      <c:catAx>
        <c:axId val="15244285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524430239"/>
        <c:crosses val="autoZero"/>
        <c:auto val="1"/>
        <c:lblAlgn val="ctr"/>
        <c:lblOffset val="100"/>
        <c:noMultiLvlLbl val="0"/>
      </c:catAx>
      <c:valAx>
        <c:axId val="1524430239"/>
        <c:scaling>
          <c:orientation val="minMax"/>
        </c:scaling>
        <c:delete val="1"/>
        <c:axPos val="l"/>
        <c:numFmt formatCode="0%" sourceLinked="1"/>
        <c:majorTickMark val="none"/>
        <c:minorTickMark val="none"/>
        <c:tickLblPos val="nextTo"/>
        <c:crossAx val="15244285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'Ciclo Operativo '!$H$3</c:f>
              <c:strCache>
                <c:ptCount val="1"/>
                <c:pt idx="0">
                  <c:v>0-30</c:v>
                </c:pt>
              </c:strCache>
            </c:strRef>
          </c:tx>
          <c:spPr>
            <a:solidFill>
              <a:schemeClr val="accent1"/>
            </a:solidFill>
            <a:ln>
              <a:noFill/>
            </a:ln>
            <a:effectLst/>
          </c:spPr>
          <c:invertIfNegative val="0"/>
          <c:cat>
            <c:numRef>
              <c:f>'Ciclo Operativo '!$K$2:$M$2</c:f>
              <c:numCache>
                <c:formatCode>General</c:formatCode>
                <c:ptCount val="3"/>
                <c:pt idx="0">
                  <c:v>2018</c:v>
                </c:pt>
                <c:pt idx="1">
                  <c:v>2019</c:v>
                </c:pt>
                <c:pt idx="2">
                  <c:v>2020</c:v>
                </c:pt>
              </c:numCache>
            </c:numRef>
          </c:cat>
          <c:val>
            <c:numRef>
              <c:f>'Ciclo Operativo '!$K$3:$M$3</c:f>
              <c:numCache>
                <c:formatCode>0%</c:formatCode>
                <c:ptCount val="3"/>
                <c:pt idx="0">
                  <c:v>6.0606060606060608E-2</c:v>
                </c:pt>
                <c:pt idx="1">
                  <c:v>4.878048780487805E-2</c:v>
                </c:pt>
                <c:pt idx="2">
                  <c:v>5.8823529411764705E-2</c:v>
                </c:pt>
              </c:numCache>
            </c:numRef>
          </c:val>
          <c:extLst>
            <c:ext xmlns:c16="http://schemas.microsoft.com/office/drawing/2014/chart" uri="{C3380CC4-5D6E-409C-BE32-E72D297353CC}">
              <c16:uniqueId val="{00000000-F468-4CA4-87B0-1398B6E8B48C}"/>
            </c:ext>
          </c:extLst>
        </c:ser>
        <c:ser>
          <c:idx val="1"/>
          <c:order val="1"/>
          <c:tx>
            <c:strRef>
              <c:f>'Ciclo Operativo '!$H$4</c:f>
              <c:strCache>
                <c:ptCount val="1"/>
                <c:pt idx="0">
                  <c:v>30-60</c:v>
                </c:pt>
              </c:strCache>
            </c:strRef>
          </c:tx>
          <c:spPr>
            <a:solidFill>
              <a:schemeClr val="accent3"/>
            </a:solidFill>
            <a:ln>
              <a:noFill/>
            </a:ln>
            <a:effectLst/>
          </c:spPr>
          <c:invertIfNegative val="0"/>
          <c:cat>
            <c:numRef>
              <c:f>'Ciclo Operativo '!$K$2:$M$2</c:f>
              <c:numCache>
                <c:formatCode>General</c:formatCode>
                <c:ptCount val="3"/>
                <c:pt idx="0">
                  <c:v>2018</c:v>
                </c:pt>
                <c:pt idx="1">
                  <c:v>2019</c:v>
                </c:pt>
                <c:pt idx="2">
                  <c:v>2020</c:v>
                </c:pt>
              </c:numCache>
            </c:numRef>
          </c:cat>
          <c:val>
            <c:numRef>
              <c:f>'Ciclo Operativo '!$K$4:$M$4</c:f>
              <c:numCache>
                <c:formatCode>0%</c:formatCode>
                <c:ptCount val="3"/>
                <c:pt idx="0">
                  <c:v>9.0909090909090912E-2</c:v>
                </c:pt>
                <c:pt idx="1">
                  <c:v>0.14634146341463414</c:v>
                </c:pt>
                <c:pt idx="2">
                  <c:v>9.8039215686274508E-2</c:v>
                </c:pt>
              </c:numCache>
            </c:numRef>
          </c:val>
          <c:extLst>
            <c:ext xmlns:c16="http://schemas.microsoft.com/office/drawing/2014/chart" uri="{C3380CC4-5D6E-409C-BE32-E72D297353CC}">
              <c16:uniqueId val="{00000001-F468-4CA4-87B0-1398B6E8B48C}"/>
            </c:ext>
          </c:extLst>
        </c:ser>
        <c:ser>
          <c:idx val="2"/>
          <c:order val="2"/>
          <c:tx>
            <c:strRef>
              <c:f>'Ciclo Operativo '!$H$5</c:f>
              <c:strCache>
                <c:ptCount val="1"/>
                <c:pt idx="0">
                  <c:v>60-90</c:v>
                </c:pt>
              </c:strCache>
            </c:strRef>
          </c:tx>
          <c:spPr>
            <a:solidFill>
              <a:schemeClr val="accent5"/>
            </a:solidFill>
            <a:ln>
              <a:noFill/>
            </a:ln>
            <a:effectLst/>
          </c:spPr>
          <c:invertIfNegative val="0"/>
          <c:cat>
            <c:numRef>
              <c:f>'Ciclo Operativo '!$K$2:$M$2</c:f>
              <c:numCache>
                <c:formatCode>General</c:formatCode>
                <c:ptCount val="3"/>
                <c:pt idx="0">
                  <c:v>2018</c:v>
                </c:pt>
                <c:pt idx="1">
                  <c:v>2019</c:v>
                </c:pt>
                <c:pt idx="2">
                  <c:v>2020</c:v>
                </c:pt>
              </c:numCache>
            </c:numRef>
          </c:cat>
          <c:val>
            <c:numRef>
              <c:f>'Ciclo Operativo '!$K$5:$M$5</c:f>
              <c:numCache>
                <c:formatCode>0%</c:formatCode>
                <c:ptCount val="3"/>
                <c:pt idx="0">
                  <c:v>0.24242424242424243</c:v>
                </c:pt>
                <c:pt idx="1">
                  <c:v>0.21951219512195122</c:v>
                </c:pt>
                <c:pt idx="2">
                  <c:v>0.21568627450980393</c:v>
                </c:pt>
              </c:numCache>
            </c:numRef>
          </c:val>
          <c:extLst>
            <c:ext xmlns:c16="http://schemas.microsoft.com/office/drawing/2014/chart" uri="{C3380CC4-5D6E-409C-BE32-E72D297353CC}">
              <c16:uniqueId val="{00000002-F468-4CA4-87B0-1398B6E8B48C}"/>
            </c:ext>
          </c:extLst>
        </c:ser>
        <c:ser>
          <c:idx val="3"/>
          <c:order val="3"/>
          <c:tx>
            <c:strRef>
              <c:f>'Ciclo Operativo '!$H$6</c:f>
              <c:strCache>
                <c:ptCount val="1"/>
                <c:pt idx="0">
                  <c:v>90-120</c:v>
                </c:pt>
              </c:strCache>
            </c:strRef>
          </c:tx>
          <c:spPr>
            <a:solidFill>
              <a:schemeClr val="accent1">
                <a:lumMod val="60000"/>
              </a:schemeClr>
            </a:solidFill>
            <a:ln>
              <a:noFill/>
            </a:ln>
            <a:effectLst/>
          </c:spPr>
          <c:invertIfNegative val="0"/>
          <c:cat>
            <c:numRef>
              <c:f>'Ciclo Operativo '!$K$2:$M$2</c:f>
              <c:numCache>
                <c:formatCode>General</c:formatCode>
                <c:ptCount val="3"/>
                <c:pt idx="0">
                  <c:v>2018</c:v>
                </c:pt>
                <c:pt idx="1">
                  <c:v>2019</c:v>
                </c:pt>
                <c:pt idx="2">
                  <c:v>2020</c:v>
                </c:pt>
              </c:numCache>
            </c:numRef>
          </c:cat>
          <c:val>
            <c:numRef>
              <c:f>'Ciclo Operativo '!$K$6:$M$6</c:f>
              <c:numCache>
                <c:formatCode>0%</c:formatCode>
                <c:ptCount val="3"/>
                <c:pt idx="0">
                  <c:v>0.30303030303030304</c:v>
                </c:pt>
                <c:pt idx="1">
                  <c:v>0.26829268292682928</c:v>
                </c:pt>
                <c:pt idx="2">
                  <c:v>0.25490196078431371</c:v>
                </c:pt>
              </c:numCache>
            </c:numRef>
          </c:val>
          <c:extLst>
            <c:ext xmlns:c16="http://schemas.microsoft.com/office/drawing/2014/chart" uri="{C3380CC4-5D6E-409C-BE32-E72D297353CC}">
              <c16:uniqueId val="{00000003-F468-4CA4-87B0-1398B6E8B48C}"/>
            </c:ext>
          </c:extLst>
        </c:ser>
        <c:ser>
          <c:idx val="4"/>
          <c:order val="4"/>
          <c:tx>
            <c:strRef>
              <c:f>'Ciclo Operativo '!$H$7</c:f>
              <c:strCache>
                <c:ptCount val="1"/>
                <c:pt idx="0">
                  <c:v>120-150</c:v>
                </c:pt>
              </c:strCache>
            </c:strRef>
          </c:tx>
          <c:spPr>
            <a:solidFill>
              <a:schemeClr val="accent3">
                <a:lumMod val="60000"/>
              </a:schemeClr>
            </a:solidFill>
            <a:ln>
              <a:noFill/>
            </a:ln>
            <a:effectLst/>
          </c:spPr>
          <c:invertIfNegative val="0"/>
          <c:cat>
            <c:numRef>
              <c:f>'Ciclo Operativo '!$K$2:$M$2</c:f>
              <c:numCache>
                <c:formatCode>General</c:formatCode>
                <c:ptCount val="3"/>
                <c:pt idx="0">
                  <c:v>2018</c:v>
                </c:pt>
                <c:pt idx="1">
                  <c:v>2019</c:v>
                </c:pt>
                <c:pt idx="2">
                  <c:v>2020</c:v>
                </c:pt>
              </c:numCache>
            </c:numRef>
          </c:cat>
          <c:val>
            <c:numRef>
              <c:f>'Ciclo Operativo '!$K$7:$M$7</c:f>
              <c:numCache>
                <c:formatCode>0%</c:formatCode>
                <c:ptCount val="3"/>
                <c:pt idx="0">
                  <c:v>0.12121212121212122</c:v>
                </c:pt>
                <c:pt idx="1">
                  <c:v>0.1951219512195122</c:v>
                </c:pt>
                <c:pt idx="2">
                  <c:v>0.11764705882352941</c:v>
                </c:pt>
              </c:numCache>
            </c:numRef>
          </c:val>
          <c:extLst>
            <c:ext xmlns:c16="http://schemas.microsoft.com/office/drawing/2014/chart" uri="{C3380CC4-5D6E-409C-BE32-E72D297353CC}">
              <c16:uniqueId val="{00000004-F468-4CA4-87B0-1398B6E8B48C}"/>
            </c:ext>
          </c:extLst>
        </c:ser>
        <c:ser>
          <c:idx val="5"/>
          <c:order val="5"/>
          <c:tx>
            <c:strRef>
              <c:f>'Ciclo Operativo '!$H$8</c:f>
              <c:strCache>
                <c:ptCount val="1"/>
                <c:pt idx="0">
                  <c:v>&gt;150</c:v>
                </c:pt>
              </c:strCache>
            </c:strRef>
          </c:tx>
          <c:spPr>
            <a:solidFill>
              <a:schemeClr val="accent5">
                <a:lumMod val="60000"/>
              </a:schemeClr>
            </a:solidFill>
            <a:ln>
              <a:noFill/>
            </a:ln>
            <a:effectLst/>
          </c:spPr>
          <c:invertIfNegative val="0"/>
          <c:cat>
            <c:numRef>
              <c:f>'Ciclo Operativo '!$K$2:$M$2</c:f>
              <c:numCache>
                <c:formatCode>General</c:formatCode>
                <c:ptCount val="3"/>
                <c:pt idx="0">
                  <c:v>2018</c:v>
                </c:pt>
                <c:pt idx="1">
                  <c:v>2019</c:v>
                </c:pt>
                <c:pt idx="2">
                  <c:v>2020</c:v>
                </c:pt>
              </c:numCache>
            </c:numRef>
          </c:cat>
          <c:val>
            <c:numRef>
              <c:f>'Ciclo Operativo '!$K$8:$M$8</c:f>
              <c:numCache>
                <c:formatCode>0%</c:formatCode>
                <c:ptCount val="3"/>
                <c:pt idx="0">
                  <c:v>0.18181818181818182</c:v>
                </c:pt>
                <c:pt idx="1">
                  <c:v>0.12195121951219512</c:v>
                </c:pt>
                <c:pt idx="2">
                  <c:v>0.23529411764705882</c:v>
                </c:pt>
              </c:numCache>
            </c:numRef>
          </c:val>
          <c:extLst>
            <c:ext xmlns:c16="http://schemas.microsoft.com/office/drawing/2014/chart" uri="{C3380CC4-5D6E-409C-BE32-E72D297353CC}">
              <c16:uniqueId val="{00000005-F468-4CA4-87B0-1398B6E8B48C}"/>
            </c:ext>
          </c:extLst>
        </c:ser>
        <c:dLbls>
          <c:showLegendKey val="0"/>
          <c:showVal val="0"/>
          <c:showCatName val="0"/>
          <c:showSerName val="0"/>
          <c:showPercent val="0"/>
          <c:showBubbleSize val="0"/>
        </c:dLbls>
        <c:gapWidth val="182"/>
        <c:axId val="760167680"/>
        <c:axId val="760177664"/>
      </c:barChart>
      <c:catAx>
        <c:axId val="76016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0177664"/>
        <c:crosses val="autoZero"/>
        <c:auto val="1"/>
        <c:lblAlgn val="ctr"/>
        <c:lblOffset val="100"/>
        <c:noMultiLvlLbl val="0"/>
      </c:catAx>
      <c:valAx>
        <c:axId val="7601776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016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s-CO" sz="1050">
                <a:latin typeface="Times New Roman" panose="02020603050405020304" pitchFamily="18" charset="0"/>
                <a:cs typeface="Times New Roman" panose="02020603050405020304" pitchFamily="18" charset="0"/>
              </a:rPr>
              <a:t>Días inventario</a:t>
            </a:r>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title>
    <c:autoTitleDeleted val="0"/>
    <c:plotArea>
      <c:layout/>
      <c:barChart>
        <c:barDir val="col"/>
        <c:grouping val="clustered"/>
        <c:varyColors val="0"/>
        <c:ser>
          <c:idx val="0"/>
          <c:order val="0"/>
          <c:tx>
            <c:strRef>
              <c:f>'Ciclo Operativo '!$H$22</c:f>
              <c:strCache>
                <c:ptCount val="1"/>
                <c:pt idx="0">
                  <c:v>0-30</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'!$K$21:$M$21</c:f>
              <c:numCache>
                <c:formatCode>General</c:formatCode>
                <c:ptCount val="3"/>
                <c:pt idx="0">
                  <c:v>2018</c:v>
                </c:pt>
                <c:pt idx="1">
                  <c:v>2019</c:v>
                </c:pt>
                <c:pt idx="2">
                  <c:v>2020</c:v>
                </c:pt>
              </c:numCache>
            </c:numRef>
          </c:cat>
          <c:val>
            <c:numRef>
              <c:f>'Ciclo Operativo '!$K$22:$M$22</c:f>
              <c:numCache>
                <c:formatCode>0%</c:formatCode>
                <c:ptCount val="3"/>
                <c:pt idx="0">
                  <c:v>3.0303030303030304E-2</c:v>
                </c:pt>
                <c:pt idx="1">
                  <c:v>4.878048780487805E-2</c:v>
                </c:pt>
                <c:pt idx="2">
                  <c:v>3.9215686274509803E-2</c:v>
                </c:pt>
              </c:numCache>
            </c:numRef>
          </c:val>
          <c:extLst>
            <c:ext xmlns:c16="http://schemas.microsoft.com/office/drawing/2014/chart" uri="{C3380CC4-5D6E-409C-BE32-E72D297353CC}">
              <c16:uniqueId val="{00000000-6A90-41BF-8257-8066066BA97D}"/>
            </c:ext>
          </c:extLst>
        </c:ser>
        <c:ser>
          <c:idx val="1"/>
          <c:order val="1"/>
          <c:tx>
            <c:strRef>
              <c:f>'Ciclo Operativo '!$H$23</c:f>
              <c:strCache>
                <c:ptCount val="1"/>
                <c:pt idx="0">
                  <c:v>30-60</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'!$K$21:$M$21</c:f>
              <c:numCache>
                <c:formatCode>General</c:formatCode>
                <c:ptCount val="3"/>
                <c:pt idx="0">
                  <c:v>2018</c:v>
                </c:pt>
                <c:pt idx="1">
                  <c:v>2019</c:v>
                </c:pt>
                <c:pt idx="2">
                  <c:v>2020</c:v>
                </c:pt>
              </c:numCache>
            </c:numRef>
          </c:cat>
          <c:val>
            <c:numRef>
              <c:f>'Ciclo Operativo '!$K$23:$M$23</c:f>
              <c:numCache>
                <c:formatCode>0%</c:formatCode>
                <c:ptCount val="3"/>
                <c:pt idx="0">
                  <c:v>0.15151515151515152</c:v>
                </c:pt>
                <c:pt idx="1">
                  <c:v>9.7560975609756101E-2</c:v>
                </c:pt>
                <c:pt idx="2">
                  <c:v>7.8431372549019607E-2</c:v>
                </c:pt>
              </c:numCache>
            </c:numRef>
          </c:val>
          <c:extLst>
            <c:ext xmlns:c16="http://schemas.microsoft.com/office/drawing/2014/chart" uri="{C3380CC4-5D6E-409C-BE32-E72D297353CC}">
              <c16:uniqueId val="{00000001-6A90-41BF-8257-8066066BA97D}"/>
            </c:ext>
          </c:extLst>
        </c:ser>
        <c:ser>
          <c:idx val="2"/>
          <c:order val="2"/>
          <c:tx>
            <c:strRef>
              <c:f>'Ciclo Operativo '!$H$24</c:f>
              <c:strCache>
                <c:ptCount val="1"/>
                <c:pt idx="0">
                  <c:v>60-90</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'!$K$21:$M$21</c:f>
              <c:numCache>
                <c:formatCode>General</c:formatCode>
                <c:ptCount val="3"/>
                <c:pt idx="0">
                  <c:v>2018</c:v>
                </c:pt>
                <c:pt idx="1">
                  <c:v>2019</c:v>
                </c:pt>
                <c:pt idx="2">
                  <c:v>2020</c:v>
                </c:pt>
              </c:numCache>
            </c:numRef>
          </c:cat>
          <c:val>
            <c:numRef>
              <c:f>'Ciclo Operativo '!$K$24:$M$24</c:f>
              <c:numCache>
                <c:formatCode>0%</c:formatCode>
                <c:ptCount val="3"/>
                <c:pt idx="0">
                  <c:v>0.27272727272727271</c:v>
                </c:pt>
                <c:pt idx="1">
                  <c:v>0.31707317073170732</c:v>
                </c:pt>
                <c:pt idx="2">
                  <c:v>0.19607843137254902</c:v>
                </c:pt>
              </c:numCache>
            </c:numRef>
          </c:val>
          <c:extLst>
            <c:ext xmlns:c16="http://schemas.microsoft.com/office/drawing/2014/chart" uri="{C3380CC4-5D6E-409C-BE32-E72D297353CC}">
              <c16:uniqueId val="{00000002-6A90-41BF-8257-8066066BA97D}"/>
            </c:ext>
          </c:extLst>
        </c:ser>
        <c:ser>
          <c:idx val="3"/>
          <c:order val="3"/>
          <c:tx>
            <c:strRef>
              <c:f>'Ciclo Operativo '!$H$25</c:f>
              <c:strCache>
                <c:ptCount val="1"/>
                <c:pt idx="0">
                  <c:v>90-120</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'!$K$21:$M$21</c:f>
              <c:numCache>
                <c:formatCode>General</c:formatCode>
                <c:ptCount val="3"/>
                <c:pt idx="0">
                  <c:v>2018</c:v>
                </c:pt>
                <c:pt idx="1">
                  <c:v>2019</c:v>
                </c:pt>
                <c:pt idx="2">
                  <c:v>2020</c:v>
                </c:pt>
              </c:numCache>
            </c:numRef>
          </c:cat>
          <c:val>
            <c:numRef>
              <c:f>'Ciclo Operativo '!$K$25:$M$25</c:f>
              <c:numCache>
                <c:formatCode>0%</c:formatCode>
                <c:ptCount val="3"/>
                <c:pt idx="0">
                  <c:v>0.21212121212121213</c:v>
                </c:pt>
                <c:pt idx="1">
                  <c:v>0.1951219512195122</c:v>
                </c:pt>
                <c:pt idx="2">
                  <c:v>0.29411764705882354</c:v>
                </c:pt>
              </c:numCache>
            </c:numRef>
          </c:val>
          <c:extLst>
            <c:ext xmlns:c16="http://schemas.microsoft.com/office/drawing/2014/chart" uri="{C3380CC4-5D6E-409C-BE32-E72D297353CC}">
              <c16:uniqueId val="{00000003-6A90-41BF-8257-8066066BA97D}"/>
            </c:ext>
          </c:extLst>
        </c:ser>
        <c:ser>
          <c:idx val="4"/>
          <c:order val="4"/>
          <c:tx>
            <c:strRef>
              <c:f>'Ciclo Operativo '!$H$26</c:f>
              <c:strCache>
                <c:ptCount val="1"/>
                <c:pt idx="0">
                  <c:v>120-150</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'!$K$21:$M$21</c:f>
              <c:numCache>
                <c:formatCode>General</c:formatCode>
                <c:ptCount val="3"/>
                <c:pt idx="0">
                  <c:v>2018</c:v>
                </c:pt>
                <c:pt idx="1">
                  <c:v>2019</c:v>
                </c:pt>
                <c:pt idx="2">
                  <c:v>2020</c:v>
                </c:pt>
              </c:numCache>
            </c:numRef>
          </c:cat>
          <c:val>
            <c:numRef>
              <c:f>'Ciclo Operativo '!$K$26:$M$26</c:f>
              <c:numCache>
                <c:formatCode>0%</c:formatCode>
                <c:ptCount val="3"/>
                <c:pt idx="0">
                  <c:v>0.15151515151515152</c:v>
                </c:pt>
                <c:pt idx="1">
                  <c:v>0.14634146341463414</c:v>
                </c:pt>
                <c:pt idx="2">
                  <c:v>0.11764705882352941</c:v>
                </c:pt>
              </c:numCache>
            </c:numRef>
          </c:val>
          <c:extLst>
            <c:ext xmlns:c16="http://schemas.microsoft.com/office/drawing/2014/chart" uri="{C3380CC4-5D6E-409C-BE32-E72D297353CC}">
              <c16:uniqueId val="{00000004-6A90-41BF-8257-8066066BA97D}"/>
            </c:ext>
          </c:extLst>
        </c:ser>
        <c:ser>
          <c:idx val="5"/>
          <c:order val="5"/>
          <c:tx>
            <c:strRef>
              <c:f>'Ciclo Operativo '!$H$27</c:f>
              <c:strCache>
                <c:ptCount val="1"/>
                <c:pt idx="0">
                  <c:v>&gt;150</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'!$K$21:$M$21</c:f>
              <c:numCache>
                <c:formatCode>General</c:formatCode>
                <c:ptCount val="3"/>
                <c:pt idx="0">
                  <c:v>2018</c:v>
                </c:pt>
                <c:pt idx="1">
                  <c:v>2019</c:v>
                </c:pt>
                <c:pt idx="2">
                  <c:v>2020</c:v>
                </c:pt>
              </c:numCache>
            </c:numRef>
          </c:cat>
          <c:val>
            <c:numRef>
              <c:f>'Ciclo Operativo '!$K$27:$M$27</c:f>
              <c:numCache>
                <c:formatCode>0%</c:formatCode>
                <c:ptCount val="3"/>
                <c:pt idx="0">
                  <c:v>0.18181818181818182</c:v>
                </c:pt>
                <c:pt idx="1">
                  <c:v>0.1951219512195122</c:v>
                </c:pt>
                <c:pt idx="2">
                  <c:v>0.27450980392156865</c:v>
                </c:pt>
              </c:numCache>
            </c:numRef>
          </c:val>
          <c:extLst>
            <c:ext xmlns:c16="http://schemas.microsoft.com/office/drawing/2014/chart" uri="{C3380CC4-5D6E-409C-BE32-E72D297353CC}">
              <c16:uniqueId val="{00000005-6A90-41BF-8257-8066066BA97D}"/>
            </c:ext>
          </c:extLst>
        </c:ser>
        <c:dLbls>
          <c:dLblPos val="outEnd"/>
          <c:showLegendKey val="0"/>
          <c:showVal val="1"/>
          <c:showCatName val="0"/>
          <c:showSerName val="0"/>
          <c:showPercent val="0"/>
          <c:showBubbleSize val="0"/>
        </c:dLbls>
        <c:gapWidth val="444"/>
        <c:overlap val="-90"/>
        <c:axId val="651658768"/>
        <c:axId val="651671664"/>
      </c:barChart>
      <c:catAx>
        <c:axId val="651658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51671664"/>
        <c:crosses val="autoZero"/>
        <c:auto val="1"/>
        <c:lblAlgn val="ctr"/>
        <c:lblOffset val="100"/>
        <c:noMultiLvlLbl val="0"/>
      </c:catAx>
      <c:valAx>
        <c:axId val="651671664"/>
        <c:scaling>
          <c:orientation val="minMax"/>
        </c:scaling>
        <c:delete val="1"/>
        <c:axPos val="l"/>
        <c:numFmt formatCode="0%" sourceLinked="1"/>
        <c:majorTickMark val="none"/>
        <c:minorTickMark val="none"/>
        <c:tickLblPos val="nextTo"/>
        <c:crossAx val="651658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s-CO" sz="900">
                <a:latin typeface="Times New Roman" panose="02020603050405020304" pitchFamily="18" charset="0"/>
                <a:cs typeface="Times New Roman" panose="02020603050405020304" pitchFamily="18" charset="0"/>
              </a:rPr>
              <a:t>Días</a:t>
            </a:r>
            <a:r>
              <a:rPr lang="es-CO" sz="900" baseline="0">
                <a:latin typeface="Times New Roman" panose="02020603050405020304" pitchFamily="18" charset="0"/>
                <a:cs typeface="Times New Roman" panose="02020603050405020304" pitchFamily="18" charset="0"/>
              </a:rPr>
              <a:t> cartera</a:t>
            </a:r>
            <a:endParaRPr lang="es-CO" sz="900">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title>
    <c:autoTitleDeleted val="0"/>
    <c:plotArea>
      <c:layout/>
      <c:barChart>
        <c:barDir val="col"/>
        <c:grouping val="clustered"/>
        <c:varyColors val="0"/>
        <c:ser>
          <c:idx val="0"/>
          <c:order val="0"/>
          <c:tx>
            <c:strRef>
              <c:f>'Ciclo Operativo '!$H$40</c:f>
              <c:strCache>
                <c:ptCount val="1"/>
                <c:pt idx="0">
                  <c:v>0-30</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'!$K$39:$M$39</c:f>
              <c:numCache>
                <c:formatCode>General</c:formatCode>
                <c:ptCount val="3"/>
                <c:pt idx="0">
                  <c:v>2018</c:v>
                </c:pt>
                <c:pt idx="1">
                  <c:v>2019</c:v>
                </c:pt>
                <c:pt idx="2">
                  <c:v>2020</c:v>
                </c:pt>
              </c:numCache>
            </c:numRef>
          </c:cat>
          <c:val>
            <c:numRef>
              <c:f>'Ciclo Operativo '!$K$40:$M$40</c:f>
              <c:numCache>
                <c:formatCode>0%</c:formatCode>
                <c:ptCount val="3"/>
                <c:pt idx="0">
                  <c:v>6.0606060606060608E-2</c:v>
                </c:pt>
                <c:pt idx="1">
                  <c:v>7.3170731707317069E-2</c:v>
                </c:pt>
                <c:pt idx="2">
                  <c:v>9.8039215686274508E-2</c:v>
                </c:pt>
              </c:numCache>
            </c:numRef>
          </c:val>
          <c:extLst>
            <c:ext xmlns:c16="http://schemas.microsoft.com/office/drawing/2014/chart" uri="{C3380CC4-5D6E-409C-BE32-E72D297353CC}">
              <c16:uniqueId val="{00000000-02F4-4705-BCF5-6434FD4B122E}"/>
            </c:ext>
          </c:extLst>
        </c:ser>
        <c:ser>
          <c:idx val="1"/>
          <c:order val="1"/>
          <c:tx>
            <c:strRef>
              <c:f>'Ciclo Operativo '!$H$41</c:f>
              <c:strCache>
                <c:ptCount val="1"/>
                <c:pt idx="0">
                  <c:v>30-60</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'!$K$39:$M$39</c:f>
              <c:numCache>
                <c:formatCode>General</c:formatCode>
                <c:ptCount val="3"/>
                <c:pt idx="0">
                  <c:v>2018</c:v>
                </c:pt>
                <c:pt idx="1">
                  <c:v>2019</c:v>
                </c:pt>
                <c:pt idx="2">
                  <c:v>2020</c:v>
                </c:pt>
              </c:numCache>
            </c:numRef>
          </c:cat>
          <c:val>
            <c:numRef>
              <c:f>'Ciclo Operativo '!$K$41:$M$41</c:f>
              <c:numCache>
                <c:formatCode>0%</c:formatCode>
                <c:ptCount val="3"/>
                <c:pt idx="0">
                  <c:v>6.0606060606060608E-2</c:v>
                </c:pt>
                <c:pt idx="1">
                  <c:v>0.12195121951219512</c:v>
                </c:pt>
                <c:pt idx="2">
                  <c:v>0.13725490196078433</c:v>
                </c:pt>
              </c:numCache>
            </c:numRef>
          </c:val>
          <c:extLst>
            <c:ext xmlns:c16="http://schemas.microsoft.com/office/drawing/2014/chart" uri="{C3380CC4-5D6E-409C-BE32-E72D297353CC}">
              <c16:uniqueId val="{00000001-02F4-4705-BCF5-6434FD4B122E}"/>
            </c:ext>
          </c:extLst>
        </c:ser>
        <c:ser>
          <c:idx val="2"/>
          <c:order val="2"/>
          <c:tx>
            <c:strRef>
              <c:f>'Ciclo Operativo '!$H$42</c:f>
              <c:strCache>
                <c:ptCount val="1"/>
                <c:pt idx="0">
                  <c:v>60-90</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'!$K$39:$M$39</c:f>
              <c:numCache>
                <c:formatCode>General</c:formatCode>
                <c:ptCount val="3"/>
                <c:pt idx="0">
                  <c:v>2018</c:v>
                </c:pt>
                <c:pt idx="1">
                  <c:v>2019</c:v>
                </c:pt>
                <c:pt idx="2">
                  <c:v>2020</c:v>
                </c:pt>
              </c:numCache>
            </c:numRef>
          </c:cat>
          <c:val>
            <c:numRef>
              <c:f>'Ciclo Operativo '!$K$42:$M$42</c:f>
              <c:numCache>
                <c:formatCode>0%</c:formatCode>
                <c:ptCount val="3"/>
                <c:pt idx="0">
                  <c:v>0.36363636363636365</c:v>
                </c:pt>
                <c:pt idx="1">
                  <c:v>0.41463414634146339</c:v>
                </c:pt>
                <c:pt idx="2">
                  <c:v>0.33333333333333331</c:v>
                </c:pt>
              </c:numCache>
            </c:numRef>
          </c:val>
          <c:extLst>
            <c:ext xmlns:c16="http://schemas.microsoft.com/office/drawing/2014/chart" uri="{C3380CC4-5D6E-409C-BE32-E72D297353CC}">
              <c16:uniqueId val="{00000002-02F4-4705-BCF5-6434FD4B122E}"/>
            </c:ext>
          </c:extLst>
        </c:ser>
        <c:ser>
          <c:idx val="3"/>
          <c:order val="3"/>
          <c:tx>
            <c:strRef>
              <c:f>'Ciclo Operativo '!$H$43</c:f>
              <c:strCache>
                <c:ptCount val="1"/>
                <c:pt idx="0">
                  <c:v>90-120</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'!$K$39:$M$39</c:f>
              <c:numCache>
                <c:formatCode>General</c:formatCode>
                <c:ptCount val="3"/>
                <c:pt idx="0">
                  <c:v>2018</c:v>
                </c:pt>
                <c:pt idx="1">
                  <c:v>2019</c:v>
                </c:pt>
                <c:pt idx="2">
                  <c:v>2020</c:v>
                </c:pt>
              </c:numCache>
            </c:numRef>
          </c:cat>
          <c:val>
            <c:numRef>
              <c:f>'Ciclo Operativo '!$K$43:$M$43</c:f>
              <c:numCache>
                <c:formatCode>0%</c:formatCode>
                <c:ptCount val="3"/>
                <c:pt idx="0">
                  <c:v>0.30303030303030304</c:v>
                </c:pt>
                <c:pt idx="1">
                  <c:v>0.14634146341463414</c:v>
                </c:pt>
                <c:pt idx="2">
                  <c:v>0.25490196078431371</c:v>
                </c:pt>
              </c:numCache>
            </c:numRef>
          </c:val>
          <c:extLst>
            <c:ext xmlns:c16="http://schemas.microsoft.com/office/drawing/2014/chart" uri="{C3380CC4-5D6E-409C-BE32-E72D297353CC}">
              <c16:uniqueId val="{00000003-02F4-4705-BCF5-6434FD4B122E}"/>
            </c:ext>
          </c:extLst>
        </c:ser>
        <c:ser>
          <c:idx val="4"/>
          <c:order val="4"/>
          <c:tx>
            <c:strRef>
              <c:f>'Ciclo Operativo '!$H$44</c:f>
              <c:strCache>
                <c:ptCount val="1"/>
                <c:pt idx="0">
                  <c:v>120-150</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'!$K$39:$M$39</c:f>
              <c:numCache>
                <c:formatCode>General</c:formatCode>
                <c:ptCount val="3"/>
                <c:pt idx="0">
                  <c:v>2018</c:v>
                </c:pt>
                <c:pt idx="1">
                  <c:v>2019</c:v>
                </c:pt>
                <c:pt idx="2">
                  <c:v>2020</c:v>
                </c:pt>
              </c:numCache>
            </c:numRef>
          </c:cat>
          <c:val>
            <c:numRef>
              <c:f>'Ciclo Operativo '!$K$44:$M$44</c:f>
              <c:numCache>
                <c:formatCode>0%</c:formatCode>
                <c:ptCount val="3"/>
                <c:pt idx="0">
                  <c:v>6.0606060606060608E-2</c:v>
                </c:pt>
                <c:pt idx="1">
                  <c:v>0.1951219512195122</c:v>
                </c:pt>
                <c:pt idx="2">
                  <c:v>7.8431372549019607E-2</c:v>
                </c:pt>
              </c:numCache>
            </c:numRef>
          </c:val>
          <c:extLst>
            <c:ext xmlns:c16="http://schemas.microsoft.com/office/drawing/2014/chart" uri="{C3380CC4-5D6E-409C-BE32-E72D297353CC}">
              <c16:uniqueId val="{00000004-02F4-4705-BCF5-6434FD4B122E}"/>
            </c:ext>
          </c:extLst>
        </c:ser>
        <c:ser>
          <c:idx val="5"/>
          <c:order val="5"/>
          <c:tx>
            <c:strRef>
              <c:f>'Ciclo Operativo '!$H$45</c:f>
              <c:strCache>
                <c:ptCount val="1"/>
                <c:pt idx="0">
                  <c:v>&gt;150</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'Ciclo Operativo '!$K$39:$M$39</c:f>
              <c:numCache>
                <c:formatCode>General</c:formatCode>
                <c:ptCount val="3"/>
                <c:pt idx="0">
                  <c:v>2018</c:v>
                </c:pt>
                <c:pt idx="1">
                  <c:v>2019</c:v>
                </c:pt>
                <c:pt idx="2">
                  <c:v>2020</c:v>
                </c:pt>
              </c:numCache>
            </c:numRef>
          </c:cat>
          <c:val>
            <c:numRef>
              <c:f>'Ciclo Operativo '!$K$45:$M$45</c:f>
              <c:numCache>
                <c:formatCode>0%</c:formatCode>
                <c:ptCount val="3"/>
                <c:pt idx="0">
                  <c:v>0.15151515151515152</c:v>
                </c:pt>
                <c:pt idx="1">
                  <c:v>4.878048780487805E-2</c:v>
                </c:pt>
                <c:pt idx="2">
                  <c:v>9.8039215686274508E-2</c:v>
                </c:pt>
              </c:numCache>
            </c:numRef>
          </c:val>
          <c:extLst>
            <c:ext xmlns:c16="http://schemas.microsoft.com/office/drawing/2014/chart" uri="{C3380CC4-5D6E-409C-BE32-E72D297353CC}">
              <c16:uniqueId val="{00000005-02F4-4705-BCF5-6434FD4B122E}"/>
            </c:ext>
          </c:extLst>
        </c:ser>
        <c:dLbls>
          <c:dLblPos val="outEnd"/>
          <c:showLegendKey val="0"/>
          <c:showVal val="1"/>
          <c:showCatName val="0"/>
          <c:showSerName val="0"/>
          <c:showPercent val="0"/>
          <c:showBubbleSize val="0"/>
        </c:dLbls>
        <c:gapWidth val="444"/>
        <c:overlap val="-90"/>
        <c:axId val="651652944"/>
        <c:axId val="651653776"/>
      </c:barChart>
      <c:catAx>
        <c:axId val="651652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51653776"/>
        <c:crosses val="autoZero"/>
        <c:auto val="1"/>
        <c:lblAlgn val="ctr"/>
        <c:lblOffset val="100"/>
        <c:noMultiLvlLbl val="0"/>
      </c:catAx>
      <c:valAx>
        <c:axId val="651653776"/>
        <c:scaling>
          <c:orientation val="minMax"/>
        </c:scaling>
        <c:delete val="1"/>
        <c:axPos val="l"/>
        <c:numFmt formatCode="0%" sourceLinked="1"/>
        <c:majorTickMark val="none"/>
        <c:minorTickMark val="none"/>
        <c:tickLblPos val="nextTo"/>
        <c:crossAx val="6516529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'Ciclo Operativo '!$H$58</c:f>
              <c:strCache>
                <c:ptCount val="1"/>
                <c:pt idx="0">
                  <c:v>0-30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'Ciclo Operativo '!$K$57:$M$57</c:f>
              <c:numCache>
                <c:formatCode>General</c:formatCode>
                <c:ptCount val="3"/>
                <c:pt idx="0">
                  <c:v>2018</c:v>
                </c:pt>
                <c:pt idx="1">
                  <c:v>2019</c:v>
                </c:pt>
                <c:pt idx="2">
                  <c:v>2020</c:v>
                </c:pt>
              </c:numCache>
            </c:numRef>
          </c:cat>
          <c:val>
            <c:numRef>
              <c:f>'Ciclo Operativo '!$K$58:$M$58</c:f>
              <c:numCache>
                <c:formatCode>0%</c:formatCode>
                <c:ptCount val="3"/>
                <c:pt idx="0">
                  <c:v>3.0303030303030304E-2</c:v>
                </c:pt>
                <c:pt idx="1">
                  <c:v>4.878048780487805E-2</c:v>
                </c:pt>
                <c:pt idx="2">
                  <c:v>3.9215686274509803E-2</c:v>
                </c:pt>
              </c:numCache>
            </c:numRef>
          </c:val>
          <c:extLst>
            <c:ext xmlns:c16="http://schemas.microsoft.com/office/drawing/2014/chart" uri="{C3380CC4-5D6E-409C-BE32-E72D297353CC}">
              <c16:uniqueId val="{00000000-0B68-427C-A376-C9A42E423655}"/>
            </c:ext>
          </c:extLst>
        </c:ser>
        <c:ser>
          <c:idx val="1"/>
          <c:order val="1"/>
          <c:tx>
            <c:strRef>
              <c:f>'Ciclo Operativo '!$H$59</c:f>
              <c:strCache>
                <c:ptCount val="1"/>
                <c:pt idx="0">
                  <c:v>30-60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'Ciclo Operativo '!$K$57:$M$57</c:f>
              <c:numCache>
                <c:formatCode>General</c:formatCode>
                <c:ptCount val="3"/>
                <c:pt idx="0">
                  <c:v>2018</c:v>
                </c:pt>
                <c:pt idx="1">
                  <c:v>2019</c:v>
                </c:pt>
                <c:pt idx="2">
                  <c:v>2020</c:v>
                </c:pt>
              </c:numCache>
            </c:numRef>
          </c:cat>
          <c:val>
            <c:numRef>
              <c:f>'Ciclo Operativo '!$K$59:$M$59</c:f>
              <c:numCache>
                <c:formatCode>0%</c:formatCode>
                <c:ptCount val="3"/>
                <c:pt idx="0">
                  <c:v>6.0606060606060608E-2</c:v>
                </c:pt>
                <c:pt idx="1">
                  <c:v>7.3170731707317069E-2</c:v>
                </c:pt>
                <c:pt idx="2">
                  <c:v>7.8431372549019607E-2</c:v>
                </c:pt>
              </c:numCache>
            </c:numRef>
          </c:val>
          <c:extLst>
            <c:ext xmlns:c16="http://schemas.microsoft.com/office/drawing/2014/chart" uri="{C3380CC4-5D6E-409C-BE32-E72D297353CC}">
              <c16:uniqueId val="{00000001-0B68-427C-A376-C9A42E423655}"/>
            </c:ext>
          </c:extLst>
        </c:ser>
        <c:ser>
          <c:idx val="2"/>
          <c:order val="2"/>
          <c:tx>
            <c:strRef>
              <c:f>'Ciclo Operativo '!$H$60</c:f>
              <c:strCache>
                <c:ptCount val="1"/>
                <c:pt idx="0">
                  <c:v>60-90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'Ciclo Operativo '!$K$57:$M$57</c:f>
              <c:numCache>
                <c:formatCode>General</c:formatCode>
                <c:ptCount val="3"/>
                <c:pt idx="0">
                  <c:v>2018</c:v>
                </c:pt>
                <c:pt idx="1">
                  <c:v>2019</c:v>
                </c:pt>
                <c:pt idx="2">
                  <c:v>2020</c:v>
                </c:pt>
              </c:numCache>
            </c:numRef>
          </c:cat>
          <c:val>
            <c:numRef>
              <c:f>'Ciclo Operativo '!$K$60:$M$60</c:f>
              <c:numCache>
                <c:formatCode>0%</c:formatCode>
                <c:ptCount val="3"/>
                <c:pt idx="0">
                  <c:v>0.30303030303030304</c:v>
                </c:pt>
                <c:pt idx="1">
                  <c:v>0.36585365853658536</c:v>
                </c:pt>
                <c:pt idx="2">
                  <c:v>0.15686274509803921</c:v>
                </c:pt>
              </c:numCache>
            </c:numRef>
          </c:val>
          <c:extLst>
            <c:ext xmlns:c16="http://schemas.microsoft.com/office/drawing/2014/chart" uri="{C3380CC4-5D6E-409C-BE32-E72D297353CC}">
              <c16:uniqueId val="{00000002-0B68-427C-A376-C9A42E423655}"/>
            </c:ext>
          </c:extLst>
        </c:ser>
        <c:ser>
          <c:idx val="3"/>
          <c:order val="3"/>
          <c:tx>
            <c:strRef>
              <c:f>'Ciclo Operativo '!$H$61</c:f>
              <c:strCache>
                <c:ptCount val="1"/>
                <c:pt idx="0">
                  <c:v>90-120</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'Ciclo Operativo '!$K$57:$M$57</c:f>
              <c:numCache>
                <c:formatCode>General</c:formatCode>
                <c:ptCount val="3"/>
                <c:pt idx="0">
                  <c:v>2018</c:v>
                </c:pt>
                <c:pt idx="1">
                  <c:v>2019</c:v>
                </c:pt>
                <c:pt idx="2">
                  <c:v>2020</c:v>
                </c:pt>
              </c:numCache>
            </c:numRef>
          </c:cat>
          <c:val>
            <c:numRef>
              <c:f>'Ciclo Operativo '!$K$61:$M$61</c:f>
              <c:numCache>
                <c:formatCode>0%</c:formatCode>
                <c:ptCount val="3"/>
                <c:pt idx="0">
                  <c:v>0.33333333333333331</c:v>
                </c:pt>
                <c:pt idx="1">
                  <c:v>0.29268292682926828</c:v>
                </c:pt>
                <c:pt idx="2">
                  <c:v>0.35294117647058826</c:v>
                </c:pt>
              </c:numCache>
            </c:numRef>
          </c:val>
          <c:extLst>
            <c:ext xmlns:c16="http://schemas.microsoft.com/office/drawing/2014/chart" uri="{C3380CC4-5D6E-409C-BE32-E72D297353CC}">
              <c16:uniqueId val="{00000006-0B68-427C-A376-C9A42E423655}"/>
            </c:ext>
          </c:extLst>
        </c:ser>
        <c:ser>
          <c:idx val="4"/>
          <c:order val="4"/>
          <c:tx>
            <c:strRef>
              <c:f>'Ciclo Operativo '!$H$62</c:f>
              <c:strCache>
                <c:ptCount val="1"/>
                <c:pt idx="0">
                  <c:v>120-150</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'Ciclo Operativo '!$K$57:$M$57</c:f>
              <c:numCache>
                <c:formatCode>General</c:formatCode>
                <c:ptCount val="3"/>
                <c:pt idx="0">
                  <c:v>2018</c:v>
                </c:pt>
                <c:pt idx="1">
                  <c:v>2019</c:v>
                </c:pt>
                <c:pt idx="2">
                  <c:v>2020</c:v>
                </c:pt>
              </c:numCache>
            </c:numRef>
          </c:cat>
          <c:val>
            <c:numRef>
              <c:f>'Ciclo Operativo '!$K$62:$M$62</c:f>
              <c:numCache>
                <c:formatCode>0%</c:formatCode>
                <c:ptCount val="3"/>
                <c:pt idx="0">
                  <c:v>0.15151515151515152</c:v>
                </c:pt>
                <c:pt idx="1">
                  <c:v>0.17073170731707318</c:v>
                </c:pt>
                <c:pt idx="2">
                  <c:v>0.13725490196078433</c:v>
                </c:pt>
              </c:numCache>
            </c:numRef>
          </c:val>
          <c:extLst>
            <c:ext xmlns:c16="http://schemas.microsoft.com/office/drawing/2014/chart" uri="{C3380CC4-5D6E-409C-BE32-E72D297353CC}">
              <c16:uniqueId val="{00000007-0B68-427C-A376-C9A42E423655}"/>
            </c:ext>
          </c:extLst>
        </c:ser>
        <c:ser>
          <c:idx val="5"/>
          <c:order val="5"/>
          <c:tx>
            <c:strRef>
              <c:f>'Ciclo Operativo '!$H$63</c:f>
              <c:strCache>
                <c:ptCount val="1"/>
                <c:pt idx="0">
                  <c:v>&gt;150</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'Ciclo Operativo '!$K$57:$M$57</c:f>
              <c:numCache>
                <c:formatCode>General</c:formatCode>
                <c:ptCount val="3"/>
                <c:pt idx="0">
                  <c:v>2018</c:v>
                </c:pt>
                <c:pt idx="1">
                  <c:v>2019</c:v>
                </c:pt>
                <c:pt idx="2">
                  <c:v>2020</c:v>
                </c:pt>
              </c:numCache>
            </c:numRef>
          </c:cat>
          <c:val>
            <c:numRef>
              <c:f>'Ciclo Operativo '!$K$63:$M$63</c:f>
              <c:numCache>
                <c:formatCode>0%</c:formatCode>
                <c:ptCount val="3"/>
                <c:pt idx="0">
                  <c:v>0.12121212121212122</c:v>
                </c:pt>
                <c:pt idx="1">
                  <c:v>4.878048780487805E-2</c:v>
                </c:pt>
                <c:pt idx="2">
                  <c:v>0.23529411764705882</c:v>
                </c:pt>
              </c:numCache>
            </c:numRef>
          </c:val>
          <c:extLst>
            <c:ext xmlns:c16="http://schemas.microsoft.com/office/drawing/2014/chart" uri="{C3380CC4-5D6E-409C-BE32-E72D297353CC}">
              <c16:uniqueId val="{00000008-0B68-427C-A376-C9A42E423655}"/>
            </c:ext>
          </c:extLst>
        </c:ser>
        <c:dLbls>
          <c:dLblPos val="outEnd"/>
          <c:showLegendKey val="0"/>
          <c:showVal val="1"/>
          <c:showCatName val="0"/>
          <c:showSerName val="0"/>
          <c:showPercent val="0"/>
          <c:showBubbleSize val="0"/>
        </c:dLbls>
        <c:gapWidth val="219"/>
        <c:overlap val="-27"/>
        <c:axId val="1727181648"/>
        <c:axId val="1727188720"/>
      </c:barChart>
      <c:catAx>
        <c:axId val="1727181648"/>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7188720"/>
        <c:crosses val="autoZero"/>
        <c:auto val="1"/>
        <c:lblAlgn val="ctr"/>
        <c:lblOffset val="100"/>
        <c:noMultiLvlLbl val="0"/>
      </c:catAx>
      <c:valAx>
        <c:axId val="1727188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CICLO</a:t>
                </a:r>
                <a:r>
                  <a:rPr lang="es-ES" baseline="0"/>
                  <a:t> DE CAJA</a:t>
                </a:r>
                <a:endParaRPr lang="es-E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7181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ROA PYMES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Rentabilidad!$K$6</c:f>
              <c:strCache>
                <c:ptCount val="1"/>
                <c:pt idx="0">
                  <c:v>CUNDINAMARCA</c:v>
                </c:pt>
              </c:strCache>
            </c:strRef>
          </c:tx>
          <c:spPr>
            <a:ln w="28575" cap="rnd">
              <a:solidFill>
                <a:schemeClr val="accent1"/>
              </a:solidFill>
              <a:round/>
            </a:ln>
            <a:effectLst/>
          </c:spPr>
          <c:marker>
            <c:symbol val="none"/>
          </c:marker>
          <c:cat>
            <c:numRef>
              <c:f>Rentabilidad!$L$5:$P$5</c:f>
              <c:numCache>
                <c:formatCode>General</c:formatCode>
                <c:ptCount val="5"/>
                <c:pt idx="0">
                  <c:v>2016</c:v>
                </c:pt>
                <c:pt idx="1">
                  <c:v>2017</c:v>
                </c:pt>
                <c:pt idx="2">
                  <c:v>2018</c:v>
                </c:pt>
                <c:pt idx="3">
                  <c:v>2019</c:v>
                </c:pt>
                <c:pt idx="4">
                  <c:v>2020</c:v>
                </c:pt>
              </c:numCache>
            </c:numRef>
          </c:cat>
          <c:val>
            <c:numRef>
              <c:f>Rentabilidad!$L$6:$P$6</c:f>
              <c:numCache>
                <c:formatCode>0%</c:formatCode>
                <c:ptCount val="5"/>
                <c:pt idx="0">
                  <c:v>8.7417922481244734E-2</c:v>
                </c:pt>
                <c:pt idx="1">
                  <c:v>8.5116442089973723E-2</c:v>
                </c:pt>
                <c:pt idx="2">
                  <c:v>5.668770787794658E-2</c:v>
                </c:pt>
                <c:pt idx="3">
                  <c:v>8.3112727889830443E-2</c:v>
                </c:pt>
                <c:pt idx="4">
                  <c:v>0.12011489978048309</c:v>
                </c:pt>
              </c:numCache>
            </c:numRef>
          </c:val>
          <c:smooth val="1"/>
          <c:extLst>
            <c:ext xmlns:c16="http://schemas.microsoft.com/office/drawing/2014/chart" uri="{C3380CC4-5D6E-409C-BE32-E72D297353CC}">
              <c16:uniqueId val="{00000000-EE8B-44C1-97E3-97EDC342263A}"/>
            </c:ext>
          </c:extLst>
        </c:ser>
        <c:ser>
          <c:idx val="1"/>
          <c:order val="1"/>
          <c:tx>
            <c:strRef>
              <c:f>Rentabilidad!$K$7</c:f>
              <c:strCache>
                <c:ptCount val="1"/>
                <c:pt idx="0">
                  <c:v>BOGOTA D.C.</c:v>
                </c:pt>
              </c:strCache>
            </c:strRef>
          </c:tx>
          <c:spPr>
            <a:ln w="28575" cap="rnd">
              <a:solidFill>
                <a:schemeClr val="accent3"/>
              </a:solidFill>
              <a:round/>
            </a:ln>
            <a:effectLst/>
          </c:spPr>
          <c:marker>
            <c:symbol val="none"/>
          </c:marker>
          <c:cat>
            <c:numRef>
              <c:f>Rentabilidad!$L$5:$P$5</c:f>
              <c:numCache>
                <c:formatCode>General</c:formatCode>
                <c:ptCount val="5"/>
                <c:pt idx="0">
                  <c:v>2016</c:v>
                </c:pt>
                <c:pt idx="1">
                  <c:v>2017</c:v>
                </c:pt>
                <c:pt idx="2">
                  <c:v>2018</c:v>
                </c:pt>
                <c:pt idx="3">
                  <c:v>2019</c:v>
                </c:pt>
                <c:pt idx="4">
                  <c:v>2020</c:v>
                </c:pt>
              </c:numCache>
            </c:numRef>
          </c:cat>
          <c:val>
            <c:numRef>
              <c:f>Rentabilidad!$L$7:$P$7</c:f>
              <c:numCache>
                <c:formatCode>0%</c:formatCode>
                <c:ptCount val="5"/>
                <c:pt idx="0">
                  <c:v>0.12530441375063686</c:v>
                </c:pt>
                <c:pt idx="1">
                  <c:v>9.3995453146900138E-2</c:v>
                </c:pt>
                <c:pt idx="2">
                  <c:v>0.10084592060390889</c:v>
                </c:pt>
                <c:pt idx="3">
                  <c:v>4.4520955216889847E-2</c:v>
                </c:pt>
                <c:pt idx="4">
                  <c:v>0.11108616142681947</c:v>
                </c:pt>
              </c:numCache>
            </c:numRef>
          </c:val>
          <c:smooth val="1"/>
          <c:extLst>
            <c:ext xmlns:c16="http://schemas.microsoft.com/office/drawing/2014/chart" uri="{C3380CC4-5D6E-409C-BE32-E72D297353CC}">
              <c16:uniqueId val="{00000001-EE8B-44C1-97E3-97EDC342263A}"/>
            </c:ext>
          </c:extLst>
        </c:ser>
        <c:ser>
          <c:idx val="2"/>
          <c:order val="2"/>
          <c:tx>
            <c:strRef>
              <c:f>Rentabilidad!$K$8</c:f>
              <c:strCache>
                <c:ptCount val="1"/>
                <c:pt idx="0">
                  <c:v>ANTIOQUIA</c:v>
                </c:pt>
              </c:strCache>
            </c:strRef>
          </c:tx>
          <c:spPr>
            <a:ln w="28575" cap="rnd">
              <a:solidFill>
                <a:schemeClr val="accent5"/>
              </a:solidFill>
              <a:round/>
            </a:ln>
            <a:effectLst/>
          </c:spPr>
          <c:marker>
            <c:symbol val="none"/>
          </c:marker>
          <c:cat>
            <c:numRef>
              <c:f>Rentabilidad!$L$5:$P$5</c:f>
              <c:numCache>
                <c:formatCode>General</c:formatCode>
                <c:ptCount val="5"/>
                <c:pt idx="0">
                  <c:v>2016</c:v>
                </c:pt>
                <c:pt idx="1">
                  <c:v>2017</c:v>
                </c:pt>
                <c:pt idx="2">
                  <c:v>2018</c:v>
                </c:pt>
                <c:pt idx="3">
                  <c:v>2019</c:v>
                </c:pt>
                <c:pt idx="4">
                  <c:v>2020</c:v>
                </c:pt>
              </c:numCache>
            </c:numRef>
          </c:cat>
          <c:val>
            <c:numRef>
              <c:f>Rentabilidad!$L$8:$P$8</c:f>
              <c:numCache>
                <c:formatCode>0%</c:formatCode>
                <c:ptCount val="5"/>
                <c:pt idx="0">
                  <c:v>0.1202798916052128</c:v>
                </c:pt>
                <c:pt idx="1">
                  <c:v>7.5389039316328801E-2</c:v>
                </c:pt>
                <c:pt idx="2">
                  <c:v>4.3488591918155219E-2</c:v>
                </c:pt>
                <c:pt idx="3">
                  <c:v>6.2026672429658036E-2</c:v>
                </c:pt>
                <c:pt idx="4">
                  <c:v>0.11307750477885345</c:v>
                </c:pt>
              </c:numCache>
            </c:numRef>
          </c:val>
          <c:smooth val="1"/>
          <c:extLst>
            <c:ext xmlns:c16="http://schemas.microsoft.com/office/drawing/2014/chart" uri="{C3380CC4-5D6E-409C-BE32-E72D297353CC}">
              <c16:uniqueId val="{00000002-EE8B-44C1-97E3-97EDC342263A}"/>
            </c:ext>
          </c:extLst>
        </c:ser>
        <c:dLbls>
          <c:showLegendKey val="0"/>
          <c:showVal val="0"/>
          <c:showCatName val="0"/>
          <c:showSerName val="0"/>
          <c:showPercent val="0"/>
          <c:showBubbleSize val="0"/>
        </c:dLbls>
        <c:smooth val="0"/>
        <c:axId val="773608879"/>
        <c:axId val="760144031"/>
      </c:lineChart>
      <c:catAx>
        <c:axId val="773608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0144031"/>
        <c:crosses val="autoZero"/>
        <c:auto val="1"/>
        <c:lblAlgn val="ctr"/>
        <c:lblOffset val="100"/>
        <c:noMultiLvlLbl val="0"/>
      </c:catAx>
      <c:valAx>
        <c:axId val="760144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36088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ROE Grandes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Rentabilidad!$A$21</c:f>
              <c:strCache>
                <c:ptCount val="1"/>
                <c:pt idx="0">
                  <c:v>CUNDINAMARCA</c:v>
                </c:pt>
              </c:strCache>
            </c:strRef>
          </c:tx>
          <c:spPr>
            <a:ln w="28575" cap="rnd">
              <a:solidFill>
                <a:schemeClr val="accent1"/>
              </a:solidFill>
              <a:round/>
            </a:ln>
            <a:effectLst/>
          </c:spPr>
          <c:marker>
            <c:symbol val="none"/>
          </c:marker>
          <c:cat>
            <c:numRef>
              <c:f>Rentabilidad!$B$20:$F$20</c:f>
              <c:numCache>
                <c:formatCode>General</c:formatCode>
                <c:ptCount val="5"/>
                <c:pt idx="0">
                  <c:v>2016</c:v>
                </c:pt>
                <c:pt idx="1">
                  <c:v>2017</c:v>
                </c:pt>
                <c:pt idx="2">
                  <c:v>2018</c:v>
                </c:pt>
                <c:pt idx="3">
                  <c:v>2019</c:v>
                </c:pt>
                <c:pt idx="4">
                  <c:v>2020</c:v>
                </c:pt>
              </c:numCache>
            </c:numRef>
          </c:cat>
          <c:val>
            <c:numRef>
              <c:f>Rentabilidad!$B$21:$F$21</c:f>
              <c:numCache>
                <c:formatCode>0%</c:formatCode>
                <c:ptCount val="5"/>
                <c:pt idx="0">
                  <c:v>6.4065110981641929E-2</c:v>
                </c:pt>
                <c:pt idx="1">
                  <c:v>2.6258070362786688E-2</c:v>
                </c:pt>
                <c:pt idx="2">
                  <c:v>-0.14075862026086855</c:v>
                </c:pt>
                <c:pt idx="3">
                  <c:v>6.8393367012701281E-2</c:v>
                </c:pt>
                <c:pt idx="4">
                  <c:v>0.2023392624586533</c:v>
                </c:pt>
              </c:numCache>
            </c:numRef>
          </c:val>
          <c:smooth val="1"/>
          <c:extLst>
            <c:ext xmlns:c16="http://schemas.microsoft.com/office/drawing/2014/chart" uri="{C3380CC4-5D6E-409C-BE32-E72D297353CC}">
              <c16:uniqueId val="{00000000-375B-49B3-934A-954E62C10005}"/>
            </c:ext>
          </c:extLst>
        </c:ser>
        <c:ser>
          <c:idx val="1"/>
          <c:order val="1"/>
          <c:tx>
            <c:strRef>
              <c:f>Rentabilidad!$A$22</c:f>
              <c:strCache>
                <c:ptCount val="1"/>
                <c:pt idx="0">
                  <c:v>BOGOTA D.C.</c:v>
                </c:pt>
              </c:strCache>
            </c:strRef>
          </c:tx>
          <c:spPr>
            <a:ln w="28575" cap="rnd">
              <a:solidFill>
                <a:schemeClr val="accent3"/>
              </a:solidFill>
              <a:round/>
            </a:ln>
            <a:effectLst/>
          </c:spPr>
          <c:marker>
            <c:symbol val="none"/>
          </c:marker>
          <c:cat>
            <c:numRef>
              <c:f>Rentabilidad!$B$20:$F$20</c:f>
              <c:numCache>
                <c:formatCode>General</c:formatCode>
                <c:ptCount val="5"/>
                <c:pt idx="0">
                  <c:v>2016</c:v>
                </c:pt>
                <c:pt idx="1">
                  <c:v>2017</c:v>
                </c:pt>
                <c:pt idx="2">
                  <c:v>2018</c:v>
                </c:pt>
                <c:pt idx="3">
                  <c:v>2019</c:v>
                </c:pt>
                <c:pt idx="4">
                  <c:v>2020</c:v>
                </c:pt>
              </c:numCache>
            </c:numRef>
          </c:cat>
          <c:val>
            <c:numRef>
              <c:f>Rentabilidad!$B$22:$F$22</c:f>
              <c:numCache>
                <c:formatCode>0%</c:formatCode>
                <c:ptCount val="5"/>
                <c:pt idx="0">
                  <c:v>0.4489723792750176</c:v>
                </c:pt>
                <c:pt idx="1">
                  <c:v>0.54249237605964018</c:v>
                </c:pt>
                <c:pt idx="2">
                  <c:v>0.13036992833412117</c:v>
                </c:pt>
                <c:pt idx="3">
                  <c:v>0.12904296587778077</c:v>
                </c:pt>
                <c:pt idx="4">
                  <c:v>0.14210188501140167</c:v>
                </c:pt>
              </c:numCache>
            </c:numRef>
          </c:val>
          <c:smooth val="1"/>
          <c:extLst>
            <c:ext xmlns:c16="http://schemas.microsoft.com/office/drawing/2014/chart" uri="{C3380CC4-5D6E-409C-BE32-E72D297353CC}">
              <c16:uniqueId val="{00000001-375B-49B3-934A-954E62C10005}"/>
            </c:ext>
          </c:extLst>
        </c:ser>
        <c:ser>
          <c:idx val="2"/>
          <c:order val="2"/>
          <c:tx>
            <c:strRef>
              <c:f>Rentabilidad!$A$23</c:f>
              <c:strCache>
                <c:ptCount val="1"/>
                <c:pt idx="0">
                  <c:v>ANTIOQUIA</c:v>
                </c:pt>
              </c:strCache>
            </c:strRef>
          </c:tx>
          <c:spPr>
            <a:ln w="28575" cap="rnd">
              <a:solidFill>
                <a:schemeClr val="accent5"/>
              </a:solidFill>
              <a:round/>
            </a:ln>
            <a:effectLst/>
          </c:spPr>
          <c:marker>
            <c:symbol val="none"/>
          </c:marker>
          <c:cat>
            <c:numRef>
              <c:f>Rentabilidad!$B$20:$F$20</c:f>
              <c:numCache>
                <c:formatCode>General</c:formatCode>
                <c:ptCount val="5"/>
                <c:pt idx="0">
                  <c:v>2016</c:v>
                </c:pt>
                <c:pt idx="1">
                  <c:v>2017</c:v>
                </c:pt>
                <c:pt idx="2">
                  <c:v>2018</c:v>
                </c:pt>
                <c:pt idx="3">
                  <c:v>2019</c:v>
                </c:pt>
                <c:pt idx="4">
                  <c:v>2020</c:v>
                </c:pt>
              </c:numCache>
            </c:numRef>
          </c:cat>
          <c:val>
            <c:numRef>
              <c:f>Rentabilidad!$B$23:$F$23</c:f>
              <c:numCache>
                <c:formatCode>0%</c:formatCode>
                <c:ptCount val="5"/>
                <c:pt idx="0">
                  <c:v>1.3827275788116329E-2</c:v>
                </c:pt>
                <c:pt idx="1">
                  <c:v>8.9972531647651136E-2</c:v>
                </c:pt>
                <c:pt idx="2">
                  <c:v>6.6054597870585194E-2</c:v>
                </c:pt>
                <c:pt idx="3">
                  <c:v>0.12955565600172292</c:v>
                </c:pt>
                <c:pt idx="4">
                  <c:v>0.114548064132005</c:v>
                </c:pt>
              </c:numCache>
            </c:numRef>
          </c:val>
          <c:smooth val="1"/>
          <c:extLst>
            <c:ext xmlns:c16="http://schemas.microsoft.com/office/drawing/2014/chart" uri="{C3380CC4-5D6E-409C-BE32-E72D297353CC}">
              <c16:uniqueId val="{00000002-375B-49B3-934A-954E62C10005}"/>
            </c:ext>
          </c:extLst>
        </c:ser>
        <c:dLbls>
          <c:showLegendKey val="0"/>
          <c:showVal val="0"/>
          <c:showCatName val="0"/>
          <c:showSerName val="0"/>
          <c:showPercent val="0"/>
          <c:showBubbleSize val="0"/>
        </c:dLbls>
        <c:smooth val="0"/>
        <c:axId val="571109887"/>
        <c:axId val="688736863"/>
      </c:lineChart>
      <c:catAx>
        <c:axId val="57110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8736863"/>
        <c:crosses val="autoZero"/>
        <c:auto val="1"/>
        <c:lblAlgn val="ctr"/>
        <c:lblOffset val="100"/>
        <c:noMultiLvlLbl val="0"/>
      </c:catAx>
      <c:valAx>
        <c:axId val="688736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109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ROA Grandes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Rentabilidad!$A$6</c:f>
              <c:strCache>
                <c:ptCount val="1"/>
                <c:pt idx="0">
                  <c:v>CUNDINAMARCA</c:v>
                </c:pt>
              </c:strCache>
            </c:strRef>
          </c:tx>
          <c:spPr>
            <a:ln w="28575" cap="rnd">
              <a:solidFill>
                <a:schemeClr val="accent1"/>
              </a:solidFill>
              <a:round/>
            </a:ln>
            <a:effectLst/>
          </c:spPr>
          <c:marker>
            <c:symbol val="none"/>
          </c:marker>
          <c:cat>
            <c:numRef>
              <c:f>Rentabilidad!$B$5:$F$5</c:f>
              <c:numCache>
                <c:formatCode>General</c:formatCode>
                <c:ptCount val="5"/>
                <c:pt idx="0">
                  <c:v>2016</c:v>
                </c:pt>
                <c:pt idx="1">
                  <c:v>2017</c:v>
                </c:pt>
                <c:pt idx="2">
                  <c:v>2018</c:v>
                </c:pt>
                <c:pt idx="3">
                  <c:v>2019</c:v>
                </c:pt>
                <c:pt idx="4">
                  <c:v>2020</c:v>
                </c:pt>
              </c:numCache>
            </c:numRef>
          </c:cat>
          <c:val>
            <c:numRef>
              <c:f>Rentabilidad!$B$6:$F$6</c:f>
              <c:numCache>
                <c:formatCode>0%</c:formatCode>
                <c:ptCount val="5"/>
                <c:pt idx="0">
                  <c:v>2.8439336640364288E-2</c:v>
                </c:pt>
                <c:pt idx="1">
                  <c:v>3.3518601191330093E-2</c:v>
                </c:pt>
                <c:pt idx="2">
                  <c:v>2.1654106015113812E-2</c:v>
                </c:pt>
                <c:pt idx="3">
                  <c:v>4.8398471049829188E-2</c:v>
                </c:pt>
                <c:pt idx="4">
                  <c:v>0.11231552443188757</c:v>
                </c:pt>
              </c:numCache>
            </c:numRef>
          </c:val>
          <c:smooth val="1"/>
          <c:extLst>
            <c:ext xmlns:c16="http://schemas.microsoft.com/office/drawing/2014/chart" uri="{C3380CC4-5D6E-409C-BE32-E72D297353CC}">
              <c16:uniqueId val="{00000000-5A88-4780-99BE-71C4B31DED55}"/>
            </c:ext>
          </c:extLst>
        </c:ser>
        <c:ser>
          <c:idx val="1"/>
          <c:order val="1"/>
          <c:tx>
            <c:strRef>
              <c:f>Rentabilidad!$A$7</c:f>
              <c:strCache>
                <c:ptCount val="1"/>
                <c:pt idx="0">
                  <c:v>BOGOTA D.C.</c:v>
                </c:pt>
              </c:strCache>
            </c:strRef>
          </c:tx>
          <c:spPr>
            <a:ln w="28575" cap="rnd">
              <a:solidFill>
                <a:schemeClr val="accent3"/>
              </a:solidFill>
              <a:round/>
            </a:ln>
            <a:effectLst/>
          </c:spPr>
          <c:marker>
            <c:symbol val="none"/>
          </c:marker>
          <c:cat>
            <c:numRef>
              <c:f>Rentabilidad!$B$5:$F$5</c:f>
              <c:numCache>
                <c:formatCode>General</c:formatCode>
                <c:ptCount val="5"/>
                <c:pt idx="0">
                  <c:v>2016</c:v>
                </c:pt>
                <c:pt idx="1">
                  <c:v>2017</c:v>
                </c:pt>
                <c:pt idx="2">
                  <c:v>2018</c:v>
                </c:pt>
                <c:pt idx="3">
                  <c:v>2019</c:v>
                </c:pt>
                <c:pt idx="4">
                  <c:v>2020</c:v>
                </c:pt>
              </c:numCache>
            </c:numRef>
          </c:cat>
          <c:val>
            <c:numRef>
              <c:f>Rentabilidad!$B$7:$F$7</c:f>
              <c:numCache>
                <c:formatCode>0%</c:formatCode>
                <c:ptCount val="5"/>
                <c:pt idx="0">
                  <c:v>0.11179386749965299</c:v>
                </c:pt>
                <c:pt idx="1">
                  <c:v>0.15122539921896092</c:v>
                </c:pt>
                <c:pt idx="2">
                  <c:v>8.2998895566912423E-2</c:v>
                </c:pt>
                <c:pt idx="3">
                  <c:v>8.877453006034762E-2</c:v>
                </c:pt>
                <c:pt idx="4">
                  <c:v>9.512336715887755E-2</c:v>
                </c:pt>
              </c:numCache>
            </c:numRef>
          </c:val>
          <c:smooth val="1"/>
          <c:extLst>
            <c:ext xmlns:c16="http://schemas.microsoft.com/office/drawing/2014/chart" uri="{C3380CC4-5D6E-409C-BE32-E72D297353CC}">
              <c16:uniqueId val="{00000001-5A88-4780-99BE-71C4B31DED55}"/>
            </c:ext>
          </c:extLst>
        </c:ser>
        <c:ser>
          <c:idx val="2"/>
          <c:order val="2"/>
          <c:tx>
            <c:strRef>
              <c:f>Rentabilidad!$A$8</c:f>
              <c:strCache>
                <c:ptCount val="1"/>
                <c:pt idx="0">
                  <c:v>ANTIOQUIA</c:v>
                </c:pt>
              </c:strCache>
            </c:strRef>
          </c:tx>
          <c:spPr>
            <a:ln w="28575" cap="rnd">
              <a:solidFill>
                <a:schemeClr val="accent5"/>
              </a:solidFill>
              <a:round/>
            </a:ln>
            <a:effectLst/>
          </c:spPr>
          <c:marker>
            <c:symbol val="none"/>
          </c:marker>
          <c:cat>
            <c:numRef>
              <c:f>Rentabilidad!$B$5:$F$5</c:f>
              <c:numCache>
                <c:formatCode>General</c:formatCode>
                <c:ptCount val="5"/>
                <c:pt idx="0">
                  <c:v>2016</c:v>
                </c:pt>
                <c:pt idx="1">
                  <c:v>2017</c:v>
                </c:pt>
                <c:pt idx="2">
                  <c:v>2018</c:v>
                </c:pt>
                <c:pt idx="3">
                  <c:v>2019</c:v>
                </c:pt>
                <c:pt idx="4">
                  <c:v>2020</c:v>
                </c:pt>
              </c:numCache>
            </c:numRef>
          </c:cat>
          <c:val>
            <c:numRef>
              <c:f>Rentabilidad!$B$8:$F$8</c:f>
              <c:numCache>
                <c:formatCode>0%</c:formatCode>
                <c:ptCount val="5"/>
                <c:pt idx="0">
                  <c:v>6.1134862340977141E-2</c:v>
                </c:pt>
                <c:pt idx="1">
                  <c:v>5.5751754121994193E-2</c:v>
                </c:pt>
                <c:pt idx="2">
                  <c:v>4.6511779556708641E-2</c:v>
                </c:pt>
                <c:pt idx="3">
                  <c:v>6.7400915813632528E-2</c:v>
                </c:pt>
                <c:pt idx="4">
                  <c:v>7.3924154062060626E-2</c:v>
                </c:pt>
              </c:numCache>
            </c:numRef>
          </c:val>
          <c:smooth val="1"/>
          <c:extLst>
            <c:ext xmlns:c16="http://schemas.microsoft.com/office/drawing/2014/chart" uri="{C3380CC4-5D6E-409C-BE32-E72D297353CC}">
              <c16:uniqueId val="{00000002-5A88-4780-99BE-71C4B31DED55}"/>
            </c:ext>
          </c:extLst>
        </c:ser>
        <c:dLbls>
          <c:showLegendKey val="0"/>
          <c:showVal val="0"/>
          <c:showCatName val="0"/>
          <c:showSerName val="0"/>
          <c:showPercent val="0"/>
          <c:showBubbleSize val="0"/>
        </c:dLbls>
        <c:smooth val="0"/>
        <c:axId val="689484591"/>
        <c:axId val="709960031"/>
      </c:lineChart>
      <c:catAx>
        <c:axId val="689484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9960031"/>
        <c:crosses val="autoZero"/>
        <c:auto val="1"/>
        <c:lblAlgn val="ctr"/>
        <c:lblOffset val="100"/>
        <c:noMultiLvlLbl val="0"/>
      </c:catAx>
      <c:valAx>
        <c:axId val="709960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9484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ROE PYMES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Rentabilidad!$K$21</c:f>
              <c:strCache>
                <c:ptCount val="1"/>
                <c:pt idx="0">
                  <c:v>CUNDINAMARCA</c:v>
                </c:pt>
              </c:strCache>
            </c:strRef>
          </c:tx>
          <c:spPr>
            <a:ln w="28575" cap="rnd">
              <a:solidFill>
                <a:schemeClr val="accent1"/>
              </a:solidFill>
              <a:round/>
            </a:ln>
            <a:effectLst/>
          </c:spPr>
          <c:marker>
            <c:symbol val="none"/>
          </c:marker>
          <c:cat>
            <c:numRef>
              <c:f>Rentabilidad!$L$20:$P$20</c:f>
              <c:numCache>
                <c:formatCode>General</c:formatCode>
                <c:ptCount val="5"/>
                <c:pt idx="0">
                  <c:v>2016</c:v>
                </c:pt>
                <c:pt idx="1">
                  <c:v>2017</c:v>
                </c:pt>
                <c:pt idx="2">
                  <c:v>2018</c:v>
                </c:pt>
                <c:pt idx="3">
                  <c:v>2019</c:v>
                </c:pt>
                <c:pt idx="4">
                  <c:v>2020</c:v>
                </c:pt>
              </c:numCache>
            </c:numRef>
          </c:cat>
          <c:val>
            <c:numRef>
              <c:f>Rentabilidad!$L$21:$P$21</c:f>
              <c:numCache>
                <c:formatCode>0%</c:formatCode>
                <c:ptCount val="5"/>
                <c:pt idx="0">
                  <c:v>0.13693529461025697</c:v>
                </c:pt>
                <c:pt idx="1">
                  <c:v>0.13708872474882947</c:v>
                </c:pt>
                <c:pt idx="2">
                  <c:v>7.6086038928623603E-2</c:v>
                </c:pt>
                <c:pt idx="3">
                  <c:v>0.12473833473301224</c:v>
                </c:pt>
                <c:pt idx="4">
                  <c:v>0.19483349272975473</c:v>
                </c:pt>
              </c:numCache>
            </c:numRef>
          </c:val>
          <c:smooth val="1"/>
          <c:extLst>
            <c:ext xmlns:c16="http://schemas.microsoft.com/office/drawing/2014/chart" uri="{C3380CC4-5D6E-409C-BE32-E72D297353CC}">
              <c16:uniqueId val="{00000000-408D-460D-8078-37292669D2BC}"/>
            </c:ext>
          </c:extLst>
        </c:ser>
        <c:ser>
          <c:idx val="1"/>
          <c:order val="1"/>
          <c:tx>
            <c:strRef>
              <c:f>Rentabilidad!$K$22</c:f>
              <c:strCache>
                <c:ptCount val="1"/>
                <c:pt idx="0">
                  <c:v>BOGOTA D.C.</c:v>
                </c:pt>
              </c:strCache>
            </c:strRef>
          </c:tx>
          <c:spPr>
            <a:ln w="28575" cap="rnd">
              <a:solidFill>
                <a:schemeClr val="accent3"/>
              </a:solidFill>
              <a:round/>
            </a:ln>
            <a:effectLst/>
          </c:spPr>
          <c:marker>
            <c:symbol val="none"/>
          </c:marker>
          <c:cat>
            <c:numRef>
              <c:f>Rentabilidad!$L$20:$P$20</c:f>
              <c:numCache>
                <c:formatCode>General</c:formatCode>
                <c:ptCount val="5"/>
                <c:pt idx="0">
                  <c:v>2016</c:v>
                </c:pt>
                <c:pt idx="1">
                  <c:v>2017</c:v>
                </c:pt>
                <c:pt idx="2">
                  <c:v>2018</c:v>
                </c:pt>
                <c:pt idx="3">
                  <c:v>2019</c:v>
                </c:pt>
                <c:pt idx="4">
                  <c:v>2020</c:v>
                </c:pt>
              </c:numCache>
            </c:numRef>
          </c:cat>
          <c:val>
            <c:numRef>
              <c:f>Rentabilidad!$L$22:$P$22</c:f>
              <c:numCache>
                <c:formatCode>0%</c:formatCode>
                <c:ptCount val="5"/>
                <c:pt idx="0">
                  <c:v>0.17082136967422468</c:v>
                </c:pt>
                <c:pt idx="1">
                  <c:v>0.13716736985466299</c:v>
                </c:pt>
                <c:pt idx="2">
                  <c:v>0.12047300236807745</c:v>
                </c:pt>
                <c:pt idx="3">
                  <c:v>2.1564652330010592E-2</c:v>
                </c:pt>
                <c:pt idx="4">
                  <c:v>0.13408743543826265</c:v>
                </c:pt>
              </c:numCache>
            </c:numRef>
          </c:val>
          <c:smooth val="1"/>
          <c:extLst>
            <c:ext xmlns:c16="http://schemas.microsoft.com/office/drawing/2014/chart" uri="{C3380CC4-5D6E-409C-BE32-E72D297353CC}">
              <c16:uniqueId val="{00000001-408D-460D-8078-37292669D2BC}"/>
            </c:ext>
          </c:extLst>
        </c:ser>
        <c:ser>
          <c:idx val="2"/>
          <c:order val="2"/>
          <c:tx>
            <c:strRef>
              <c:f>Rentabilidad!$K$23</c:f>
              <c:strCache>
                <c:ptCount val="1"/>
                <c:pt idx="0">
                  <c:v>ANTIOQUIA</c:v>
                </c:pt>
              </c:strCache>
            </c:strRef>
          </c:tx>
          <c:spPr>
            <a:ln w="28575" cap="rnd">
              <a:solidFill>
                <a:schemeClr val="accent5"/>
              </a:solidFill>
              <a:round/>
            </a:ln>
            <a:effectLst/>
          </c:spPr>
          <c:marker>
            <c:symbol val="none"/>
          </c:marker>
          <c:cat>
            <c:numRef>
              <c:f>Rentabilidad!$L$20:$P$20</c:f>
              <c:numCache>
                <c:formatCode>General</c:formatCode>
                <c:ptCount val="5"/>
                <c:pt idx="0">
                  <c:v>2016</c:v>
                </c:pt>
                <c:pt idx="1">
                  <c:v>2017</c:v>
                </c:pt>
                <c:pt idx="2">
                  <c:v>2018</c:v>
                </c:pt>
                <c:pt idx="3">
                  <c:v>2019</c:v>
                </c:pt>
                <c:pt idx="4">
                  <c:v>2020</c:v>
                </c:pt>
              </c:numCache>
            </c:numRef>
          </c:cat>
          <c:val>
            <c:numRef>
              <c:f>Rentabilidad!$L$23:$P$23</c:f>
              <c:numCache>
                <c:formatCode>0%</c:formatCode>
                <c:ptCount val="5"/>
                <c:pt idx="0">
                  <c:v>0.15132710797513929</c:v>
                </c:pt>
                <c:pt idx="1">
                  <c:v>0.10385254127197867</c:v>
                </c:pt>
                <c:pt idx="2">
                  <c:v>5.8879674076805666E-2</c:v>
                </c:pt>
                <c:pt idx="3">
                  <c:v>9.9815908883732041E-2</c:v>
                </c:pt>
                <c:pt idx="4">
                  <c:v>0.18621552503697941</c:v>
                </c:pt>
              </c:numCache>
            </c:numRef>
          </c:val>
          <c:smooth val="0"/>
          <c:extLst>
            <c:ext xmlns:c16="http://schemas.microsoft.com/office/drawing/2014/chart" uri="{C3380CC4-5D6E-409C-BE32-E72D297353CC}">
              <c16:uniqueId val="{00000002-408D-460D-8078-37292669D2BC}"/>
            </c:ext>
          </c:extLst>
        </c:ser>
        <c:dLbls>
          <c:showLegendKey val="0"/>
          <c:showVal val="0"/>
          <c:showCatName val="0"/>
          <c:showSerName val="0"/>
          <c:showPercent val="0"/>
          <c:showBubbleSize val="0"/>
        </c:dLbls>
        <c:smooth val="0"/>
        <c:axId val="722689935"/>
        <c:axId val="687305215"/>
      </c:lineChart>
      <c:catAx>
        <c:axId val="722689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7305215"/>
        <c:crosses val="autoZero"/>
        <c:auto val="1"/>
        <c:lblAlgn val="ctr"/>
        <c:lblOffset val="100"/>
        <c:noMultiLvlLbl val="0"/>
      </c:catAx>
      <c:valAx>
        <c:axId val="6873052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689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Margen</a:t>
            </a:r>
            <a:r>
              <a:rPr lang="es-CO" baseline="0"/>
              <a:t> EBITDA Grandes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Rentabilidad!$A$37</c:f>
              <c:strCache>
                <c:ptCount val="1"/>
                <c:pt idx="0">
                  <c:v>CUNDINAMARCA</c:v>
                </c:pt>
              </c:strCache>
            </c:strRef>
          </c:tx>
          <c:spPr>
            <a:ln w="28575" cap="rnd">
              <a:solidFill>
                <a:schemeClr val="accent1"/>
              </a:solidFill>
              <a:round/>
            </a:ln>
            <a:effectLst/>
          </c:spPr>
          <c:marker>
            <c:symbol val="none"/>
          </c:marker>
          <c:cat>
            <c:numRef>
              <c:f>Rentabilidad!$C$36:$F$36</c:f>
              <c:numCache>
                <c:formatCode>General</c:formatCode>
                <c:ptCount val="4"/>
                <c:pt idx="0">
                  <c:v>2017</c:v>
                </c:pt>
                <c:pt idx="1">
                  <c:v>2018</c:v>
                </c:pt>
                <c:pt idx="2">
                  <c:v>2019</c:v>
                </c:pt>
                <c:pt idx="3">
                  <c:v>2020</c:v>
                </c:pt>
              </c:numCache>
            </c:numRef>
          </c:cat>
          <c:val>
            <c:numRef>
              <c:f>Rentabilidad!$C$37:$F$37</c:f>
              <c:numCache>
                <c:formatCode>0%</c:formatCode>
                <c:ptCount val="4"/>
                <c:pt idx="0">
                  <c:v>6.0660447726512565E-2</c:v>
                </c:pt>
                <c:pt idx="1">
                  <c:v>4.4589702399261806E-2</c:v>
                </c:pt>
                <c:pt idx="2">
                  <c:v>6.2029998675690937E-2</c:v>
                </c:pt>
                <c:pt idx="3">
                  <c:v>0.10226909774940733</c:v>
                </c:pt>
              </c:numCache>
            </c:numRef>
          </c:val>
          <c:smooth val="1"/>
          <c:extLst>
            <c:ext xmlns:c16="http://schemas.microsoft.com/office/drawing/2014/chart" uri="{C3380CC4-5D6E-409C-BE32-E72D297353CC}">
              <c16:uniqueId val="{00000000-3731-4EAD-9DBF-401459D8C28B}"/>
            </c:ext>
          </c:extLst>
        </c:ser>
        <c:ser>
          <c:idx val="1"/>
          <c:order val="1"/>
          <c:tx>
            <c:strRef>
              <c:f>Rentabilidad!$A$38</c:f>
              <c:strCache>
                <c:ptCount val="1"/>
                <c:pt idx="0">
                  <c:v>BOGOTA D.C.</c:v>
                </c:pt>
              </c:strCache>
            </c:strRef>
          </c:tx>
          <c:spPr>
            <a:ln w="28575" cap="rnd">
              <a:solidFill>
                <a:schemeClr val="accent3"/>
              </a:solidFill>
              <a:round/>
            </a:ln>
            <a:effectLst/>
          </c:spPr>
          <c:marker>
            <c:symbol val="none"/>
          </c:marker>
          <c:cat>
            <c:numRef>
              <c:f>Rentabilidad!$C$36:$F$36</c:f>
              <c:numCache>
                <c:formatCode>General</c:formatCode>
                <c:ptCount val="4"/>
                <c:pt idx="0">
                  <c:v>2017</c:v>
                </c:pt>
                <c:pt idx="1">
                  <c:v>2018</c:v>
                </c:pt>
                <c:pt idx="2">
                  <c:v>2019</c:v>
                </c:pt>
                <c:pt idx="3">
                  <c:v>2020</c:v>
                </c:pt>
              </c:numCache>
            </c:numRef>
          </c:cat>
          <c:val>
            <c:numRef>
              <c:f>Rentabilidad!$C$38:$F$38</c:f>
              <c:numCache>
                <c:formatCode>0%</c:formatCode>
                <c:ptCount val="4"/>
                <c:pt idx="0">
                  <c:v>0.10985500856193099</c:v>
                </c:pt>
                <c:pt idx="1">
                  <c:v>8.9723438245051385E-2</c:v>
                </c:pt>
                <c:pt idx="2">
                  <c:v>0.10796637958362575</c:v>
                </c:pt>
                <c:pt idx="3">
                  <c:v>0.10141728627159907</c:v>
                </c:pt>
              </c:numCache>
            </c:numRef>
          </c:val>
          <c:smooth val="1"/>
          <c:extLst>
            <c:ext xmlns:c16="http://schemas.microsoft.com/office/drawing/2014/chart" uri="{C3380CC4-5D6E-409C-BE32-E72D297353CC}">
              <c16:uniqueId val="{00000001-3731-4EAD-9DBF-401459D8C28B}"/>
            </c:ext>
          </c:extLst>
        </c:ser>
        <c:ser>
          <c:idx val="2"/>
          <c:order val="2"/>
          <c:tx>
            <c:strRef>
              <c:f>Rentabilidad!$A$39</c:f>
              <c:strCache>
                <c:ptCount val="1"/>
                <c:pt idx="0">
                  <c:v>ANTIOQUIA</c:v>
                </c:pt>
              </c:strCache>
            </c:strRef>
          </c:tx>
          <c:spPr>
            <a:ln w="28575" cap="rnd">
              <a:solidFill>
                <a:schemeClr val="accent5"/>
              </a:solidFill>
              <a:round/>
            </a:ln>
            <a:effectLst/>
          </c:spPr>
          <c:marker>
            <c:symbol val="none"/>
          </c:marker>
          <c:cat>
            <c:numRef>
              <c:f>Rentabilidad!$C$36:$F$36</c:f>
              <c:numCache>
                <c:formatCode>General</c:formatCode>
                <c:ptCount val="4"/>
                <c:pt idx="0">
                  <c:v>2017</c:v>
                </c:pt>
                <c:pt idx="1">
                  <c:v>2018</c:v>
                </c:pt>
                <c:pt idx="2">
                  <c:v>2019</c:v>
                </c:pt>
                <c:pt idx="3">
                  <c:v>2020</c:v>
                </c:pt>
              </c:numCache>
            </c:numRef>
          </c:cat>
          <c:val>
            <c:numRef>
              <c:f>Rentabilidad!$C$39:$F$39</c:f>
              <c:numCache>
                <c:formatCode>0%</c:formatCode>
                <c:ptCount val="4"/>
                <c:pt idx="0">
                  <c:v>4.5663473756334963E-2</c:v>
                </c:pt>
                <c:pt idx="1">
                  <c:v>0.11785156776874692</c:v>
                </c:pt>
                <c:pt idx="2">
                  <c:v>9.8181066949178733E-2</c:v>
                </c:pt>
                <c:pt idx="3">
                  <c:v>0.10979070110202049</c:v>
                </c:pt>
              </c:numCache>
            </c:numRef>
          </c:val>
          <c:smooth val="1"/>
          <c:extLst>
            <c:ext xmlns:c16="http://schemas.microsoft.com/office/drawing/2014/chart" uri="{C3380CC4-5D6E-409C-BE32-E72D297353CC}">
              <c16:uniqueId val="{00000002-3731-4EAD-9DBF-401459D8C28B}"/>
            </c:ext>
          </c:extLst>
        </c:ser>
        <c:dLbls>
          <c:showLegendKey val="0"/>
          <c:showVal val="0"/>
          <c:showCatName val="0"/>
          <c:showSerName val="0"/>
          <c:showPercent val="0"/>
          <c:showBubbleSize val="0"/>
        </c:dLbls>
        <c:smooth val="0"/>
        <c:axId val="689486991"/>
        <c:axId val="562667711"/>
      </c:lineChart>
      <c:catAx>
        <c:axId val="689486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2667711"/>
        <c:crosses val="autoZero"/>
        <c:auto val="1"/>
        <c:lblAlgn val="ctr"/>
        <c:lblOffset val="100"/>
        <c:noMultiLvlLbl val="0"/>
      </c:catAx>
      <c:valAx>
        <c:axId val="562667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9486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Margen EBITDA PYMES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7975038276465439E-2"/>
          <c:y val="0.19491137793024588"/>
          <c:w val="0.88019625801983081"/>
          <c:h val="0.52450894324315811"/>
        </c:manualLayout>
      </c:layout>
      <c:lineChart>
        <c:grouping val="standard"/>
        <c:varyColors val="0"/>
        <c:ser>
          <c:idx val="0"/>
          <c:order val="0"/>
          <c:tx>
            <c:strRef>
              <c:f>Rentabilidad!$K$37</c:f>
              <c:strCache>
                <c:ptCount val="1"/>
                <c:pt idx="0">
                  <c:v>CUNDINAMARCA</c:v>
                </c:pt>
              </c:strCache>
            </c:strRef>
          </c:tx>
          <c:spPr>
            <a:ln w="28575" cap="rnd">
              <a:solidFill>
                <a:schemeClr val="accent1"/>
              </a:solidFill>
              <a:round/>
            </a:ln>
            <a:effectLst/>
          </c:spPr>
          <c:marker>
            <c:symbol val="none"/>
          </c:marker>
          <c:cat>
            <c:numRef>
              <c:f>Rentabilidad!$M$36:$P$36</c:f>
              <c:numCache>
                <c:formatCode>General</c:formatCode>
                <c:ptCount val="4"/>
                <c:pt idx="0">
                  <c:v>2017</c:v>
                </c:pt>
                <c:pt idx="1">
                  <c:v>2018</c:v>
                </c:pt>
                <c:pt idx="2">
                  <c:v>2019</c:v>
                </c:pt>
                <c:pt idx="3">
                  <c:v>2020</c:v>
                </c:pt>
              </c:numCache>
            </c:numRef>
          </c:cat>
          <c:val>
            <c:numRef>
              <c:f>Rentabilidad!$M$37:$P$37</c:f>
              <c:numCache>
                <c:formatCode>0%</c:formatCode>
                <c:ptCount val="4"/>
                <c:pt idx="0">
                  <c:v>7.4564706850326928E-2</c:v>
                </c:pt>
                <c:pt idx="1">
                  <c:v>4.7915095091494213E-2</c:v>
                </c:pt>
                <c:pt idx="2">
                  <c:v>6.8982758621949622E-2</c:v>
                </c:pt>
                <c:pt idx="3">
                  <c:v>9.8730560466048278E-2</c:v>
                </c:pt>
              </c:numCache>
            </c:numRef>
          </c:val>
          <c:smooth val="1"/>
          <c:extLst>
            <c:ext xmlns:c16="http://schemas.microsoft.com/office/drawing/2014/chart" uri="{C3380CC4-5D6E-409C-BE32-E72D297353CC}">
              <c16:uniqueId val="{00000000-507B-4CF2-AB2A-FA0F610DFA2F}"/>
            </c:ext>
          </c:extLst>
        </c:ser>
        <c:ser>
          <c:idx val="1"/>
          <c:order val="1"/>
          <c:tx>
            <c:strRef>
              <c:f>Rentabilidad!$K$38</c:f>
              <c:strCache>
                <c:ptCount val="1"/>
                <c:pt idx="0">
                  <c:v>BOGOTA D.C.</c:v>
                </c:pt>
              </c:strCache>
            </c:strRef>
          </c:tx>
          <c:spPr>
            <a:ln w="28575" cap="rnd">
              <a:solidFill>
                <a:schemeClr val="accent3"/>
              </a:solidFill>
              <a:round/>
            </a:ln>
            <a:effectLst/>
          </c:spPr>
          <c:marker>
            <c:symbol val="none"/>
          </c:marker>
          <c:cat>
            <c:numRef>
              <c:f>Rentabilidad!$M$36:$P$36</c:f>
              <c:numCache>
                <c:formatCode>General</c:formatCode>
                <c:ptCount val="4"/>
                <c:pt idx="0">
                  <c:v>2017</c:v>
                </c:pt>
                <c:pt idx="1">
                  <c:v>2018</c:v>
                </c:pt>
                <c:pt idx="2">
                  <c:v>2019</c:v>
                </c:pt>
                <c:pt idx="3">
                  <c:v>2020</c:v>
                </c:pt>
              </c:numCache>
            </c:numRef>
          </c:cat>
          <c:val>
            <c:numRef>
              <c:f>Rentabilidad!$M$38:$P$38</c:f>
              <c:numCache>
                <c:formatCode>0%</c:formatCode>
                <c:ptCount val="4"/>
                <c:pt idx="0">
                  <c:v>9.1559778781922369E-2</c:v>
                </c:pt>
                <c:pt idx="1">
                  <c:v>9.9644790571017355E-2</c:v>
                </c:pt>
                <c:pt idx="2">
                  <c:v>4.4415940629500168E-2</c:v>
                </c:pt>
                <c:pt idx="3">
                  <c:v>0.11549935145355505</c:v>
                </c:pt>
              </c:numCache>
            </c:numRef>
          </c:val>
          <c:smooth val="1"/>
          <c:extLst>
            <c:ext xmlns:c16="http://schemas.microsoft.com/office/drawing/2014/chart" uri="{C3380CC4-5D6E-409C-BE32-E72D297353CC}">
              <c16:uniqueId val="{00000001-507B-4CF2-AB2A-FA0F610DFA2F}"/>
            </c:ext>
          </c:extLst>
        </c:ser>
        <c:ser>
          <c:idx val="2"/>
          <c:order val="2"/>
          <c:tx>
            <c:strRef>
              <c:f>Rentabilidad!$K$39</c:f>
              <c:strCache>
                <c:ptCount val="1"/>
                <c:pt idx="0">
                  <c:v>ANTIOQUIA</c:v>
                </c:pt>
              </c:strCache>
            </c:strRef>
          </c:tx>
          <c:spPr>
            <a:ln w="28575" cap="rnd">
              <a:solidFill>
                <a:schemeClr val="accent5"/>
              </a:solidFill>
              <a:round/>
            </a:ln>
            <a:effectLst/>
          </c:spPr>
          <c:marker>
            <c:symbol val="none"/>
          </c:marker>
          <c:cat>
            <c:numRef>
              <c:f>Rentabilidad!$M$36:$P$36</c:f>
              <c:numCache>
                <c:formatCode>General</c:formatCode>
                <c:ptCount val="4"/>
                <c:pt idx="0">
                  <c:v>2017</c:v>
                </c:pt>
                <c:pt idx="1">
                  <c:v>2018</c:v>
                </c:pt>
                <c:pt idx="2">
                  <c:v>2019</c:v>
                </c:pt>
                <c:pt idx="3">
                  <c:v>2020</c:v>
                </c:pt>
              </c:numCache>
            </c:numRef>
          </c:cat>
          <c:val>
            <c:numRef>
              <c:f>Rentabilidad!$M$39:$P$39</c:f>
              <c:numCache>
                <c:formatCode>0%</c:formatCode>
                <c:ptCount val="4"/>
                <c:pt idx="0">
                  <c:v>8.9552969643309596E-2</c:v>
                </c:pt>
                <c:pt idx="1">
                  <c:v>7.9291097408801928E-2</c:v>
                </c:pt>
                <c:pt idx="2">
                  <c:v>6.8714017519848292E-2</c:v>
                </c:pt>
                <c:pt idx="3">
                  <c:v>0.10645813781580674</c:v>
                </c:pt>
              </c:numCache>
            </c:numRef>
          </c:val>
          <c:smooth val="1"/>
          <c:extLst>
            <c:ext xmlns:c16="http://schemas.microsoft.com/office/drawing/2014/chart" uri="{C3380CC4-5D6E-409C-BE32-E72D297353CC}">
              <c16:uniqueId val="{00000002-507B-4CF2-AB2A-FA0F610DFA2F}"/>
            </c:ext>
          </c:extLst>
        </c:ser>
        <c:dLbls>
          <c:showLegendKey val="0"/>
          <c:showVal val="0"/>
          <c:showCatName val="0"/>
          <c:showSerName val="0"/>
          <c:showPercent val="0"/>
          <c:showBubbleSize val="0"/>
        </c:dLbls>
        <c:smooth val="0"/>
        <c:axId val="710795823"/>
        <c:axId val="709960447"/>
      </c:lineChart>
      <c:catAx>
        <c:axId val="710795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9960447"/>
        <c:crosses val="autoZero"/>
        <c:auto val="1"/>
        <c:lblAlgn val="ctr"/>
        <c:lblOffset val="100"/>
        <c:noMultiLvlLbl val="0"/>
      </c:catAx>
      <c:valAx>
        <c:axId val="709960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795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Margen Bruto Grandes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Rentabilidad!$A$52</c:f>
              <c:strCache>
                <c:ptCount val="1"/>
                <c:pt idx="0">
                  <c:v>CUNDINAMARCA</c:v>
                </c:pt>
              </c:strCache>
            </c:strRef>
          </c:tx>
          <c:spPr>
            <a:ln w="28575" cap="rnd">
              <a:solidFill>
                <a:schemeClr val="accent1"/>
              </a:solidFill>
              <a:round/>
            </a:ln>
            <a:effectLst/>
          </c:spPr>
          <c:marker>
            <c:symbol val="none"/>
          </c:marker>
          <c:cat>
            <c:numRef>
              <c:f>Rentabilidad!$B$51:$F$51</c:f>
              <c:numCache>
                <c:formatCode>General</c:formatCode>
                <c:ptCount val="5"/>
                <c:pt idx="0">
                  <c:v>2016</c:v>
                </c:pt>
                <c:pt idx="1">
                  <c:v>2017</c:v>
                </c:pt>
                <c:pt idx="2">
                  <c:v>2018</c:v>
                </c:pt>
                <c:pt idx="3">
                  <c:v>2019</c:v>
                </c:pt>
                <c:pt idx="4">
                  <c:v>2020</c:v>
                </c:pt>
              </c:numCache>
            </c:numRef>
          </c:cat>
          <c:val>
            <c:numRef>
              <c:f>Rentabilidad!$B$52:$F$52</c:f>
              <c:numCache>
                <c:formatCode>0%</c:formatCode>
                <c:ptCount val="5"/>
                <c:pt idx="0">
                  <c:v>0.2484186791972135</c:v>
                </c:pt>
                <c:pt idx="1">
                  <c:v>0.24218013958610918</c:v>
                </c:pt>
                <c:pt idx="2">
                  <c:v>0.2132835353340877</c:v>
                </c:pt>
                <c:pt idx="3">
                  <c:v>0.22006001163688707</c:v>
                </c:pt>
                <c:pt idx="4">
                  <c:v>0.26698352205100095</c:v>
                </c:pt>
              </c:numCache>
            </c:numRef>
          </c:val>
          <c:smooth val="1"/>
          <c:extLst>
            <c:ext xmlns:c16="http://schemas.microsoft.com/office/drawing/2014/chart" uri="{C3380CC4-5D6E-409C-BE32-E72D297353CC}">
              <c16:uniqueId val="{00000000-5E76-4DB2-B990-33EB1BEA2594}"/>
            </c:ext>
          </c:extLst>
        </c:ser>
        <c:ser>
          <c:idx val="1"/>
          <c:order val="1"/>
          <c:tx>
            <c:strRef>
              <c:f>Rentabilidad!$A$53</c:f>
              <c:strCache>
                <c:ptCount val="1"/>
                <c:pt idx="0">
                  <c:v>BOGOTA D.C.</c:v>
                </c:pt>
              </c:strCache>
            </c:strRef>
          </c:tx>
          <c:spPr>
            <a:ln w="28575" cap="rnd">
              <a:solidFill>
                <a:schemeClr val="accent3"/>
              </a:solidFill>
              <a:round/>
            </a:ln>
            <a:effectLst/>
          </c:spPr>
          <c:marker>
            <c:symbol val="none"/>
          </c:marker>
          <c:cat>
            <c:numRef>
              <c:f>Rentabilidad!$B$51:$F$51</c:f>
              <c:numCache>
                <c:formatCode>General</c:formatCode>
                <c:ptCount val="5"/>
                <c:pt idx="0">
                  <c:v>2016</c:v>
                </c:pt>
                <c:pt idx="1">
                  <c:v>2017</c:v>
                </c:pt>
                <c:pt idx="2">
                  <c:v>2018</c:v>
                </c:pt>
                <c:pt idx="3">
                  <c:v>2019</c:v>
                </c:pt>
                <c:pt idx="4">
                  <c:v>2020</c:v>
                </c:pt>
              </c:numCache>
            </c:numRef>
          </c:cat>
          <c:val>
            <c:numRef>
              <c:f>Rentabilidad!$B$53:$F$53</c:f>
              <c:numCache>
                <c:formatCode>0%</c:formatCode>
                <c:ptCount val="5"/>
                <c:pt idx="0">
                  <c:v>0.21611784776798529</c:v>
                </c:pt>
                <c:pt idx="1">
                  <c:v>0.28937344829632311</c:v>
                </c:pt>
                <c:pt idx="2">
                  <c:v>0.21197837158328164</c:v>
                </c:pt>
                <c:pt idx="3">
                  <c:v>0.19958416771207518</c:v>
                </c:pt>
                <c:pt idx="4">
                  <c:v>0.21217720690487607</c:v>
                </c:pt>
              </c:numCache>
            </c:numRef>
          </c:val>
          <c:smooth val="1"/>
          <c:extLst>
            <c:ext xmlns:c16="http://schemas.microsoft.com/office/drawing/2014/chart" uri="{C3380CC4-5D6E-409C-BE32-E72D297353CC}">
              <c16:uniqueId val="{00000001-5E76-4DB2-B990-33EB1BEA2594}"/>
            </c:ext>
          </c:extLst>
        </c:ser>
        <c:ser>
          <c:idx val="2"/>
          <c:order val="2"/>
          <c:tx>
            <c:strRef>
              <c:f>Rentabilidad!$A$54</c:f>
              <c:strCache>
                <c:ptCount val="1"/>
                <c:pt idx="0">
                  <c:v>ANTIOQUIA</c:v>
                </c:pt>
              </c:strCache>
            </c:strRef>
          </c:tx>
          <c:spPr>
            <a:ln w="28575" cap="rnd">
              <a:solidFill>
                <a:schemeClr val="accent5"/>
              </a:solidFill>
              <a:round/>
            </a:ln>
            <a:effectLst/>
          </c:spPr>
          <c:marker>
            <c:symbol val="none"/>
          </c:marker>
          <c:cat>
            <c:numRef>
              <c:f>Rentabilidad!$B$51:$F$51</c:f>
              <c:numCache>
                <c:formatCode>General</c:formatCode>
                <c:ptCount val="5"/>
                <c:pt idx="0">
                  <c:v>2016</c:v>
                </c:pt>
                <c:pt idx="1">
                  <c:v>2017</c:v>
                </c:pt>
                <c:pt idx="2">
                  <c:v>2018</c:v>
                </c:pt>
                <c:pt idx="3">
                  <c:v>2019</c:v>
                </c:pt>
                <c:pt idx="4">
                  <c:v>2020</c:v>
                </c:pt>
              </c:numCache>
            </c:numRef>
          </c:cat>
          <c:val>
            <c:numRef>
              <c:f>Rentabilidad!$B$54:$F$54</c:f>
              <c:numCache>
                <c:formatCode>0%</c:formatCode>
                <c:ptCount val="5"/>
                <c:pt idx="0">
                  <c:v>0.35128855432432526</c:v>
                </c:pt>
                <c:pt idx="1">
                  <c:v>0.34136810793694222</c:v>
                </c:pt>
                <c:pt idx="2">
                  <c:v>0.29442366651582502</c:v>
                </c:pt>
                <c:pt idx="3">
                  <c:v>0.29692810731703262</c:v>
                </c:pt>
                <c:pt idx="4">
                  <c:v>0.30377057554531717</c:v>
                </c:pt>
              </c:numCache>
            </c:numRef>
          </c:val>
          <c:smooth val="1"/>
          <c:extLst>
            <c:ext xmlns:c16="http://schemas.microsoft.com/office/drawing/2014/chart" uri="{C3380CC4-5D6E-409C-BE32-E72D297353CC}">
              <c16:uniqueId val="{00000002-5E76-4DB2-B990-33EB1BEA2594}"/>
            </c:ext>
          </c:extLst>
        </c:ser>
        <c:dLbls>
          <c:showLegendKey val="0"/>
          <c:showVal val="0"/>
          <c:showCatName val="0"/>
          <c:showSerName val="0"/>
          <c:showPercent val="0"/>
          <c:showBubbleSize val="0"/>
        </c:dLbls>
        <c:smooth val="0"/>
        <c:axId val="681826655"/>
        <c:axId val="709596911"/>
      </c:lineChart>
      <c:catAx>
        <c:axId val="681826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9596911"/>
        <c:crosses val="autoZero"/>
        <c:auto val="1"/>
        <c:lblAlgn val="ctr"/>
        <c:lblOffset val="100"/>
        <c:noMultiLvlLbl val="0"/>
      </c:catAx>
      <c:valAx>
        <c:axId val="709596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182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Margen Bruto</a:t>
            </a:r>
            <a:r>
              <a:rPr lang="es-CO" baseline="0"/>
              <a:t> PYMES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Rentabilidad!$K$52</c:f>
              <c:strCache>
                <c:ptCount val="1"/>
                <c:pt idx="0">
                  <c:v>CUNDINAMARCA</c:v>
                </c:pt>
              </c:strCache>
            </c:strRef>
          </c:tx>
          <c:spPr>
            <a:ln w="28575" cap="rnd">
              <a:solidFill>
                <a:schemeClr val="accent1"/>
              </a:solidFill>
              <a:round/>
            </a:ln>
            <a:effectLst/>
          </c:spPr>
          <c:marker>
            <c:symbol val="none"/>
          </c:marker>
          <c:cat>
            <c:numRef>
              <c:f>Rentabilidad!$L$51:$P$51</c:f>
              <c:numCache>
                <c:formatCode>General</c:formatCode>
                <c:ptCount val="5"/>
                <c:pt idx="0">
                  <c:v>2016</c:v>
                </c:pt>
                <c:pt idx="1">
                  <c:v>2017</c:v>
                </c:pt>
                <c:pt idx="2">
                  <c:v>2018</c:v>
                </c:pt>
                <c:pt idx="3">
                  <c:v>2019</c:v>
                </c:pt>
                <c:pt idx="4">
                  <c:v>2020</c:v>
                </c:pt>
              </c:numCache>
            </c:numRef>
          </c:cat>
          <c:val>
            <c:numRef>
              <c:f>Rentabilidad!$L$52:$P$52</c:f>
              <c:numCache>
                <c:formatCode>0%</c:formatCode>
                <c:ptCount val="5"/>
                <c:pt idx="0">
                  <c:v>0.24722059993290021</c:v>
                </c:pt>
                <c:pt idx="1">
                  <c:v>0.23119000516549115</c:v>
                </c:pt>
                <c:pt idx="2">
                  <c:v>0.21603693254831086</c:v>
                </c:pt>
                <c:pt idx="3">
                  <c:v>0.21933572533539691</c:v>
                </c:pt>
                <c:pt idx="4">
                  <c:v>0.21921964466038502</c:v>
                </c:pt>
              </c:numCache>
            </c:numRef>
          </c:val>
          <c:smooth val="1"/>
          <c:extLst>
            <c:ext xmlns:c16="http://schemas.microsoft.com/office/drawing/2014/chart" uri="{C3380CC4-5D6E-409C-BE32-E72D297353CC}">
              <c16:uniqueId val="{00000000-67BC-4190-AB1A-7348E29188F5}"/>
            </c:ext>
          </c:extLst>
        </c:ser>
        <c:ser>
          <c:idx val="1"/>
          <c:order val="1"/>
          <c:tx>
            <c:strRef>
              <c:f>Rentabilidad!$K$53</c:f>
              <c:strCache>
                <c:ptCount val="1"/>
                <c:pt idx="0">
                  <c:v>BOGOTA D.C.</c:v>
                </c:pt>
              </c:strCache>
            </c:strRef>
          </c:tx>
          <c:spPr>
            <a:ln w="28575" cap="rnd">
              <a:solidFill>
                <a:schemeClr val="accent3"/>
              </a:solidFill>
              <a:round/>
            </a:ln>
            <a:effectLst/>
          </c:spPr>
          <c:marker>
            <c:symbol val="none"/>
          </c:marker>
          <c:cat>
            <c:numRef>
              <c:f>Rentabilidad!$L$51:$P$51</c:f>
              <c:numCache>
                <c:formatCode>General</c:formatCode>
                <c:ptCount val="5"/>
                <c:pt idx="0">
                  <c:v>2016</c:v>
                </c:pt>
                <c:pt idx="1">
                  <c:v>2017</c:v>
                </c:pt>
                <c:pt idx="2">
                  <c:v>2018</c:v>
                </c:pt>
                <c:pt idx="3">
                  <c:v>2019</c:v>
                </c:pt>
                <c:pt idx="4">
                  <c:v>2020</c:v>
                </c:pt>
              </c:numCache>
            </c:numRef>
          </c:cat>
          <c:val>
            <c:numRef>
              <c:f>Rentabilidad!$L$53:$P$53</c:f>
              <c:numCache>
                <c:formatCode>0%</c:formatCode>
                <c:ptCount val="5"/>
                <c:pt idx="0">
                  <c:v>0.22804804423633551</c:v>
                </c:pt>
                <c:pt idx="1">
                  <c:v>0.31585906595585034</c:v>
                </c:pt>
                <c:pt idx="2">
                  <c:v>0.28679934861482381</c:v>
                </c:pt>
                <c:pt idx="3">
                  <c:v>0.20380068353737316</c:v>
                </c:pt>
                <c:pt idx="4">
                  <c:v>0.25178064071718798</c:v>
                </c:pt>
              </c:numCache>
            </c:numRef>
          </c:val>
          <c:smooth val="1"/>
          <c:extLst>
            <c:ext xmlns:c16="http://schemas.microsoft.com/office/drawing/2014/chart" uri="{C3380CC4-5D6E-409C-BE32-E72D297353CC}">
              <c16:uniqueId val="{00000001-67BC-4190-AB1A-7348E29188F5}"/>
            </c:ext>
          </c:extLst>
        </c:ser>
        <c:ser>
          <c:idx val="2"/>
          <c:order val="2"/>
          <c:tx>
            <c:strRef>
              <c:f>Rentabilidad!$K$54</c:f>
              <c:strCache>
                <c:ptCount val="1"/>
                <c:pt idx="0">
                  <c:v>ANTIOQUIA</c:v>
                </c:pt>
              </c:strCache>
            </c:strRef>
          </c:tx>
          <c:spPr>
            <a:ln w="28575" cap="rnd">
              <a:solidFill>
                <a:schemeClr val="accent5"/>
              </a:solidFill>
              <a:round/>
            </a:ln>
            <a:effectLst/>
          </c:spPr>
          <c:marker>
            <c:symbol val="none"/>
          </c:marker>
          <c:cat>
            <c:numRef>
              <c:f>Rentabilidad!$L$51:$P$51</c:f>
              <c:numCache>
                <c:formatCode>General</c:formatCode>
                <c:ptCount val="5"/>
                <c:pt idx="0">
                  <c:v>2016</c:v>
                </c:pt>
                <c:pt idx="1">
                  <c:v>2017</c:v>
                </c:pt>
                <c:pt idx="2">
                  <c:v>2018</c:v>
                </c:pt>
                <c:pt idx="3">
                  <c:v>2019</c:v>
                </c:pt>
                <c:pt idx="4">
                  <c:v>2020</c:v>
                </c:pt>
              </c:numCache>
            </c:numRef>
          </c:cat>
          <c:val>
            <c:numRef>
              <c:f>Rentabilidad!$L$54:$P$54</c:f>
              <c:numCache>
                <c:formatCode>0%</c:formatCode>
                <c:ptCount val="5"/>
                <c:pt idx="0">
                  <c:v>0.27780512602061413</c:v>
                </c:pt>
                <c:pt idx="1">
                  <c:v>0.28584678876372471</c:v>
                </c:pt>
                <c:pt idx="2">
                  <c:v>0.25191890059908512</c:v>
                </c:pt>
                <c:pt idx="3">
                  <c:v>0.24859581223814259</c:v>
                </c:pt>
                <c:pt idx="4">
                  <c:v>0.27729803096266165</c:v>
                </c:pt>
              </c:numCache>
            </c:numRef>
          </c:val>
          <c:smooth val="1"/>
          <c:extLst>
            <c:ext xmlns:c16="http://schemas.microsoft.com/office/drawing/2014/chart" uri="{C3380CC4-5D6E-409C-BE32-E72D297353CC}">
              <c16:uniqueId val="{00000002-67BC-4190-AB1A-7348E29188F5}"/>
            </c:ext>
          </c:extLst>
        </c:ser>
        <c:dLbls>
          <c:showLegendKey val="0"/>
          <c:showVal val="0"/>
          <c:showCatName val="0"/>
          <c:showSerName val="0"/>
          <c:showPercent val="0"/>
          <c:showBubbleSize val="0"/>
        </c:dLbls>
        <c:smooth val="0"/>
        <c:axId val="570659711"/>
        <c:axId val="565850207"/>
      </c:lineChart>
      <c:catAx>
        <c:axId val="570659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5850207"/>
        <c:crosses val="autoZero"/>
        <c:auto val="1"/>
        <c:lblAlgn val="ctr"/>
        <c:lblOffset val="100"/>
        <c:noMultiLvlLbl val="0"/>
      </c:catAx>
      <c:valAx>
        <c:axId val="565850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0659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Empresas grandes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'Prueba acida'!$G$6</c:f>
              <c:strCache>
                <c:ptCount val="1"/>
                <c:pt idx="0">
                  <c:v>0-0,5</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acida'!$J$5:$L$5</c:f>
              <c:numCache>
                <c:formatCode>General</c:formatCode>
                <c:ptCount val="3"/>
                <c:pt idx="0">
                  <c:v>2018</c:v>
                </c:pt>
                <c:pt idx="1">
                  <c:v>2019</c:v>
                </c:pt>
                <c:pt idx="2">
                  <c:v>2020</c:v>
                </c:pt>
              </c:numCache>
            </c:numRef>
          </c:cat>
          <c:val>
            <c:numRef>
              <c:f>'Prueba acida'!$J$6:$L$6</c:f>
              <c:numCache>
                <c:formatCode>0%</c:formatCode>
                <c:ptCount val="3"/>
                <c:pt idx="0">
                  <c:v>8.3333333333333329E-2</c:v>
                </c:pt>
                <c:pt idx="1">
                  <c:v>7.6923076923076927E-2</c:v>
                </c:pt>
                <c:pt idx="2">
                  <c:v>6.6666666666666666E-2</c:v>
                </c:pt>
              </c:numCache>
            </c:numRef>
          </c:val>
          <c:extLst>
            <c:ext xmlns:c16="http://schemas.microsoft.com/office/drawing/2014/chart" uri="{C3380CC4-5D6E-409C-BE32-E72D297353CC}">
              <c16:uniqueId val="{00000000-E8B9-470E-829C-C7C50894931E}"/>
            </c:ext>
          </c:extLst>
        </c:ser>
        <c:ser>
          <c:idx val="1"/>
          <c:order val="1"/>
          <c:tx>
            <c:strRef>
              <c:f>'Prueba acida'!$G$7</c:f>
              <c:strCache>
                <c:ptCount val="1"/>
                <c:pt idx="0">
                  <c:v>0,5-1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acida'!$J$5:$L$5</c:f>
              <c:numCache>
                <c:formatCode>General</c:formatCode>
                <c:ptCount val="3"/>
                <c:pt idx="0">
                  <c:v>2018</c:v>
                </c:pt>
                <c:pt idx="1">
                  <c:v>2019</c:v>
                </c:pt>
                <c:pt idx="2">
                  <c:v>2020</c:v>
                </c:pt>
              </c:numCache>
            </c:numRef>
          </c:cat>
          <c:val>
            <c:numRef>
              <c:f>'Prueba acida'!$J$7:$L$7</c:f>
              <c:numCache>
                <c:formatCode>0%</c:formatCode>
                <c:ptCount val="3"/>
                <c:pt idx="0">
                  <c:v>0.41666666666666669</c:v>
                </c:pt>
                <c:pt idx="1">
                  <c:v>0.15384615384615385</c:v>
                </c:pt>
                <c:pt idx="2">
                  <c:v>0.26666666666666666</c:v>
                </c:pt>
              </c:numCache>
            </c:numRef>
          </c:val>
          <c:extLst>
            <c:ext xmlns:c16="http://schemas.microsoft.com/office/drawing/2014/chart" uri="{C3380CC4-5D6E-409C-BE32-E72D297353CC}">
              <c16:uniqueId val="{00000001-E8B9-470E-829C-C7C50894931E}"/>
            </c:ext>
          </c:extLst>
        </c:ser>
        <c:ser>
          <c:idx val="2"/>
          <c:order val="2"/>
          <c:tx>
            <c:strRef>
              <c:f>'Prueba acida'!$G$8</c:f>
              <c:strCache>
                <c:ptCount val="1"/>
                <c:pt idx="0">
                  <c:v>1-1,5</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acida'!$J$5:$L$5</c:f>
              <c:numCache>
                <c:formatCode>General</c:formatCode>
                <c:ptCount val="3"/>
                <c:pt idx="0">
                  <c:v>2018</c:v>
                </c:pt>
                <c:pt idx="1">
                  <c:v>2019</c:v>
                </c:pt>
                <c:pt idx="2">
                  <c:v>2020</c:v>
                </c:pt>
              </c:numCache>
            </c:numRef>
          </c:cat>
          <c:val>
            <c:numRef>
              <c:f>'Prueba acida'!$J$8:$L$8</c:f>
              <c:numCache>
                <c:formatCode>0%</c:formatCode>
                <c:ptCount val="3"/>
                <c:pt idx="0">
                  <c:v>8.3333333333333329E-2</c:v>
                </c:pt>
                <c:pt idx="1">
                  <c:v>0.23076923076923078</c:v>
                </c:pt>
                <c:pt idx="2">
                  <c:v>0.13333333333333333</c:v>
                </c:pt>
              </c:numCache>
            </c:numRef>
          </c:val>
          <c:extLst>
            <c:ext xmlns:c16="http://schemas.microsoft.com/office/drawing/2014/chart" uri="{C3380CC4-5D6E-409C-BE32-E72D297353CC}">
              <c16:uniqueId val="{00000002-E8B9-470E-829C-C7C50894931E}"/>
            </c:ext>
          </c:extLst>
        </c:ser>
        <c:ser>
          <c:idx val="3"/>
          <c:order val="3"/>
          <c:tx>
            <c:strRef>
              <c:f>'Prueba acida'!$G$9</c:f>
              <c:strCache>
                <c:ptCount val="1"/>
                <c:pt idx="0">
                  <c:v>1,5-2</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acida'!$J$5:$L$5</c:f>
              <c:numCache>
                <c:formatCode>General</c:formatCode>
                <c:ptCount val="3"/>
                <c:pt idx="0">
                  <c:v>2018</c:v>
                </c:pt>
                <c:pt idx="1">
                  <c:v>2019</c:v>
                </c:pt>
                <c:pt idx="2">
                  <c:v>2020</c:v>
                </c:pt>
              </c:numCache>
            </c:numRef>
          </c:cat>
          <c:val>
            <c:numRef>
              <c:f>'Prueba acida'!$J$9:$L$9</c:f>
              <c:numCache>
                <c:formatCode>0%</c:formatCode>
                <c:ptCount val="3"/>
                <c:pt idx="0">
                  <c:v>0.16666666666666666</c:v>
                </c:pt>
                <c:pt idx="1">
                  <c:v>0.15384615384615385</c:v>
                </c:pt>
                <c:pt idx="2">
                  <c:v>0.13333333333333333</c:v>
                </c:pt>
              </c:numCache>
            </c:numRef>
          </c:val>
          <c:extLst>
            <c:ext xmlns:c16="http://schemas.microsoft.com/office/drawing/2014/chart" uri="{C3380CC4-5D6E-409C-BE32-E72D297353CC}">
              <c16:uniqueId val="{00000003-E8B9-470E-829C-C7C50894931E}"/>
            </c:ext>
          </c:extLst>
        </c:ser>
        <c:ser>
          <c:idx val="4"/>
          <c:order val="4"/>
          <c:tx>
            <c:strRef>
              <c:f>'Prueba acida'!$G$10</c:f>
              <c:strCache>
                <c:ptCount val="1"/>
                <c:pt idx="0">
                  <c:v>2-2,5</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acida'!$J$5:$L$5</c:f>
              <c:numCache>
                <c:formatCode>General</c:formatCode>
                <c:ptCount val="3"/>
                <c:pt idx="0">
                  <c:v>2018</c:v>
                </c:pt>
                <c:pt idx="1">
                  <c:v>2019</c:v>
                </c:pt>
                <c:pt idx="2">
                  <c:v>2020</c:v>
                </c:pt>
              </c:numCache>
            </c:numRef>
          </c:cat>
          <c:val>
            <c:numRef>
              <c:f>'Prueba acida'!$J$10:$L$10</c:f>
              <c:numCache>
                <c:formatCode>0%</c:formatCode>
                <c:ptCount val="3"/>
                <c:pt idx="0">
                  <c:v>0.16666666666666666</c:v>
                </c:pt>
                <c:pt idx="1">
                  <c:v>7.6923076923076927E-2</c:v>
                </c:pt>
                <c:pt idx="2">
                  <c:v>0.13333333333333333</c:v>
                </c:pt>
              </c:numCache>
            </c:numRef>
          </c:val>
          <c:extLst>
            <c:ext xmlns:c16="http://schemas.microsoft.com/office/drawing/2014/chart" uri="{C3380CC4-5D6E-409C-BE32-E72D297353CC}">
              <c16:uniqueId val="{00000004-E8B9-470E-829C-C7C50894931E}"/>
            </c:ext>
          </c:extLst>
        </c:ser>
        <c:ser>
          <c:idx val="5"/>
          <c:order val="5"/>
          <c:tx>
            <c:strRef>
              <c:f>'Prueba acida'!$G$11</c:f>
              <c:strCache>
                <c:ptCount val="1"/>
                <c:pt idx="0">
                  <c:v>2,5-3</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acida'!$J$5:$L$5</c:f>
              <c:numCache>
                <c:formatCode>General</c:formatCode>
                <c:ptCount val="3"/>
                <c:pt idx="0">
                  <c:v>2018</c:v>
                </c:pt>
                <c:pt idx="1">
                  <c:v>2019</c:v>
                </c:pt>
                <c:pt idx="2">
                  <c:v>2020</c:v>
                </c:pt>
              </c:numCache>
            </c:numRef>
          </c:cat>
          <c:val>
            <c:numRef>
              <c:f>'Prueba acida'!$J$11:$L$11</c:f>
              <c:numCache>
                <c:formatCode>0%</c:formatCode>
                <c:ptCount val="3"/>
                <c:pt idx="0">
                  <c:v>0</c:v>
                </c:pt>
                <c:pt idx="1">
                  <c:v>7.6923076923076927E-2</c:v>
                </c:pt>
                <c:pt idx="2">
                  <c:v>0</c:v>
                </c:pt>
              </c:numCache>
            </c:numRef>
          </c:val>
          <c:extLst>
            <c:ext xmlns:c16="http://schemas.microsoft.com/office/drawing/2014/chart" uri="{C3380CC4-5D6E-409C-BE32-E72D297353CC}">
              <c16:uniqueId val="{00000005-E8B9-470E-829C-C7C50894931E}"/>
            </c:ext>
          </c:extLst>
        </c:ser>
        <c:ser>
          <c:idx val="6"/>
          <c:order val="6"/>
          <c:tx>
            <c:strRef>
              <c:f>'Prueba acida'!$G$12</c:f>
              <c:strCache>
                <c:ptCount val="1"/>
                <c:pt idx="0">
                  <c:v>3-4</c:v>
                </c:pt>
              </c:strCache>
            </c:strRef>
          </c:tx>
          <c:spPr>
            <a:solidFill>
              <a:schemeClr val="accent1">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acida'!$J$5:$L$5</c:f>
              <c:numCache>
                <c:formatCode>General</c:formatCode>
                <c:ptCount val="3"/>
                <c:pt idx="0">
                  <c:v>2018</c:v>
                </c:pt>
                <c:pt idx="1">
                  <c:v>2019</c:v>
                </c:pt>
                <c:pt idx="2">
                  <c:v>2020</c:v>
                </c:pt>
              </c:numCache>
            </c:numRef>
          </c:cat>
          <c:val>
            <c:numRef>
              <c:f>'Prueba acida'!$J$12:$L$12</c:f>
              <c:numCache>
                <c:formatCode>0%</c:formatCode>
                <c:ptCount val="3"/>
                <c:pt idx="0">
                  <c:v>0</c:v>
                </c:pt>
                <c:pt idx="1">
                  <c:v>0.15384615384615385</c:v>
                </c:pt>
                <c:pt idx="2">
                  <c:v>0.13333333333333333</c:v>
                </c:pt>
              </c:numCache>
            </c:numRef>
          </c:val>
          <c:extLst>
            <c:ext xmlns:c16="http://schemas.microsoft.com/office/drawing/2014/chart" uri="{C3380CC4-5D6E-409C-BE32-E72D297353CC}">
              <c16:uniqueId val="{00000006-E8B9-470E-829C-C7C50894931E}"/>
            </c:ext>
          </c:extLst>
        </c:ser>
        <c:ser>
          <c:idx val="7"/>
          <c:order val="7"/>
          <c:tx>
            <c:strRef>
              <c:f>'Prueba acida'!$G$13</c:f>
              <c:strCache>
                <c:ptCount val="1"/>
                <c:pt idx="0">
                  <c:v>4-100</c:v>
                </c:pt>
              </c:strCache>
            </c:strRef>
          </c:tx>
          <c:spPr>
            <a:solidFill>
              <a:schemeClr val="accent3">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acida'!$J$5:$L$5</c:f>
              <c:numCache>
                <c:formatCode>General</c:formatCode>
                <c:ptCount val="3"/>
                <c:pt idx="0">
                  <c:v>2018</c:v>
                </c:pt>
                <c:pt idx="1">
                  <c:v>2019</c:v>
                </c:pt>
                <c:pt idx="2">
                  <c:v>2020</c:v>
                </c:pt>
              </c:numCache>
            </c:numRef>
          </c:cat>
          <c:val>
            <c:numRef>
              <c:f>'Prueba acida'!$J$13:$L$13</c:f>
              <c:numCache>
                <c:formatCode>0%</c:formatCode>
                <c:ptCount val="3"/>
                <c:pt idx="0">
                  <c:v>8.3333333333333329E-2</c:v>
                </c:pt>
                <c:pt idx="1">
                  <c:v>7.6923076923076927E-2</c:v>
                </c:pt>
                <c:pt idx="2">
                  <c:v>0.13333333333333333</c:v>
                </c:pt>
              </c:numCache>
            </c:numRef>
          </c:val>
          <c:extLst>
            <c:ext xmlns:c16="http://schemas.microsoft.com/office/drawing/2014/chart" uri="{C3380CC4-5D6E-409C-BE32-E72D297353CC}">
              <c16:uniqueId val="{00000007-E8B9-470E-829C-C7C50894931E}"/>
            </c:ext>
          </c:extLst>
        </c:ser>
        <c:dLbls>
          <c:dLblPos val="outEnd"/>
          <c:showLegendKey val="0"/>
          <c:showVal val="1"/>
          <c:showCatName val="0"/>
          <c:showSerName val="0"/>
          <c:showPercent val="0"/>
          <c:showBubbleSize val="0"/>
        </c:dLbls>
        <c:gapWidth val="444"/>
        <c:overlap val="-90"/>
        <c:axId val="1524428575"/>
        <c:axId val="1524430239"/>
      </c:barChart>
      <c:catAx>
        <c:axId val="15244285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524430239"/>
        <c:crosses val="autoZero"/>
        <c:auto val="1"/>
        <c:lblAlgn val="ctr"/>
        <c:lblOffset val="100"/>
        <c:noMultiLvlLbl val="0"/>
      </c:catAx>
      <c:valAx>
        <c:axId val="1524430239"/>
        <c:scaling>
          <c:orientation val="minMax"/>
        </c:scaling>
        <c:delete val="1"/>
        <c:axPos val="l"/>
        <c:numFmt formatCode="0%" sourceLinked="1"/>
        <c:majorTickMark val="none"/>
        <c:minorTickMark val="none"/>
        <c:tickLblPos val="nextTo"/>
        <c:crossAx val="15244285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sz="1600" b="1" i="0" u="none" strike="noStrike" cap="all" normalizeH="0" baseline="0">
                <a:effectLst/>
              </a:rPr>
              <a:t>PEQUEÑAS</a:t>
            </a:r>
            <a:r>
              <a:rPr lang="es-ES" baseline="0"/>
              <a:t> y medianas</a:t>
            </a:r>
            <a:endParaRPr lang="es-E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'Prueba acida'!$U$6</c:f>
              <c:strCache>
                <c:ptCount val="1"/>
                <c:pt idx="0">
                  <c:v>0-0,5</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acida'!$X$5:$Z$5</c:f>
              <c:numCache>
                <c:formatCode>General</c:formatCode>
                <c:ptCount val="3"/>
                <c:pt idx="0">
                  <c:v>2018</c:v>
                </c:pt>
                <c:pt idx="1">
                  <c:v>2019</c:v>
                </c:pt>
                <c:pt idx="2">
                  <c:v>2020</c:v>
                </c:pt>
              </c:numCache>
            </c:numRef>
          </c:cat>
          <c:val>
            <c:numRef>
              <c:f>'Prueba acida'!$X$6:$Z$6</c:f>
              <c:numCache>
                <c:formatCode>0%</c:formatCode>
                <c:ptCount val="3"/>
                <c:pt idx="0">
                  <c:v>4.7619047619047616E-2</c:v>
                </c:pt>
                <c:pt idx="1">
                  <c:v>7.1428571428571425E-2</c:v>
                </c:pt>
                <c:pt idx="2">
                  <c:v>5.5555555555555552E-2</c:v>
                </c:pt>
              </c:numCache>
            </c:numRef>
          </c:val>
          <c:extLst>
            <c:ext xmlns:c16="http://schemas.microsoft.com/office/drawing/2014/chart" uri="{C3380CC4-5D6E-409C-BE32-E72D297353CC}">
              <c16:uniqueId val="{00000000-BEAD-4481-BB70-F2EDE1FDE3C9}"/>
            </c:ext>
          </c:extLst>
        </c:ser>
        <c:ser>
          <c:idx val="1"/>
          <c:order val="1"/>
          <c:tx>
            <c:strRef>
              <c:f>'Prueba acida'!$U$7</c:f>
              <c:strCache>
                <c:ptCount val="1"/>
                <c:pt idx="0">
                  <c:v>0,5-1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acida'!$X$5:$Z$5</c:f>
              <c:numCache>
                <c:formatCode>General</c:formatCode>
                <c:ptCount val="3"/>
                <c:pt idx="0">
                  <c:v>2018</c:v>
                </c:pt>
                <c:pt idx="1">
                  <c:v>2019</c:v>
                </c:pt>
                <c:pt idx="2">
                  <c:v>2020</c:v>
                </c:pt>
              </c:numCache>
            </c:numRef>
          </c:cat>
          <c:val>
            <c:numRef>
              <c:f>'Prueba acida'!$X$7:$Z$7</c:f>
              <c:numCache>
                <c:formatCode>0%</c:formatCode>
                <c:ptCount val="3"/>
                <c:pt idx="0">
                  <c:v>0.2857142857142857</c:v>
                </c:pt>
                <c:pt idx="1">
                  <c:v>0.32142857142857145</c:v>
                </c:pt>
                <c:pt idx="2">
                  <c:v>0.5</c:v>
                </c:pt>
              </c:numCache>
            </c:numRef>
          </c:val>
          <c:extLst>
            <c:ext xmlns:c16="http://schemas.microsoft.com/office/drawing/2014/chart" uri="{C3380CC4-5D6E-409C-BE32-E72D297353CC}">
              <c16:uniqueId val="{00000001-BEAD-4481-BB70-F2EDE1FDE3C9}"/>
            </c:ext>
          </c:extLst>
        </c:ser>
        <c:ser>
          <c:idx val="2"/>
          <c:order val="2"/>
          <c:tx>
            <c:strRef>
              <c:f>'Prueba acida'!$U$8</c:f>
              <c:strCache>
                <c:ptCount val="1"/>
                <c:pt idx="0">
                  <c:v>1-1,5</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acida'!$X$5:$Z$5</c:f>
              <c:numCache>
                <c:formatCode>General</c:formatCode>
                <c:ptCount val="3"/>
                <c:pt idx="0">
                  <c:v>2018</c:v>
                </c:pt>
                <c:pt idx="1">
                  <c:v>2019</c:v>
                </c:pt>
                <c:pt idx="2">
                  <c:v>2020</c:v>
                </c:pt>
              </c:numCache>
            </c:numRef>
          </c:cat>
          <c:val>
            <c:numRef>
              <c:f>'Prueba acida'!$X$8:$Z$8</c:f>
              <c:numCache>
                <c:formatCode>0%</c:formatCode>
                <c:ptCount val="3"/>
                <c:pt idx="0">
                  <c:v>0.38095238095238093</c:v>
                </c:pt>
                <c:pt idx="1">
                  <c:v>0.35714285714285715</c:v>
                </c:pt>
                <c:pt idx="2">
                  <c:v>0.27777777777777779</c:v>
                </c:pt>
              </c:numCache>
            </c:numRef>
          </c:val>
          <c:extLst>
            <c:ext xmlns:c16="http://schemas.microsoft.com/office/drawing/2014/chart" uri="{C3380CC4-5D6E-409C-BE32-E72D297353CC}">
              <c16:uniqueId val="{00000002-BEAD-4481-BB70-F2EDE1FDE3C9}"/>
            </c:ext>
          </c:extLst>
        </c:ser>
        <c:ser>
          <c:idx val="3"/>
          <c:order val="3"/>
          <c:tx>
            <c:strRef>
              <c:f>'Prueba acida'!$U$9</c:f>
              <c:strCache>
                <c:ptCount val="1"/>
                <c:pt idx="0">
                  <c:v>1,5-2</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acida'!$X$5:$Z$5</c:f>
              <c:numCache>
                <c:formatCode>General</c:formatCode>
                <c:ptCount val="3"/>
                <c:pt idx="0">
                  <c:v>2018</c:v>
                </c:pt>
                <c:pt idx="1">
                  <c:v>2019</c:v>
                </c:pt>
                <c:pt idx="2">
                  <c:v>2020</c:v>
                </c:pt>
              </c:numCache>
            </c:numRef>
          </c:cat>
          <c:val>
            <c:numRef>
              <c:f>'Prueba acida'!$X$9:$Z$9</c:f>
              <c:numCache>
                <c:formatCode>0%</c:formatCode>
                <c:ptCount val="3"/>
                <c:pt idx="0">
                  <c:v>0.14285714285714285</c:v>
                </c:pt>
                <c:pt idx="1">
                  <c:v>0.10714285714285714</c:v>
                </c:pt>
                <c:pt idx="2">
                  <c:v>5.5555555555555552E-2</c:v>
                </c:pt>
              </c:numCache>
            </c:numRef>
          </c:val>
          <c:extLst>
            <c:ext xmlns:c16="http://schemas.microsoft.com/office/drawing/2014/chart" uri="{C3380CC4-5D6E-409C-BE32-E72D297353CC}">
              <c16:uniqueId val="{00000003-BEAD-4481-BB70-F2EDE1FDE3C9}"/>
            </c:ext>
          </c:extLst>
        </c:ser>
        <c:ser>
          <c:idx val="4"/>
          <c:order val="4"/>
          <c:tx>
            <c:strRef>
              <c:f>'Prueba acida'!$U$10</c:f>
              <c:strCache>
                <c:ptCount val="1"/>
                <c:pt idx="0">
                  <c:v>2-2,5</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acida'!$X$5:$Z$5</c:f>
              <c:numCache>
                <c:formatCode>General</c:formatCode>
                <c:ptCount val="3"/>
                <c:pt idx="0">
                  <c:v>2018</c:v>
                </c:pt>
                <c:pt idx="1">
                  <c:v>2019</c:v>
                </c:pt>
                <c:pt idx="2">
                  <c:v>2020</c:v>
                </c:pt>
              </c:numCache>
            </c:numRef>
          </c:cat>
          <c:val>
            <c:numRef>
              <c:f>'Prueba acida'!$X$10:$Z$10</c:f>
              <c:numCache>
                <c:formatCode>0%</c:formatCode>
                <c:ptCount val="3"/>
                <c:pt idx="0">
                  <c:v>9.5238095238095233E-2</c:v>
                </c:pt>
                <c:pt idx="1">
                  <c:v>0</c:v>
                </c:pt>
                <c:pt idx="2">
                  <c:v>2.7777777777777776E-2</c:v>
                </c:pt>
              </c:numCache>
            </c:numRef>
          </c:val>
          <c:extLst>
            <c:ext xmlns:c16="http://schemas.microsoft.com/office/drawing/2014/chart" uri="{C3380CC4-5D6E-409C-BE32-E72D297353CC}">
              <c16:uniqueId val="{00000004-BEAD-4481-BB70-F2EDE1FDE3C9}"/>
            </c:ext>
          </c:extLst>
        </c:ser>
        <c:ser>
          <c:idx val="5"/>
          <c:order val="5"/>
          <c:tx>
            <c:strRef>
              <c:f>'Prueba acida'!$U$11</c:f>
              <c:strCache>
                <c:ptCount val="1"/>
                <c:pt idx="0">
                  <c:v>2,5-3</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acida'!$X$5:$Z$5</c:f>
              <c:numCache>
                <c:formatCode>General</c:formatCode>
                <c:ptCount val="3"/>
                <c:pt idx="0">
                  <c:v>2018</c:v>
                </c:pt>
                <c:pt idx="1">
                  <c:v>2019</c:v>
                </c:pt>
                <c:pt idx="2">
                  <c:v>2020</c:v>
                </c:pt>
              </c:numCache>
            </c:numRef>
          </c:cat>
          <c:val>
            <c:numRef>
              <c:f>'Prueba acida'!$X$11:$Z$11</c:f>
              <c:numCache>
                <c:formatCode>0%</c:formatCode>
                <c:ptCount val="3"/>
                <c:pt idx="0">
                  <c:v>4.7619047619047616E-2</c:v>
                </c:pt>
                <c:pt idx="1">
                  <c:v>0.10714285714285714</c:v>
                </c:pt>
                <c:pt idx="2">
                  <c:v>2.7777777777777776E-2</c:v>
                </c:pt>
              </c:numCache>
            </c:numRef>
          </c:val>
          <c:extLst>
            <c:ext xmlns:c16="http://schemas.microsoft.com/office/drawing/2014/chart" uri="{C3380CC4-5D6E-409C-BE32-E72D297353CC}">
              <c16:uniqueId val="{00000005-BEAD-4481-BB70-F2EDE1FDE3C9}"/>
            </c:ext>
          </c:extLst>
        </c:ser>
        <c:ser>
          <c:idx val="6"/>
          <c:order val="6"/>
          <c:tx>
            <c:strRef>
              <c:f>'Prueba acida'!$U$12</c:f>
              <c:strCache>
                <c:ptCount val="1"/>
                <c:pt idx="0">
                  <c:v>3-4</c:v>
                </c:pt>
              </c:strCache>
            </c:strRef>
          </c:tx>
          <c:spPr>
            <a:solidFill>
              <a:schemeClr val="accent1">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'Prueba acida'!$X$5:$Z$5</c:f>
              <c:numCache>
                <c:formatCode>General</c:formatCode>
                <c:ptCount val="3"/>
                <c:pt idx="0">
                  <c:v>2018</c:v>
                </c:pt>
                <c:pt idx="1">
                  <c:v>2019</c:v>
                </c:pt>
                <c:pt idx="2">
                  <c:v>2020</c:v>
                </c:pt>
              </c:numCache>
            </c:numRef>
          </c:cat>
          <c:val>
            <c:numRef>
              <c:f>'Prueba acida'!$X$12:$Z$12</c:f>
              <c:numCache>
                <c:formatCode>0%</c:formatCode>
                <c:ptCount val="3"/>
                <c:pt idx="0">
                  <c:v>0</c:v>
                </c:pt>
                <c:pt idx="1">
                  <c:v>0</c:v>
                </c:pt>
                <c:pt idx="2">
                  <c:v>0</c:v>
                </c:pt>
              </c:numCache>
            </c:numRef>
          </c:val>
          <c:extLst>
            <c:ext xmlns:c16="http://schemas.microsoft.com/office/drawing/2014/chart" uri="{C3380CC4-5D6E-409C-BE32-E72D297353CC}">
              <c16:uniqueId val="{00000006-BEAD-4481-BB70-F2EDE1FDE3C9}"/>
            </c:ext>
          </c:extLst>
        </c:ser>
        <c:dLbls>
          <c:dLblPos val="outEnd"/>
          <c:showLegendKey val="0"/>
          <c:showVal val="1"/>
          <c:showCatName val="0"/>
          <c:showSerName val="0"/>
          <c:showPercent val="0"/>
          <c:showBubbleSize val="0"/>
        </c:dLbls>
        <c:gapWidth val="444"/>
        <c:overlap val="-90"/>
        <c:axId val="1524446879"/>
        <c:axId val="1524440639"/>
      </c:barChart>
      <c:catAx>
        <c:axId val="15244468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524440639"/>
        <c:crosses val="autoZero"/>
        <c:auto val="1"/>
        <c:lblAlgn val="ctr"/>
        <c:lblOffset val="100"/>
        <c:noMultiLvlLbl val="0"/>
      </c:catAx>
      <c:valAx>
        <c:axId val="1524440639"/>
        <c:scaling>
          <c:orientation val="minMax"/>
        </c:scaling>
        <c:delete val="1"/>
        <c:axPos val="l"/>
        <c:numFmt formatCode="0%" sourceLinked="1"/>
        <c:majorTickMark val="none"/>
        <c:minorTickMark val="none"/>
        <c:tickLblPos val="nextTo"/>
        <c:crossAx val="15244468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baseline="0"/>
              <a:t>PEQUEÑAS y medianas</a:t>
            </a:r>
            <a:endParaRPr lang="es-E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'Razón corriente'!$T$6</c:f>
              <c:strCache>
                <c:ptCount val="1"/>
                <c:pt idx="0">
                  <c:v>0-0,5</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corriente'!$W$5:$Y$5</c:f>
              <c:numCache>
                <c:formatCode>General</c:formatCode>
                <c:ptCount val="3"/>
                <c:pt idx="0">
                  <c:v>2018</c:v>
                </c:pt>
                <c:pt idx="1">
                  <c:v>2019</c:v>
                </c:pt>
                <c:pt idx="2">
                  <c:v>2020</c:v>
                </c:pt>
              </c:numCache>
            </c:numRef>
          </c:cat>
          <c:val>
            <c:numRef>
              <c:f>'Razón corriente'!$W$6:$Y$6</c:f>
              <c:numCache>
                <c:formatCode>0%</c:formatCode>
                <c:ptCount val="3"/>
                <c:pt idx="0">
                  <c:v>0</c:v>
                </c:pt>
                <c:pt idx="1">
                  <c:v>0</c:v>
                </c:pt>
                <c:pt idx="2">
                  <c:v>0</c:v>
                </c:pt>
              </c:numCache>
            </c:numRef>
          </c:val>
          <c:extLst>
            <c:ext xmlns:c16="http://schemas.microsoft.com/office/drawing/2014/chart" uri="{C3380CC4-5D6E-409C-BE32-E72D297353CC}">
              <c16:uniqueId val="{00000000-99F1-4B92-A975-9E34AD9205F6}"/>
            </c:ext>
          </c:extLst>
        </c:ser>
        <c:ser>
          <c:idx val="1"/>
          <c:order val="1"/>
          <c:tx>
            <c:strRef>
              <c:f>'Razón corriente'!$T$7</c:f>
              <c:strCache>
                <c:ptCount val="1"/>
                <c:pt idx="0">
                  <c:v>0,5-1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corriente'!$W$5:$Y$5</c:f>
              <c:numCache>
                <c:formatCode>General</c:formatCode>
                <c:ptCount val="3"/>
                <c:pt idx="0">
                  <c:v>2018</c:v>
                </c:pt>
                <c:pt idx="1">
                  <c:v>2019</c:v>
                </c:pt>
                <c:pt idx="2">
                  <c:v>2020</c:v>
                </c:pt>
              </c:numCache>
            </c:numRef>
          </c:cat>
          <c:val>
            <c:numRef>
              <c:f>'Razón corriente'!$W$7:$Y$7</c:f>
              <c:numCache>
                <c:formatCode>0%</c:formatCode>
                <c:ptCount val="3"/>
                <c:pt idx="0">
                  <c:v>4.7619047619047616E-2</c:v>
                </c:pt>
                <c:pt idx="1">
                  <c:v>3.5714285714285712E-2</c:v>
                </c:pt>
                <c:pt idx="2">
                  <c:v>2.7777777777777776E-2</c:v>
                </c:pt>
              </c:numCache>
            </c:numRef>
          </c:val>
          <c:extLst>
            <c:ext xmlns:c16="http://schemas.microsoft.com/office/drawing/2014/chart" uri="{C3380CC4-5D6E-409C-BE32-E72D297353CC}">
              <c16:uniqueId val="{00000001-99F1-4B92-A975-9E34AD9205F6}"/>
            </c:ext>
          </c:extLst>
        </c:ser>
        <c:ser>
          <c:idx val="2"/>
          <c:order val="2"/>
          <c:tx>
            <c:strRef>
              <c:f>'Razón corriente'!$T$8</c:f>
              <c:strCache>
                <c:ptCount val="1"/>
                <c:pt idx="0">
                  <c:v>1-1,5</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corriente'!$W$5:$Y$5</c:f>
              <c:numCache>
                <c:formatCode>General</c:formatCode>
                <c:ptCount val="3"/>
                <c:pt idx="0">
                  <c:v>2018</c:v>
                </c:pt>
                <c:pt idx="1">
                  <c:v>2019</c:v>
                </c:pt>
                <c:pt idx="2">
                  <c:v>2020</c:v>
                </c:pt>
              </c:numCache>
            </c:numRef>
          </c:cat>
          <c:val>
            <c:numRef>
              <c:f>'Razón corriente'!$W$8:$Y$8</c:f>
              <c:numCache>
                <c:formatCode>0%</c:formatCode>
                <c:ptCount val="3"/>
                <c:pt idx="0">
                  <c:v>0.19047619047619047</c:v>
                </c:pt>
                <c:pt idx="1">
                  <c:v>0.32142857142857145</c:v>
                </c:pt>
                <c:pt idx="2">
                  <c:v>0.30555555555555558</c:v>
                </c:pt>
              </c:numCache>
            </c:numRef>
          </c:val>
          <c:extLst>
            <c:ext xmlns:c16="http://schemas.microsoft.com/office/drawing/2014/chart" uri="{C3380CC4-5D6E-409C-BE32-E72D297353CC}">
              <c16:uniqueId val="{00000002-99F1-4B92-A975-9E34AD9205F6}"/>
            </c:ext>
          </c:extLst>
        </c:ser>
        <c:ser>
          <c:idx val="3"/>
          <c:order val="3"/>
          <c:tx>
            <c:strRef>
              <c:f>'Razón corriente'!$T$9</c:f>
              <c:strCache>
                <c:ptCount val="1"/>
                <c:pt idx="0">
                  <c:v>1,5-2</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corriente'!$W$5:$Y$5</c:f>
              <c:numCache>
                <c:formatCode>General</c:formatCode>
                <c:ptCount val="3"/>
                <c:pt idx="0">
                  <c:v>2018</c:v>
                </c:pt>
                <c:pt idx="1">
                  <c:v>2019</c:v>
                </c:pt>
                <c:pt idx="2">
                  <c:v>2020</c:v>
                </c:pt>
              </c:numCache>
            </c:numRef>
          </c:cat>
          <c:val>
            <c:numRef>
              <c:f>'Razón corriente'!$W$9:$Y$9</c:f>
              <c:numCache>
                <c:formatCode>0%</c:formatCode>
                <c:ptCount val="3"/>
                <c:pt idx="0">
                  <c:v>0.33333333333333331</c:v>
                </c:pt>
                <c:pt idx="1">
                  <c:v>0.21428571428571427</c:v>
                </c:pt>
                <c:pt idx="2">
                  <c:v>0.30555555555555558</c:v>
                </c:pt>
              </c:numCache>
            </c:numRef>
          </c:val>
          <c:extLst>
            <c:ext xmlns:c16="http://schemas.microsoft.com/office/drawing/2014/chart" uri="{C3380CC4-5D6E-409C-BE32-E72D297353CC}">
              <c16:uniqueId val="{00000003-99F1-4B92-A975-9E34AD9205F6}"/>
            </c:ext>
          </c:extLst>
        </c:ser>
        <c:ser>
          <c:idx val="4"/>
          <c:order val="4"/>
          <c:tx>
            <c:strRef>
              <c:f>'Razón corriente'!$T$10</c:f>
              <c:strCache>
                <c:ptCount val="1"/>
                <c:pt idx="0">
                  <c:v>2-2,5</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corriente'!$W$5:$Y$5</c:f>
              <c:numCache>
                <c:formatCode>General</c:formatCode>
                <c:ptCount val="3"/>
                <c:pt idx="0">
                  <c:v>2018</c:v>
                </c:pt>
                <c:pt idx="1">
                  <c:v>2019</c:v>
                </c:pt>
                <c:pt idx="2">
                  <c:v>2020</c:v>
                </c:pt>
              </c:numCache>
            </c:numRef>
          </c:cat>
          <c:val>
            <c:numRef>
              <c:f>'Razón corriente'!$W$10:$Y$10</c:f>
              <c:numCache>
                <c:formatCode>0%</c:formatCode>
                <c:ptCount val="3"/>
                <c:pt idx="0">
                  <c:v>0.23809523809523808</c:v>
                </c:pt>
                <c:pt idx="1">
                  <c:v>0.21428571428571427</c:v>
                </c:pt>
                <c:pt idx="2">
                  <c:v>0.16666666666666666</c:v>
                </c:pt>
              </c:numCache>
            </c:numRef>
          </c:val>
          <c:extLst>
            <c:ext xmlns:c16="http://schemas.microsoft.com/office/drawing/2014/chart" uri="{C3380CC4-5D6E-409C-BE32-E72D297353CC}">
              <c16:uniqueId val="{00000004-99F1-4B92-A975-9E34AD9205F6}"/>
            </c:ext>
          </c:extLst>
        </c:ser>
        <c:ser>
          <c:idx val="5"/>
          <c:order val="5"/>
          <c:tx>
            <c:strRef>
              <c:f>'Razón corriente'!$T$11</c:f>
              <c:strCache>
                <c:ptCount val="1"/>
                <c:pt idx="0">
                  <c:v>2,5-3</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corriente'!$W$5:$Y$5</c:f>
              <c:numCache>
                <c:formatCode>General</c:formatCode>
                <c:ptCount val="3"/>
                <c:pt idx="0">
                  <c:v>2018</c:v>
                </c:pt>
                <c:pt idx="1">
                  <c:v>2019</c:v>
                </c:pt>
                <c:pt idx="2">
                  <c:v>2020</c:v>
                </c:pt>
              </c:numCache>
            </c:numRef>
          </c:cat>
          <c:val>
            <c:numRef>
              <c:f>'Razón corriente'!$W$11:$Y$11</c:f>
              <c:numCache>
                <c:formatCode>0%</c:formatCode>
                <c:ptCount val="3"/>
                <c:pt idx="0">
                  <c:v>4.7619047619047616E-2</c:v>
                </c:pt>
                <c:pt idx="1">
                  <c:v>3.5714285714285712E-2</c:v>
                </c:pt>
                <c:pt idx="2">
                  <c:v>0.1111111111111111</c:v>
                </c:pt>
              </c:numCache>
            </c:numRef>
          </c:val>
          <c:extLst>
            <c:ext xmlns:c16="http://schemas.microsoft.com/office/drawing/2014/chart" uri="{C3380CC4-5D6E-409C-BE32-E72D297353CC}">
              <c16:uniqueId val="{00000005-99F1-4B92-A975-9E34AD9205F6}"/>
            </c:ext>
          </c:extLst>
        </c:ser>
        <c:ser>
          <c:idx val="6"/>
          <c:order val="6"/>
          <c:tx>
            <c:strRef>
              <c:f>'Razón corriente'!$T$12</c:f>
              <c:strCache>
                <c:ptCount val="1"/>
                <c:pt idx="0">
                  <c:v>3-4</c:v>
                </c:pt>
              </c:strCache>
            </c:strRef>
          </c:tx>
          <c:spPr>
            <a:solidFill>
              <a:schemeClr val="accent1">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corriente'!$W$5:$Y$5</c:f>
              <c:numCache>
                <c:formatCode>General</c:formatCode>
                <c:ptCount val="3"/>
                <c:pt idx="0">
                  <c:v>2018</c:v>
                </c:pt>
                <c:pt idx="1">
                  <c:v>2019</c:v>
                </c:pt>
                <c:pt idx="2">
                  <c:v>2020</c:v>
                </c:pt>
              </c:numCache>
            </c:numRef>
          </c:cat>
          <c:val>
            <c:numRef>
              <c:f>'Razón corriente'!$W$12:$Y$12</c:f>
              <c:numCache>
                <c:formatCode>0%</c:formatCode>
                <c:ptCount val="3"/>
                <c:pt idx="0">
                  <c:v>0.14285714285714285</c:v>
                </c:pt>
                <c:pt idx="1">
                  <c:v>0.10714285714285714</c:v>
                </c:pt>
                <c:pt idx="2">
                  <c:v>2.7777777777777776E-2</c:v>
                </c:pt>
              </c:numCache>
            </c:numRef>
          </c:val>
          <c:extLst>
            <c:ext xmlns:c16="http://schemas.microsoft.com/office/drawing/2014/chart" uri="{C3380CC4-5D6E-409C-BE32-E72D297353CC}">
              <c16:uniqueId val="{00000006-99F1-4B92-A975-9E34AD9205F6}"/>
            </c:ext>
          </c:extLst>
        </c:ser>
        <c:dLbls>
          <c:dLblPos val="outEnd"/>
          <c:showLegendKey val="0"/>
          <c:showVal val="1"/>
          <c:showCatName val="0"/>
          <c:showSerName val="0"/>
          <c:showPercent val="0"/>
          <c:showBubbleSize val="0"/>
        </c:dLbls>
        <c:gapWidth val="444"/>
        <c:overlap val="-90"/>
        <c:axId val="1524446879"/>
        <c:axId val="1524440639"/>
      </c:barChart>
      <c:catAx>
        <c:axId val="15244468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524440639"/>
        <c:crosses val="autoZero"/>
        <c:auto val="1"/>
        <c:lblAlgn val="ctr"/>
        <c:lblOffset val="100"/>
        <c:noMultiLvlLbl val="0"/>
      </c:catAx>
      <c:valAx>
        <c:axId val="1524440639"/>
        <c:scaling>
          <c:orientation val="minMax"/>
        </c:scaling>
        <c:delete val="1"/>
        <c:axPos val="l"/>
        <c:numFmt formatCode="0%" sourceLinked="1"/>
        <c:majorTickMark val="none"/>
        <c:minorTickMark val="none"/>
        <c:tickLblPos val="nextTo"/>
        <c:crossAx val="15244468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Empresas grandes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'Razón corriente'!$F$6</c:f>
              <c:strCache>
                <c:ptCount val="1"/>
                <c:pt idx="0">
                  <c:v>0-0,5</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corriente'!$I$5:$K$5</c:f>
              <c:numCache>
                <c:formatCode>General</c:formatCode>
                <c:ptCount val="3"/>
                <c:pt idx="0">
                  <c:v>2018</c:v>
                </c:pt>
                <c:pt idx="1">
                  <c:v>2019</c:v>
                </c:pt>
                <c:pt idx="2">
                  <c:v>2020</c:v>
                </c:pt>
              </c:numCache>
            </c:numRef>
          </c:cat>
          <c:val>
            <c:numRef>
              <c:f>'Razón corriente'!$I$6:$K$6</c:f>
              <c:numCache>
                <c:formatCode>0%</c:formatCode>
                <c:ptCount val="3"/>
                <c:pt idx="0">
                  <c:v>0</c:v>
                </c:pt>
                <c:pt idx="1">
                  <c:v>0</c:v>
                </c:pt>
                <c:pt idx="2">
                  <c:v>0</c:v>
                </c:pt>
              </c:numCache>
            </c:numRef>
          </c:val>
          <c:extLst>
            <c:ext xmlns:c16="http://schemas.microsoft.com/office/drawing/2014/chart" uri="{C3380CC4-5D6E-409C-BE32-E72D297353CC}">
              <c16:uniqueId val="{00000000-A166-456A-95EC-00B172802E16}"/>
            </c:ext>
          </c:extLst>
        </c:ser>
        <c:ser>
          <c:idx val="1"/>
          <c:order val="1"/>
          <c:tx>
            <c:strRef>
              <c:f>'Razón corriente'!$F$7</c:f>
              <c:strCache>
                <c:ptCount val="1"/>
                <c:pt idx="0">
                  <c:v>0,5-1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corriente'!$I$5:$K$5</c:f>
              <c:numCache>
                <c:formatCode>General</c:formatCode>
                <c:ptCount val="3"/>
                <c:pt idx="0">
                  <c:v>2018</c:v>
                </c:pt>
                <c:pt idx="1">
                  <c:v>2019</c:v>
                </c:pt>
                <c:pt idx="2">
                  <c:v>2020</c:v>
                </c:pt>
              </c:numCache>
            </c:numRef>
          </c:cat>
          <c:val>
            <c:numRef>
              <c:f>'Razón corriente'!$I$7:$K$7</c:f>
              <c:numCache>
                <c:formatCode>0%</c:formatCode>
                <c:ptCount val="3"/>
                <c:pt idx="0">
                  <c:v>8.3333333333333329E-2</c:v>
                </c:pt>
                <c:pt idx="1">
                  <c:v>0</c:v>
                </c:pt>
                <c:pt idx="2">
                  <c:v>6.6666666666666666E-2</c:v>
                </c:pt>
              </c:numCache>
            </c:numRef>
          </c:val>
          <c:extLst>
            <c:ext xmlns:c16="http://schemas.microsoft.com/office/drawing/2014/chart" uri="{C3380CC4-5D6E-409C-BE32-E72D297353CC}">
              <c16:uniqueId val="{00000001-A166-456A-95EC-00B172802E16}"/>
            </c:ext>
          </c:extLst>
        </c:ser>
        <c:ser>
          <c:idx val="2"/>
          <c:order val="2"/>
          <c:tx>
            <c:strRef>
              <c:f>'Razón corriente'!$F$8</c:f>
              <c:strCache>
                <c:ptCount val="1"/>
                <c:pt idx="0">
                  <c:v>1-1,5</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corriente'!$I$5:$K$5</c:f>
              <c:numCache>
                <c:formatCode>General</c:formatCode>
                <c:ptCount val="3"/>
                <c:pt idx="0">
                  <c:v>2018</c:v>
                </c:pt>
                <c:pt idx="1">
                  <c:v>2019</c:v>
                </c:pt>
                <c:pt idx="2">
                  <c:v>2020</c:v>
                </c:pt>
              </c:numCache>
            </c:numRef>
          </c:cat>
          <c:val>
            <c:numRef>
              <c:f>'Razón corriente'!$I$8:$K$8</c:f>
              <c:numCache>
                <c:formatCode>0%</c:formatCode>
                <c:ptCount val="3"/>
                <c:pt idx="0">
                  <c:v>0.16666666666666666</c:v>
                </c:pt>
                <c:pt idx="1">
                  <c:v>0.15384615384615385</c:v>
                </c:pt>
                <c:pt idx="2">
                  <c:v>6.6666666666666666E-2</c:v>
                </c:pt>
              </c:numCache>
            </c:numRef>
          </c:val>
          <c:extLst>
            <c:ext xmlns:c16="http://schemas.microsoft.com/office/drawing/2014/chart" uri="{C3380CC4-5D6E-409C-BE32-E72D297353CC}">
              <c16:uniqueId val="{00000002-A166-456A-95EC-00B172802E16}"/>
            </c:ext>
          </c:extLst>
        </c:ser>
        <c:ser>
          <c:idx val="3"/>
          <c:order val="3"/>
          <c:tx>
            <c:strRef>
              <c:f>'Razón corriente'!$F$9</c:f>
              <c:strCache>
                <c:ptCount val="1"/>
                <c:pt idx="0">
                  <c:v>1,5-2</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corriente'!$I$5:$K$5</c:f>
              <c:numCache>
                <c:formatCode>General</c:formatCode>
                <c:ptCount val="3"/>
                <c:pt idx="0">
                  <c:v>2018</c:v>
                </c:pt>
                <c:pt idx="1">
                  <c:v>2019</c:v>
                </c:pt>
                <c:pt idx="2">
                  <c:v>2020</c:v>
                </c:pt>
              </c:numCache>
            </c:numRef>
          </c:cat>
          <c:val>
            <c:numRef>
              <c:f>'Razón corriente'!$I$9:$K$9</c:f>
              <c:numCache>
                <c:formatCode>0%</c:formatCode>
                <c:ptCount val="3"/>
                <c:pt idx="0">
                  <c:v>0.25</c:v>
                </c:pt>
                <c:pt idx="1">
                  <c:v>0.15384615384615385</c:v>
                </c:pt>
                <c:pt idx="2">
                  <c:v>0.26666666666666666</c:v>
                </c:pt>
              </c:numCache>
            </c:numRef>
          </c:val>
          <c:extLst>
            <c:ext xmlns:c16="http://schemas.microsoft.com/office/drawing/2014/chart" uri="{C3380CC4-5D6E-409C-BE32-E72D297353CC}">
              <c16:uniqueId val="{00000003-A166-456A-95EC-00B172802E16}"/>
            </c:ext>
          </c:extLst>
        </c:ser>
        <c:ser>
          <c:idx val="4"/>
          <c:order val="4"/>
          <c:tx>
            <c:strRef>
              <c:f>'Razón corriente'!$F$10</c:f>
              <c:strCache>
                <c:ptCount val="1"/>
                <c:pt idx="0">
                  <c:v>2-2,5</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corriente'!$I$5:$K$5</c:f>
              <c:numCache>
                <c:formatCode>General</c:formatCode>
                <c:ptCount val="3"/>
                <c:pt idx="0">
                  <c:v>2018</c:v>
                </c:pt>
                <c:pt idx="1">
                  <c:v>2019</c:v>
                </c:pt>
                <c:pt idx="2">
                  <c:v>2020</c:v>
                </c:pt>
              </c:numCache>
            </c:numRef>
          </c:cat>
          <c:val>
            <c:numRef>
              <c:f>'Razón corriente'!$I$10:$K$10</c:f>
              <c:numCache>
                <c:formatCode>0%</c:formatCode>
                <c:ptCount val="3"/>
                <c:pt idx="0">
                  <c:v>0.16666666666666666</c:v>
                </c:pt>
                <c:pt idx="1">
                  <c:v>0.23076923076923078</c:v>
                </c:pt>
                <c:pt idx="2">
                  <c:v>0.13333333333333333</c:v>
                </c:pt>
              </c:numCache>
            </c:numRef>
          </c:val>
          <c:extLst>
            <c:ext xmlns:c16="http://schemas.microsoft.com/office/drawing/2014/chart" uri="{C3380CC4-5D6E-409C-BE32-E72D297353CC}">
              <c16:uniqueId val="{00000004-A166-456A-95EC-00B172802E16}"/>
            </c:ext>
          </c:extLst>
        </c:ser>
        <c:ser>
          <c:idx val="5"/>
          <c:order val="5"/>
          <c:tx>
            <c:strRef>
              <c:f>'Razón corriente'!$F$11</c:f>
              <c:strCache>
                <c:ptCount val="1"/>
                <c:pt idx="0">
                  <c:v>2,5-3</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corriente'!$I$5:$K$5</c:f>
              <c:numCache>
                <c:formatCode>General</c:formatCode>
                <c:ptCount val="3"/>
                <c:pt idx="0">
                  <c:v>2018</c:v>
                </c:pt>
                <c:pt idx="1">
                  <c:v>2019</c:v>
                </c:pt>
                <c:pt idx="2">
                  <c:v>2020</c:v>
                </c:pt>
              </c:numCache>
            </c:numRef>
          </c:cat>
          <c:val>
            <c:numRef>
              <c:f>'Razón corriente'!$I$11:$K$11</c:f>
              <c:numCache>
                <c:formatCode>0%</c:formatCode>
                <c:ptCount val="3"/>
                <c:pt idx="0">
                  <c:v>0.25</c:v>
                </c:pt>
                <c:pt idx="1">
                  <c:v>7.6923076923076927E-2</c:v>
                </c:pt>
                <c:pt idx="2">
                  <c:v>6.6666666666666666E-2</c:v>
                </c:pt>
              </c:numCache>
            </c:numRef>
          </c:val>
          <c:extLst>
            <c:ext xmlns:c16="http://schemas.microsoft.com/office/drawing/2014/chart" uri="{C3380CC4-5D6E-409C-BE32-E72D297353CC}">
              <c16:uniqueId val="{00000005-A166-456A-95EC-00B172802E16}"/>
            </c:ext>
          </c:extLst>
        </c:ser>
        <c:ser>
          <c:idx val="6"/>
          <c:order val="6"/>
          <c:tx>
            <c:strRef>
              <c:f>'Razón corriente'!$F$12</c:f>
              <c:strCache>
                <c:ptCount val="1"/>
                <c:pt idx="0">
                  <c:v>3-4</c:v>
                </c:pt>
              </c:strCache>
            </c:strRef>
          </c:tx>
          <c:spPr>
            <a:solidFill>
              <a:schemeClr val="accent1">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corriente'!$I$5:$K$5</c:f>
              <c:numCache>
                <c:formatCode>General</c:formatCode>
                <c:ptCount val="3"/>
                <c:pt idx="0">
                  <c:v>2018</c:v>
                </c:pt>
                <c:pt idx="1">
                  <c:v>2019</c:v>
                </c:pt>
                <c:pt idx="2">
                  <c:v>2020</c:v>
                </c:pt>
              </c:numCache>
            </c:numRef>
          </c:cat>
          <c:val>
            <c:numRef>
              <c:f>'Razón corriente'!$I$12:$K$12</c:f>
              <c:numCache>
                <c:formatCode>0%</c:formatCode>
                <c:ptCount val="3"/>
                <c:pt idx="0">
                  <c:v>0</c:v>
                </c:pt>
                <c:pt idx="1">
                  <c:v>0.15384615384615385</c:v>
                </c:pt>
                <c:pt idx="2">
                  <c:v>6.6666666666666666E-2</c:v>
                </c:pt>
              </c:numCache>
            </c:numRef>
          </c:val>
          <c:extLst>
            <c:ext xmlns:c16="http://schemas.microsoft.com/office/drawing/2014/chart" uri="{C3380CC4-5D6E-409C-BE32-E72D297353CC}">
              <c16:uniqueId val="{00000006-A166-456A-95EC-00B172802E16}"/>
            </c:ext>
          </c:extLst>
        </c:ser>
        <c:ser>
          <c:idx val="7"/>
          <c:order val="7"/>
          <c:tx>
            <c:strRef>
              <c:f>'Razón corriente'!$F$13</c:f>
              <c:strCache>
                <c:ptCount val="1"/>
                <c:pt idx="0">
                  <c:v>4-100</c:v>
                </c:pt>
              </c:strCache>
            </c:strRef>
          </c:tx>
          <c:spPr>
            <a:solidFill>
              <a:schemeClr val="accent3">
                <a:lumMod val="80000"/>
                <a:lumOff val="2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'Razón corriente'!$I$5:$K$5</c:f>
              <c:numCache>
                <c:formatCode>General</c:formatCode>
                <c:ptCount val="3"/>
                <c:pt idx="0">
                  <c:v>2018</c:v>
                </c:pt>
                <c:pt idx="1">
                  <c:v>2019</c:v>
                </c:pt>
                <c:pt idx="2">
                  <c:v>2020</c:v>
                </c:pt>
              </c:numCache>
            </c:numRef>
          </c:cat>
          <c:val>
            <c:numRef>
              <c:f>'Razón corriente'!$I$13:$K$13</c:f>
              <c:numCache>
                <c:formatCode>0%</c:formatCode>
                <c:ptCount val="3"/>
                <c:pt idx="0">
                  <c:v>8.3333333333333329E-2</c:v>
                </c:pt>
                <c:pt idx="1">
                  <c:v>0.23076923076923078</c:v>
                </c:pt>
                <c:pt idx="2">
                  <c:v>0.33333333333333331</c:v>
                </c:pt>
              </c:numCache>
            </c:numRef>
          </c:val>
          <c:extLst>
            <c:ext xmlns:c16="http://schemas.microsoft.com/office/drawing/2014/chart" uri="{C3380CC4-5D6E-409C-BE32-E72D297353CC}">
              <c16:uniqueId val="{00000007-A166-456A-95EC-00B172802E16}"/>
            </c:ext>
          </c:extLst>
        </c:ser>
        <c:dLbls>
          <c:dLblPos val="outEnd"/>
          <c:showLegendKey val="0"/>
          <c:showVal val="1"/>
          <c:showCatName val="0"/>
          <c:showSerName val="0"/>
          <c:showPercent val="0"/>
          <c:showBubbleSize val="0"/>
        </c:dLbls>
        <c:gapWidth val="444"/>
        <c:overlap val="-90"/>
        <c:axId val="1524428575"/>
        <c:axId val="1524430239"/>
      </c:barChart>
      <c:catAx>
        <c:axId val="15244285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524430239"/>
        <c:crosses val="autoZero"/>
        <c:auto val="1"/>
        <c:lblAlgn val="ctr"/>
        <c:lblOffset val="100"/>
        <c:noMultiLvlLbl val="0"/>
      </c:catAx>
      <c:valAx>
        <c:axId val="1524430239"/>
        <c:scaling>
          <c:orientation val="minMax"/>
        </c:scaling>
        <c:delete val="1"/>
        <c:axPos val="l"/>
        <c:numFmt formatCode="0%" sourceLinked="1"/>
        <c:majorTickMark val="none"/>
        <c:minorTickMark val="none"/>
        <c:tickLblPos val="nextTo"/>
        <c:crossAx val="15244285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0</xdr:rowOff>
    </xdr:from>
    <xdr:to>
      <xdr:col>2</xdr:col>
      <xdr:colOff>311150</xdr:colOff>
      <xdr:row>4</xdr:row>
      <xdr:rowOff>112184</xdr:rowOff>
    </xdr:to>
    <xdr:pic>
      <xdr:nvPicPr>
        <xdr:cNvPr id="3" name="Imagen 2" descr="Logotipo&#10;&#10;Descripción generada automáticamente">
          <a:extLst>
            <a:ext uri="{FF2B5EF4-FFF2-40B4-BE49-F238E27FC236}">
              <a16:creationId xmlns:a16="http://schemas.microsoft.com/office/drawing/2014/main" id="{B7D3C21C-20E4-4C01-AAA3-6ADE4A70711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012" b="19819"/>
        <a:stretch/>
      </xdr:blipFill>
      <xdr:spPr>
        <a:xfrm>
          <a:off x="866775" y="171450"/>
          <a:ext cx="2130425" cy="62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67733</xdr:colOff>
      <xdr:row>1</xdr:row>
      <xdr:rowOff>0</xdr:rowOff>
    </xdr:from>
    <xdr:to>
      <xdr:col>2</xdr:col>
      <xdr:colOff>1063625</xdr:colOff>
      <xdr:row>4</xdr:row>
      <xdr:rowOff>67734</xdr:rowOff>
    </xdr:to>
    <xdr:pic>
      <xdr:nvPicPr>
        <xdr:cNvPr id="2" name="Imagen 1" descr="Logotipo&#10;&#10;Descripción generada automáticamente">
          <a:extLst>
            <a:ext uri="{FF2B5EF4-FFF2-40B4-BE49-F238E27FC236}">
              <a16:creationId xmlns:a16="http://schemas.microsoft.com/office/drawing/2014/main" id="{C434760C-5A4B-4A24-B2E7-F74B746AA85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012" b="19819"/>
        <a:stretch/>
      </xdr:blipFill>
      <xdr:spPr>
        <a:xfrm>
          <a:off x="863600" y="118533"/>
          <a:ext cx="2130425" cy="626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1021555</xdr:colOff>
      <xdr:row>3</xdr:row>
      <xdr:rowOff>90487</xdr:rowOff>
    </xdr:from>
    <xdr:to>
      <xdr:col>11</xdr:col>
      <xdr:colOff>211931</xdr:colOff>
      <xdr:row>20</xdr:row>
      <xdr:rowOff>147637</xdr:rowOff>
    </xdr:to>
    <xdr:graphicFrame macro="">
      <xdr:nvGraphicFramePr>
        <xdr:cNvPr id="3" name="Gráfico 2">
          <a:extLst>
            <a:ext uri="{FF2B5EF4-FFF2-40B4-BE49-F238E27FC236}">
              <a16:creationId xmlns:a16="http://schemas.microsoft.com/office/drawing/2014/main" id="{F4E8F548-DAE3-46C8-99F5-9A25FFF57C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1022350</xdr:colOff>
      <xdr:row>24</xdr:row>
      <xdr:rowOff>38100</xdr:rowOff>
    </xdr:from>
    <xdr:to>
      <xdr:col>10</xdr:col>
      <xdr:colOff>285750</xdr:colOff>
      <xdr:row>38</xdr:row>
      <xdr:rowOff>114300</xdr:rowOff>
    </xdr:to>
    <xdr:graphicFrame macro="">
      <xdr:nvGraphicFramePr>
        <xdr:cNvPr id="4" name="Gráfico 3">
          <a:extLst>
            <a:ext uri="{FF2B5EF4-FFF2-40B4-BE49-F238E27FC236}">
              <a16:creationId xmlns:a16="http://schemas.microsoft.com/office/drawing/2014/main" id="{1A5C8E5D-2252-4406-82A0-7FF003F95F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823632</xdr:colOff>
      <xdr:row>47</xdr:row>
      <xdr:rowOff>1119</xdr:rowOff>
    </xdr:from>
    <xdr:to>
      <xdr:col>10</xdr:col>
      <xdr:colOff>84044</xdr:colOff>
      <xdr:row>61</xdr:row>
      <xdr:rowOff>77319</xdr:rowOff>
    </xdr:to>
    <xdr:graphicFrame macro="">
      <xdr:nvGraphicFramePr>
        <xdr:cNvPr id="12" name="Gráfico 11">
          <a:extLst>
            <a:ext uri="{FF2B5EF4-FFF2-40B4-BE49-F238E27FC236}">
              <a16:creationId xmlns:a16="http://schemas.microsoft.com/office/drawing/2014/main" id="{562719E6-C32A-4B7D-80BF-E0C9588017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1</xdr:row>
      <xdr:rowOff>57150</xdr:rowOff>
    </xdr:from>
    <xdr:to>
      <xdr:col>8</xdr:col>
      <xdr:colOff>49025</xdr:colOff>
      <xdr:row>15</xdr:row>
      <xdr:rowOff>133350</xdr:rowOff>
    </xdr:to>
    <xdr:graphicFrame macro="">
      <xdr:nvGraphicFramePr>
        <xdr:cNvPr id="2" name="Gráfico 1">
          <a:extLst>
            <a:ext uri="{FF2B5EF4-FFF2-40B4-BE49-F238E27FC236}">
              <a16:creationId xmlns:a16="http://schemas.microsoft.com/office/drawing/2014/main" id="{2B43075F-7455-4ED2-B6A6-3CA9995AE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187902</xdr:colOff>
      <xdr:row>0</xdr:row>
      <xdr:rowOff>140277</xdr:rowOff>
    </xdr:from>
    <xdr:to>
      <xdr:col>0</xdr:col>
      <xdr:colOff>4759902</xdr:colOff>
      <xdr:row>15</xdr:row>
      <xdr:rowOff>25977</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693963</xdr:colOff>
      <xdr:row>0</xdr:row>
      <xdr:rowOff>108858</xdr:rowOff>
    </xdr:from>
    <xdr:to>
      <xdr:col>15</xdr:col>
      <xdr:colOff>420460</xdr:colOff>
      <xdr:row>14</xdr:row>
      <xdr:rowOff>185058</xdr:rowOff>
    </xdr:to>
    <xdr:graphicFrame macro="">
      <xdr:nvGraphicFramePr>
        <xdr:cNvPr id="5" name="Gráfico 4">
          <a:extLst>
            <a:ext uri="{FF2B5EF4-FFF2-40B4-BE49-F238E27FC236}">
              <a16:creationId xmlns:a16="http://schemas.microsoft.com/office/drawing/2014/main" id="{3C63AA86-B8F6-45A7-9BF1-2E6165359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54429</xdr:colOff>
      <xdr:row>0</xdr:row>
      <xdr:rowOff>27215</xdr:rowOff>
    </xdr:from>
    <xdr:to>
      <xdr:col>28</xdr:col>
      <xdr:colOff>4626429</xdr:colOff>
      <xdr:row>14</xdr:row>
      <xdr:rowOff>103415</xdr:rowOff>
    </xdr:to>
    <xdr:graphicFrame macro="">
      <xdr:nvGraphicFramePr>
        <xdr:cNvPr id="6" name="Gráfico 5">
          <a:extLst>
            <a:ext uri="{FF2B5EF4-FFF2-40B4-BE49-F238E27FC236}">
              <a16:creationId xmlns:a16="http://schemas.microsoft.com/office/drawing/2014/main" id="{C5CDA058-6E34-4FAC-ABD9-BFA49E9E3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22412</xdr:colOff>
      <xdr:row>0</xdr:row>
      <xdr:rowOff>0</xdr:rowOff>
    </xdr:from>
    <xdr:to>
      <xdr:col>14</xdr:col>
      <xdr:colOff>4594412</xdr:colOff>
      <xdr:row>14</xdr:row>
      <xdr:rowOff>98612</xdr:rowOff>
    </xdr:to>
    <xdr:graphicFrame macro="">
      <xdr:nvGraphicFramePr>
        <xdr:cNvPr id="5" name="Gráfico 4">
          <a:extLst>
            <a:ext uri="{FF2B5EF4-FFF2-40B4-BE49-F238E27FC236}">
              <a16:creationId xmlns:a16="http://schemas.microsoft.com/office/drawing/2014/main" id="{A2B7C7C7-D7D0-4DDE-9FA7-9D2516CD5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1</xdr:col>
      <xdr:colOff>168088</xdr:colOff>
      <xdr:row>15</xdr:row>
      <xdr:rowOff>98612</xdr:rowOff>
    </xdr:to>
    <xdr:graphicFrame macro="">
      <xdr:nvGraphicFramePr>
        <xdr:cNvPr id="6" name="Gráfico 5">
          <a:extLst>
            <a:ext uri="{FF2B5EF4-FFF2-40B4-BE49-F238E27FC236}">
              <a16:creationId xmlns:a16="http://schemas.microsoft.com/office/drawing/2014/main" id="{1E5D1762-3404-4AFA-AFCE-C52B7601D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331774</xdr:colOff>
      <xdr:row>0</xdr:row>
      <xdr:rowOff>146598</xdr:rowOff>
    </xdr:from>
    <xdr:to>
      <xdr:col>0</xdr:col>
      <xdr:colOff>4903774</xdr:colOff>
      <xdr:row>15</xdr:row>
      <xdr:rowOff>32298</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278946</xdr:colOff>
      <xdr:row>19</xdr:row>
      <xdr:rowOff>36739</xdr:rowOff>
    </xdr:from>
    <xdr:to>
      <xdr:col>0</xdr:col>
      <xdr:colOff>4850946</xdr:colOff>
      <xdr:row>33</xdr:row>
      <xdr:rowOff>112939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315232</xdr:colOff>
      <xdr:row>34</xdr:row>
      <xdr:rowOff>41274</xdr:rowOff>
    </xdr:from>
    <xdr:to>
      <xdr:col>0</xdr:col>
      <xdr:colOff>4887232</xdr:colOff>
      <xdr:row>48</xdr:row>
      <xdr:rowOff>117474</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299357</xdr:colOff>
      <xdr:row>49</xdr:row>
      <xdr:rowOff>97971</xdr:rowOff>
    </xdr:from>
    <xdr:to>
      <xdr:col>0</xdr:col>
      <xdr:colOff>4856389</xdr:colOff>
      <xdr:row>63</xdr:row>
      <xdr:rowOff>174171</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672352</xdr:colOff>
      <xdr:row>1</xdr:row>
      <xdr:rowOff>102870</xdr:rowOff>
    </xdr:from>
    <xdr:to>
      <xdr:col>22</xdr:col>
      <xdr:colOff>403411</xdr:colOff>
      <xdr:row>15</xdr:row>
      <xdr:rowOff>106680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419996</xdr:colOff>
      <xdr:row>17</xdr:row>
      <xdr:rowOff>31825</xdr:rowOff>
    </xdr:from>
    <xdr:to>
      <xdr:col>8</xdr:col>
      <xdr:colOff>728382</xdr:colOff>
      <xdr:row>28</xdr:row>
      <xdr:rowOff>146125</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510541</xdr:colOff>
      <xdr:row>1</xdr:row>
      <xdr:rowOff>133350</xdr:rowOff>
    </xdr:from>
    <xdr:to>
      <xdr:col>8</xdr:col>
      <xdr:colOff>638736</xdr:colOff>
      <xdr:row>13</xdr:row>
      <xdr:rowOff>22860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701040</xdr:colOff>
      <xdr:row>17</xdr:row>
      <xdr:rowOff>87630</xdr:rowOff>
    </xdr:from>
    <xdr:to>
      <xdr:col>22</xdr:col>
      <xdr:colOff>518160</xdr:colOff>
      <xdr:row>29</xdr:row>
      <xdr:rowOff>45720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350969</xdr:colOff>
      <xdr:row>34</xdr:row>
      <xdr:rowOff>35187</xdr:rowOff>
    </xdr:from>
    <xdr:to>
      <xdr:col>8</xdr:col>
      <xdr:colOff>560294</xdr:colOff>
      <xdr:row>46</xdr:row>
      <xdr:rowOff>54237</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571500</xdr:colOff>
      <xdr:row>34</xdr:row>
      <xdr:rowOff>83596</xdr:rowOff>
    </xdr:from>
    <xdr:to>
      <xdr:col>22</xdr:col>
      <xdr:colOff>388620</xdr:colOff>
      <xdr:row>46</xdr:row>
      <xdr:rowOff>18826</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314213</xdr:colOff>
      <xdr:row>48</xdr:row>
      <xdr:rowOff>162485</xdr:rowOff>
    </xdr:from>
    <xdr:to>
      <xdr:col>8</xdr:col>
      <xdr:colOff>748553</xdr:colOff>
      <xdr:row>63</xdr:row>
      <xdr:rowOff>162485</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601307</xdr:colOff>
      <xdr:row>48</xdr:row>
      <xdr:rowOff>41911</xdr:rowOff>
    </xdr:from>
    <xdr:to>
      <xdr:col>22</xdr:col>
      <xdr:colOff>437477</xdr:colOff>
      <xdr:row>63</xdr:row>
      <xdr:rowOff>41911</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526677</xdr:colOff>
      <xdr:row>0</xdr:row>
      <xdr:rowOff>67235</xdr:rowOff>
    </xdr:from>
    <xdr:to>
      <xdr:col>3</xdr:col>
      <xdr:colOff>593912</xdr:colOff>
      <xdr:row>14</xdr:row>
      <xdr:rowOff>143435</xdr:rowOff>
    </xdr:to>
    <xdr:graphicFrame macro="">
      <xdr:nvGraphicFramePr>
        <xdr:cNvPr id="5" name="Gráfico 4">
          <a:extLst>
            <a:ext uri="{FF2B5EF4-FFF2-40B4-BE49-F238E27FC236}">
              <a16:creationId xmlns:a16="http://schemas.microsoft.com/office/drawing/2014/main" id="{18251125-70C5-4D0F-9898-E2D966080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616324</xdr:colOff>
      <xdr:row>0</xdr:row>
      <xdr:rowOff>44824</xdr:rowOff>
    </xdr:from>
    <xdr:to>
      <xdr:col>17</xdr:col>
      <xdr:colOff>459442</xdr:colOff>
      <xdr:row>14</xdr:row>
      <xdr:rowOff>121024</xdr:rowOff>
    </xdr:to>
    <xdr:graphicFrame macro="">
      <xdr:nvGraphicFramePr>
        <xdr:cNvPr id="6" name="Gráfico 5">
          <a:extLst>
            <a:ext uri="{FF2B5EF4-FFF2-40B4-BE49-F238E27FC236}">
              <a16:creationId xmlns:a16="http://schemas.microsoft.com/office/drawing/2014/main" id="{6FC58F19-C5E5-4784-98A5-6A3CAE11D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486336</xdr:colOff>
      <xdr:row>0</xdr:row>
      <xdr:rowOff>141194</xdr:rowOff>
    </xdr:from>
    <xdr:to>
      <xdr:col>15</xdr:col>
      <xdr:colOff>4296336</xdr:colOff>
      <xdr:row>15</xdr:row>
      <xdr:rowOff>26894</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123265</xdr:colOff>
      <xdr:row>0</xdr:row>
      <xdr:rowOff>145676</xdr:rowOff>
    </xdr:from>
    <xdr:to>
      <xdr:col>2</xdr:col>
      <xdr:colOff>582706</xdr:colOff>
      <xdr:row>15</xdr:row>
      <xdr:rowOff>31376</xdr:rowOff>
    </xdr:to>
    <xdr:graphicFrame macro="">
      <xdr:nvGraphicFramePr>
        <xdr:cNvPr id="5" name="Gráfico 4">
          <a:extLst>
            <a:ext uri="{FF2B5EF4-FFF2-40B4-BE49-F238E27FC236}">
              <a16:creationId xmlns:a16="http://schemas.microsoft.com/office/drawing/2014/main" id="{6FF9FA45-FBBC-4081-AEE5-4D6642FF6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an" refreshedDate="44667.409989467589" createdVersion="7" refreshedVersion="7" minRefreshableVersion="3" recordCount="270" xr:uid="{FF275C95-2F3A-4583-9D5A-C90F8EE4E40E}">
  <cacheSource type="worksheet">
    <worksheetSource ref="A14:AG224" sheet="Estado de Resultados"/>
  </cacheSource>
  <cacheFields count="37">
    <cacheField name="punto de entrada" numFmtId="0">
      <sharedItems/>
    </cacheField>
    <cacheField name="EEFF" numFmtId="0">
      <sharedItems/>
    </cacheField>
    <cacheField name="TIPO" numFmtId="0">
      <sharedItems count="3">
        <s v="PLENAS"/>
        <s v="TIPO"/>
        <s v="PYMES"/>
      </sharedItems>
    </cacheField>
    <cacheField name="NIT" numFmtId="0">
      <sharedItems/>
    </cacheField>
    <cacheField name="Razón social de la sociedad" numFmtId="0">
      <sharedItems count="72">
        <s v="SUMIPRINT QUIMICA Y COLOR S.A.S"/>
        <s v="QUIMICA COSMOS S.A"/>
        <s v="HEXION QUIMICA S.A."/>
        <s v="PRODUCTOS Y SELLANTES TECNICOS DE COLOMBIA S.A."/>
        <s v="PPG INDUSTRIES COLOMBIA LTDA"/>
        <s v="CORLANC"/>
        <s v="GRUPO SANCHEZ COLOMBIA SAS"/>
        <s v="AXALTA POWDER COATING SYSTEMS ANDINA S.A"/>
        <s v="PINTURAS EVERY SAS"/>
        <s v="GRUPO IT INDUSTINTAS SAS"/>
        <s v="PINTUCO COLOMBIA S.A."/>
        <s v="SUN CHEMICAL COLOMBIA S.A.S."/>
        <s v="Razón social de la sociedad"/>
        <s v="FIRMENICH S.A."/>
        <s v="SUPERMASTICK SAS"/>
        <s v="UNIVERSAL GROUP DE COLOMBIA SAS"/>
        <s v="FLINT INK DE COLOMBIA LTDA"/>
        <s v="METALQUIMICA COLOMBIANA LIMITADA"/>
        <s v="INDUSTRIAS RAPID Y CIA LTDA"/>
        <s v="PRODINK LTDA. Y CIA S.C.A."/>
        <s v="PROCOQUINAL"/>
        <s v="TINTAS Y PINTURAS ESPECIALES S.A."/>
        <s v="APOLO LIMITADA EN REORGANIZACION"/>
        <s v="FABRICA DE PINTURAS Y DISOLVENTES UNIVERSO Y CIA LTDA EN REORGANIZACION"/>
        <s v="PINTURAS TONNER Y CIA LTDA"/>
        <s v="PINTURAS PRIME S.A."/>
        <s v="PINTURAS SUPER LTDA"/>
        <s v="QUIMICA PROFESIONAL SAS"/>
        <s v="PRODUCTORA COMERCIALIZADORA DE MATERIAS PRIMAS Y LACAS S AS"/>
        <s v="COMPAÑIA PRODUCTORA DE PINTURAS DEL CARIBE SAS"/>
        <s v="GRICOAT DE COLOMBIA SA"/>
        <s v="AMERICANA DE RECUBRIMIENTOS CARALZ SAS"/>
        <s v="PINTEX SA"/>
        <s v="PINTUFLEX SAS"/>
        <s v="MULTITONOS LTDA"/>
        <s v="PINTURAS TITO PABON Y CIA S EN C"/>
        <s v="UNIPINTURAS LTDA"/>
        <s v="PINTURAS PABON SAS"/>
        <s v="INDERCOLOR SAS"/>
        <s v="PHILAAC SAS"/>
        <s v="PRODUCTOS QUIMICOS DE COLOMBIA S. EN C."/>
        <s v="CERESCOS SAS"/>
        <s v="PINTURAS Y ADHESIVOS S.A.S"/>
        <s v="INDUSTRIAS MACAR PALMIRA SA"/>
        <s v="PINTURAS NACIONALES SAS"/>
        <s v="INDUSTRIAS PRODICOL LTDA"/>
        <s v="PINTURAS Y ACABADOS 3P SAS"/>
        <s v="PINTURAS IMPERIO SAS"/>
        <s v="VITRACOAT COLOMBIA SAS"/>
        <s v="TORRECID SUCURSAL COLOMBIA"/>
        <s v="QTEC COLOURS S.A.S."/>
        <s v="PINTURAS INDUPIN SAS"/>
        <s v="COREV DE COLOMBIA SAS"/>
        <s v="HUBERGROUP"/>
        <s v="DICOL LTDA"/>
        <s v="MARFIL ESCOLAR Y OFICINA S.A.S."/>
        <s v="PRINTUM SAS"/>
        <s v="INTTERADI ANDINA SAS"/>
        <s v="RECUBRIMIENTOS INDUSTRIALES SAS"/>
        <s v="COMERCIALIZADORA IMPACTO SAS"/>
        <s v="QUIMICA ACTIVA LIMITADA"/>
        <s v="PINTURAS Y SOLVENTES SUPRATECH SAS"/>
        <s v="EMPRESA NACIONAL DE ADHESIVOS Y RECUBRIMIENTOS ENAR SAS"/>
        <s v="TECNIDECOR S.A.S."/>
        <s v="INDUSTRIAS MAKROPINTURAS SKY S.A.S., EN REORGANIZACION"/>
        <s v="ITALCOL DEL CARIBE S.A.S."/>
        <s v="RECUBRIMIENTOS ESENCIALES SAS"/>
        <s v="INDUSTRIAS AUTOLACK SAS"/>
        <s v="COMPAÑIA DE RECUBRIMIENTOS Y ADHESIVOS LTDA"/>
        <s v="INDUSTRIAS LEMBER S.A."/>
        <s v="GRUPO QUINDICOLOR SAS"/>
        <s v="ALAMCENES FERROMOTORES S.A"/>
      </sharedItems>
    </cacheField>
    <cacheField name="DEPARTAMENTO" numFmtId="0">
      <sharedItems count="20">
        <s v="ANTIOQUIA"/>
        <s v="BOGOTA D.C."/>
        <s v="VALLE"/>
        <s v="BOLIVAR"/>
        <s v="CUNDINAMARCA"/>
        <s v="DEPARTAMENTO"/>
        <s v="ATLANTICO"/>
        <s v="RISARALDA"/>
        <s v="FONTIBON-BOGOTA D.C."/>
        <s v="SOLEDAD-ATLANTICO"/>
        <s v="COTA-CUNDINAMARCA"/>
        <s v="BOGOTA-D.C.-BOGOTA D.C."/>
        <s v="YUMBO-VALLE"/>
        <s v="BARRANQUILLA-ATLANTICO"/>
        <s v="ITAGUI-ANTIOQUIA"/>
        <s v="LA-ESTRELLA-ANTIOQUIA"/>
        <s v="CALDAS-ANTIOQUIA"/>
        <s v="SABANETA-ANTIOQUIA"/>
        <s v="ARMENIA-QUINDIO"/>
        <s v="SINCELEJO-SUCRE"/>
      </sharedItems>
    </cacheField>
    <cacheField name="Periodo" numFmtId="0">
      <sharedItems containsMixedTypes="1" containsNumber="1" containsInteger="1" minValue="2015" maxValue="2020" count="7">
        <n v="2015"/>
        <s v="Periodo"/>
        <n v="2016"/>
        <n v="2017"/>
        <n v="2018"/>
        <n v="2019"/>
        <n v="2020"/>
      </sharedItems>
    </cacheField>
    <cacheField name="Ingresos Ordinarios" numFmtId="0">
      <sharedItems containsMixedTypes="1" containsNumber="1" containsInteger="1" minValue="0" maxValue="532688058" count="260">
        <n v="11510134"/>
        <n v="80215467"/>
        <n v="60760745"/>
        <n v="11835516"/>
        <n v="106753257"/>
        <n v="43384587"/>
        <n v="6526875"/>
        <n v="21171249"/>
        <n v="33181460"/>
        <n v="12280916"/>
        <n v="438475775"/>
        <n v="173921135"/>
        <s v="Ingresos Ordinarios"/>
        <n v="11708054"/>
        <n v="87298206"/>
        <n v="63497641"/>
        <n v="13122814"/>
        <n v="117044514"/>
        <n v="48758112"/>
        <n v="7267658"/>
        <n v="13538111"/>
        <n v="34466599"/>
        <n v="11445036"/>
        <n v="466323269"/>
        <n v="171359692"/>
        <n v="11157255"/>
        <n v="12044748"/>
        <n v="184168033"/>
        <n v="92144015"/>
        <n v="58961698"/>
        <n v="108563512"/>
        <n v="6041314"/>
        <n v="15364901"/>
        <n v="489465273"/>
        <n v="167111426"/>
        <n v="37333371"/>
        <n v="12270093"/>
        <n v="99922681"/>
        <n v="56792165"/>
        <n v="11589074"/>
        <n v="131763696"/>
        <n v="51785287"/>
        <n v="10116935"/>
        <n v="44276686"/>
        <n v="44268918"/>
        <n v="9131416"/>
        <n v="481019199"/>
        <n v="179107262"/>
        <n v="5224334"/>
        <n v="12918899"/>
        <n v="128845409"/>
        <n v="107238303"/>
        <n v="55040131"/>
        <n v="10152901"/>
        <n v="57848075"/>
        <n v="13081283"/>
        <n v="50225660"/>
        <n v="52439676"/>
        <n v="7976385"/>
        <n v="532688058"/>
        <n v="191168596"/>
        <n v="112098577"/>
        <n v="10424464"/>
        <n v="20561194"/>
        <n v="3427932"/>
        <n v="120926951"/>
        <n v="46352941"/>
        <n v="5721621"/>
        <n v="56642261"/>
        <n v="14448306"/>
        <n v="44414453"/>
        <n v="14617892"/>
        <n v="3521080"/>
        <n v="56710550"/>
        <n v="494493126"/>
        <n v="179271677"/>
        <n v="3254811"/>
        <n v="4749782"/>
        <n v="690861"/>
        <n v="5196339"/>
        <n v="6002278"/>
        <n v="6070783"/>
        <n v="3988245"/>
        <n v="42876730"/>
        <n v="15639649"/>
        <n v="31996505"/>
        <n v="3382219"/>
        <n v="7075951"/>
        <n v="4750806"/>
        <n v="16964178"/>
        <n v="14196963"/>
        <n v="2692758"/>
        <n v="8412365"/>
        <n v="7802622"/>
        <n v="50267762"/>
        <n v="3353674"/>
        <n v="3021316"/>
        <n v="1985260"/>
        <n v="21996415"/>
        <n v="7382040"/>
        <n v="55264641"/>
        <n v="5019580"/>
        <n v="12131798"/>
        <n v="7064163"/>
        <n v="3729065"/>
        <n v="2546837"/>
        <n v="7298297"/>
        <n v="7898169"/>
        <n v="4007079"/>
        <n v="2311696"/>
        <n v="7437427"/>
        <n v="2857199"/>
        <n v="4635474"/>
        <n v="3453755"/>
        <n v="4904327"/>
        <n v="5644"/>
        <n v="5019236"/>
        <n v="6438761"/>
        <n v="6376118"/>
        <n v="3617525"/>
        <n v="45799949"/>
        <n v="13729878"/>
        <n v="31234834"/>
        <n v="3112467"/>
        <n v="5648714"/>
        <n v="5246780"/>
        <n v="18287409"/>
        <n v="15509483"/>
        <n v="2316881"/>
        <n v="7763777"/>
        <n v="7909236"/>
        <n v="54306595"/>
        <n v="3595337"/>
        <n v="2812829"/>
        <n v="1951866"/>
        <n v="23253620"/>
        <n v="6514843"/>
        <n v="64640658"/>
        <n v="4525311"/>
        <n v="13264522"/>
        <n v="5563255"/>
        <n v="4829983"/>
        <n v="2253171"/>
        <n v="8738661"/>
        <n v="10594758"/>
        <n v="3535893"/>
        <n v="3020129"/>
        <n v="8380327"/>
        <n v="3237119"/>
        <n v="5902923"/>
        <n v="4342497"/>
        <n v="4277894"/>
        <n v="5542182"/>
        <n v="7075998"/>
        <n v="43268387"/>
        <n v="11967849"/>
        <n v="32721934"/>
        <n v="5242288"/>
        <n v="5143646"/>
        <n v="17864664"/>
        <n v="15113229"/>
        <n v="9090453"/>
        <n v="7162722"/>
        <n v="10443336"/>
        <n v="20980121"/>
        <n v="3471107"/>
        <n v="7984433"/>
        <n v="61866839"/>
        <n v="13675466"/>
        <n v="4792691"/>
        <n v="10954632"/>
        <n v="11445252"/>
        <n v="4250959"/>
        <n v="5770988"/>
        <n v="5532840"/>
        <n v="32905416"/>
        <n v="5622518"/>
        <n v="49349908"/>
        <n v="12001316"/>
        <n v="21234684"/>
        <n v="14727743"/>
        <n v="9681653"/>
        <n v="7072382"/>
        <n v="58970848"/>
        <n v="4459749"/>
        <n v="20130480"/>
        <n v="11350380"/>
        <n v="65858011"/>
        <n v="10360327"/>
        <n v="15850466"/>
        <n v="6833641"/>
        <n v="12847479"/>
        <n v="11600805"/>
        <n v="15029"/>
        <n v="5578738"/>
        <n v="2194715"/>
        <n v="6339756"/>
        <n v="3023479"/>
        <n v="55136718"/>
        <n v="11976349"/>
        <n v="35221587"/>
        <n v="5447841"/>
        <n v="4145698"/>
        <n v="27502830"/>
        <n v="17621233"/>
        <n v="6902794"/>
        <n v="58060396"/>
        <n v="4669575"/>
        <n v="19431470"/>
        <n v="72690616"/>
        <n v="7093368"/>
        <n v="17028587"/>
        <n v="6676798"/>
        <n v="3930484"/>
        <n v="3090737"/>
        <n v="5766302"/>
        <n v="14337134"/>
        <n v="13269635"/>
        <n v="462465"/>
        <n v="7636217"/>
        <n v="1402232"/>
        <n v="3889855"/>
        <n v="7213726"/>
        <n v="3252851"/>
        <n v="11140325"/>
        <n v="4542477"/>
        <n v="5599983"/>
        <n v="2675863"/>
        <n v="4596946"/>
        <n v="5259129"/>
        <n v="2178392"/>
        <n v="0"/>
        <n v="56421455"/>
        <n v="12060841"/>
        <n v="34406741"/>
        <n v="7639017"/>
        <n v="6719066"/>
        <n v="5793521"/>
        <n v="33183452"/>
        <n v="19170315"/>
        <n v="14316983"/>
        <n v="7864602"/>
        <n v="56220616"/>
        <n v="2973045"/>
        <n v="23362383"/>
        <n v="52753227"/>
        <n v="16258364"/>
        <n v="9739074"/>
        <n v="30478247"/>
        <n v="3836212"/>
        <n v="2844504"/>
        <n v="6510455"/>
        <n v="13492327"/>
        <n v="11159745"/>
        <n v="347203"/>
        <n v="6008501"/>
        <n v="435896"/>
        <n v="3578943"/>
        <n v="2244445"/>
        <n v="55466036"/>
      </sharedItems>
    </cacheField>
    <cacheField name="Costo de ventas" numFmtId="0">
      <sharedItems containsMixedTypes="1" containsNumber="1" containsInteger="1" minValue="0" maxValue="369871606"/>
    </cacheField>
    <cacheField name="Ganancia bruta" numFmtId="0">
      <sharedItems containsMixedTypes="1" containsNumber="1" containsInteger="1" minValue="-16466" maxValue="189470586"/>
    </cacheField>
    <cacheField name="MB" numFmtId="0">
      <sharedItems containsMixedTypes="1" containsNumber="1" minValue="-0.91530829199149544" maxValue="1"/>
    </cacheField>
    <cacheField name="Otros ingresos" numFmtId="0">
      <sharedItems containsBlank="1" containsMixedTypes="1" containsNumber="1" containsInteger="1" minValue="0" maxValue="10467826"/>
    </cacheField>
    <cacheField name="Gastos de ventas" numFmtId="0">
      <sharedItems containsBlank="1" containsMixedTypes="1" containsNumber="1" containsInteger="1" minValue="0" maxValue="104703829"/>
    </cacheField>
    <cacheField name="Gastos de administración" numFmtId="0">
      <sharedItems containsBlank="1" containsMixedTypes="1" containsNumber="1" containsInteger="1" minValue="0" maxValue="44060840"/>
    </cacheField>
    <cacheField name="Otros gastos" numFmtId="0">
      <sharedItems containsBlank="1" containsMixedTypes="1" containsNumber="1" containsInteger="1" minValue="0" maxValue="11463584"/>
    </cacheField>
    <cacheField name="Otras ganancias (pérdidas)" numFmtId="0">
      <sharedItems containsBlank="1" containsMixedTypes="1" containsNumber="1" containsInteger="1" minValue="-1960386" maxValue="4620349"/>
    </cacheField>
    <cacheField name="Ganancia (pérdida) por actividades de operación" numFmtId="0">
      <sharedItems containsMixedTypes="1" containsNumber="1" containsInteger="1" minValue="-4278115" maxValue="49252471"/>
    </cacheField>
    <cacheField name="UAI" numFmtId="0">
      <sharedItems containsMixedTypes="1" containsNumber="1" minValue="-12.890680368532955" maxValue="1.004463994928068"/>
    </cacheField>
    <cacheField name="Ganancias (pérdidas) por costo amortizado" numFmtId="0">
      <sharedItems containsBlank="1" containsMixedTypes="1" containsNumber="1" containsInteger="1" minValue="-132490" maxValue="23860"/>
    </cacheField>
    <cacheField name="Ingresos financieros" numFmtId="0">
      <sharedItems containsBlank="1" containsMixedTypes="1" containsNumber="1" containsInteger="1" minValue="0" maxValue="87240119"/>
    </cacheField>
    <cacheField name="Costos financieros" numFmtId="0">
      <sharedItems containsBlank="1" containsMixedTypes="1" containsNumber="1" containsInteger="1" minValue="0" maxValue="85615060"/>
    </cacheField>
    <cacheField name="Deterioro de valor" numFmtId="0">
      <sharedItems containsBlank="1" containsMixedTypes="1" containsNumber="1" containsInteger="1" minValue="0" maxValue="669897"/>
    </cacheField>
    <cacheField name="ganancias (pérdidas) por método de la participación" numFmtId="0">
      <sharedItems containsBlank="1" containsMixedTypes="1" containsNumber="1" containsInteger="1" minValue="-52320063" maxValue="3022205"/>
    </cacheField>
    <cacheField name="Ganancias (pérdidas) que surgen de diferencias entre el costo amortizado anterior y el valor razonable de activos financieros reclasificados de la categoría de medición costo amortizado a la categoría de medición de valor razonable con cambios en resultados" numFmtId="0">
      <sharedItems containsBlank="1" containsMixedTypes="1" containsNumber="1" containsInteger="1" minValue="0" maxValue="233979" longText="1"/>
    </cacheField>
    <cacheField name="Ganancias (pérdidas) de cobertura por cobertura de un grupo de partidas con posiciones de riesgo compensadoras" numFmtId="0">
      <sharedItems containsBlank="1" containsMixedTypes="1" containsNumber="1" containsInteger="1" minValue="0" maxValue="0" longText="1"/>
    </cacheField>
    <cacheField name="Ganancia (pérdida), antes de impuestos" numFmtId="0">
      <sharedItems containsMixedTypes="1" containsNumber="1" containsInteger="1" minValue="-9371454" maxValue="48405371"/>
    </cacheField>
    <cacheField name="Ingreso (gasto) por impuestos" numFmtId="0">
      <sharedItems containsBlank="1" containsMixedTypes="1" containsNumber="1" containsInteger="1" minValue="-1078873" maxValue="21455908"/>
    </cacheField>
    <cacheField name="Ganancia (pérdida) procedente de operaciones continuadas" numFmtId="0">
      <sharedItems containsMixedTypes="1" containsNumber="1" containsInteger="1" minValue="-21351158" maxValue="32663983"/>
    </cacheField>
    <cacheField name="Ganancia (pérdida)" numFmtId="0">
      <sharedItems containsMixedTypes="1" containsNumber="1" containsInteger="1" minValue="-21351158" maxValue="32663983"/>
    </cacheField>
    <cacheField name="MN" numFmtId="0">
      <sharedItems containsMixedTypes="1" containsNumber="1" minValue="-16.690644932671862" maxValue="1.0017083213635929"/>
    </cacheField>
    <cacheField name="Depreciación, propiedades, planta y equipo" numFmtId="0">
      <sharedItems containsBlank="1" containsMixedTypes="1" containsNumber="1" containsInteger="1" minValue="-32168" maxValue="14182282"/>
    </cacheField>
    <cacheField name="Depreciación, activos por derecho de uso" numFmtId="0">
      <sharedItems containsBlank="1" containsMixedTypes="1" containsNumber="1" containsInteger="1" minValue="0" maxValue="2853664"/>
    </cacheField>
    <cacheField name="Amortización, activos intangibles distintos de la plusvalía" numFmtId="0">
      <sharedItems containsBlank="1" containsMixedTypes="1" containsNumber="1" containsInteger="1" minValue="0" maxValue="3788665"/>
    </cacheField>
    <cacheField name="Pérdidas por deterioro de valor reconocidas en el resultado del periodo" numFmtId="0">
      <sharedItems containsBlank="1" containsMixedTypes="1" containsNumber="1" containsInteger="1" minValue="0" maxValue="1788617"/>
    </cacheField>
    <cacheField name="Total incremento (disminución) en otras provisiones" numFmtId="0">
      <sharedItems containsBlank="1" containsMixedTypes="1" containsNumber="1" containsInteger="1" minValue="-44442270" maxValue="29173492"/>
    </cacheField>
    <cacheField name="EBITDA" numFmtId="0">
      <sharedItems containsMixedTypes="1" containsNumber="1" containsInteger="1" minValue="-3998754" maxValue="71476161"/>
    </cacheField>
    <cacheField name="Margen EBITDA" numFmtId="0">
      <sharedItems containsMixedTypes="1" containsNumber="1" minValue="-12.890680368532955" maxValue="1.489943399796920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an" refreshedDate="44703.76642777778" createdVersion="7" refreshedVersion="7" minRefreshableVersion="3" recordCount="210" xr:uid="{BC5B79B1-B06D-4049-AE91-EA1C091E532A}">
  <cacheSource type="worksheet">
    <worksheetSource ref="A20:I230" sheet="Endedudamiento"/>
  </cacheSource>
  <cacheFields count="12">
    <cacheField name="Normatividad" numFmtId="0">
      <sharedItems count="2">
        <s v="Plenas"/>
        <s v="Pymes"/>
      </sharedItems>
    </cacheField>
    <cacheField name="Año" numFmtId="0">
      <sharedItems containsSemiMixedTypes="0" containsString="0" containsNumber="1" containsInteger="1" minValue="2016" maxValue="2020" count="5">
        <n v="2020"/>
        <n v="2019"/>
        <n v="2018"/>
        <n v="2017"/>
        <n v="2016"/>
      </sharedItems>
    </cacheField>
    <cacheField name="Compañía" numFmtId="0">
      <sharedItems/>
    </cacheField>
    <cacheField name="Pasivo financiero corriente" numFmtId="165">
      <sharedItems containsSemiMixedTypes="0" containsString="0" containsNumber="1" containsInteger="1" minValue="0" maxValue="57200000"/>
    </cacheField>
    <cacheField name="Pasivo financiero no corriente" numFmtId="165">
      <sharedItems containsSemiMixedTypes="0" containsString="0" containsNumber="1" containsInteger="1" minValue="0" maxValue="209624507"/>
    </cacheField>
    <cacheField name="Pasivo corriente" numFmtId="165">
      <sharedItems containsSemiMixedTypes="0" containsString="0" containsNumber="1" containsInteger="1" minValue="4467" maxValue="155632237"/>
    </cacheField>
    <cacheField name="Pasivo no corriente" numFmtId="165">
      <sharedItems containsSemiMixedTypes="0" containsString="0" containsNumber="1" containsInteger="1" minValue="0" maxValue="330869081"/>
    </cacheField>
    <cacheField name="Pasivo" numFmtId="165">
      <sharedItems containsSemiMixedTypes="0" containsString="0" containsNumber="1" containsInteger="1" minValue="4467" maxValue="458266036"/>
    </cacheField>
    <cacheField name="EBITDA" numFmtId="0">
      <sharedItems containsSemiMixedTypes="0" containsString="0" containsNumber="1" containsInteger="1" minValue="-2870691" maxValue="94314300"/>
    </cacheField>
    <cacheField name="DEUDA" numFmtId="0" formula="'Pasivo financiero corriente'+'Pasivo financiero no corriente'" databaseField="0"/>
    <cacheField name="DD/EB" numFmtId="0" formula="DEUDA/EBITDA" databaseField="0"/>
    <cacheField name="% PASIVO CP" numFmtId="0" formula="'Pasivo corriente'/Pasivo"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
  <r>
    <s v="Plenas-Individuales"/>
    <s v="ERI"/>
    <x v="0"/>
    <s v="800143281"/>
    <x v="0"/>
    <x v="0"/>
    <x v="0"/>
    <x v="0"/>
    <n v="7887094"/>
    <n v="3623040"/>
    <n v="0.31476957609702894"/>
    <n v="436984"/>
    <n v="1989375"/>
    <n v="1109944"/>
    <n v="0"/>
    <n v="0"/>
    <n v="960705"/>
    <n v="8.3466013514699303E-2"/>
    <n v="0"/>
    <n v="0"/>
    <n v="689955"/>
    <n v="0"/>
    <n v="0"/>
    <n v="0"/>
    <n v="0"/>
    <n v="270750"/>
    <n v="124787"/>
    <n v="145963"/>
    <n v="145963"/>
    <n v="1.2681259835897653E-2"/>
    <m/>
    <m/>
    <m/>
    <m/>
    <m/>
    <n v="960705"/>
    <n v="8.3466013514699303E-2"/>
  </r>
  <r>
    <s v="Plenas-Individuales"/>
    <s v="ERI"/>
    <x v="0"/>
    <s v="860518811"/>
    <x v="1"/>
    <x v="1"/>
    <x v="0"/>
    <x v="1"/>
    <n v="61336584"/>
    <n v="18878883"/>
    <n v="0.2353521547159976"/>
    <n v="888195"/>
    <n v="8430886"/>
    <n v="2408834"/>
    <n v="4011965"/>
    <n v="0"/>
    <n v="4915393"/>
    <n v="6.1277371856477504E-2"/>
    <n v="0"/>
    <n v="73189"/>
    <n v="0"/>
    <n v="0"/>
    <n v="0"/>
    <n v="0"/>
    <n v="0"/>
    <n v="4988582"/>
    <n v="1960614"/>
    <n v="3027968"/>
    <n v="3027968"/>
    <n v="3.774793207898422E-2"/>
    <m/>
    <m/>
    <m/>
    <m/>
    <m/>
    <n v="4915393"/>
    <n v="6.1277371856477504E-2"/>
  </r>
  <r>
    <s v="Plenas-Individuales"/>
    <s v="ERI"/>
    <x v="0"/>
    <s v="890300484"/>
    <x v="2"/>
    <x v="2"/>
    <x v="0"/>
    <x v="2"/>
    <n v="47174899"/>
    <n v="13585846"/>
    <n v="0.22359577717488488"/>
    <n v="2563583"/>
    <n v="10587044"/>
    <n v="2368105"/>
    <n v="6052488"/>
    <n v="0"/>
    <n v="-2858208"/>
    <n v="-4.7040371213354935E-2"/>
    <n v="0"/>
    <n v="5966"/>
    <n v="1284095"/>
    <n v="0"/>
    <n v="0"/>
    <n v="0"/>
    <n v="0"/>
    <n v="-4136337"/>
    <n v="202598"/>
    <n v="-4338935"/>
    <n v="-4338935"/>
    <n v="-7.141016786413662E-2"/>
    <m/>
    <m/>
    <m/>
    <m/>
    <m/>
    <n v="-2858208"/>
    <n v="-4.7040371213354935E-2"/>
  </r>
  <r>
    <s v="Plenas-Individuales"/>
    <s v="ERI"/>
    <x v="0"/>
    <s v="890915791"/>
    <x v="3"/>
    <x v="0"/>
    <x v="0"/>
    <x v="3"/>
    <n v="7910001"/>
    <n v="3925515"/>
    <n v="0.33167248474844696"/>
    <n v="671234"/>
    <n v="540289"/>
    <n v="2863354"/>
    <n v="138433"/>
    <n v="0"/>
    <n v="1054673"/>
    <n v="8.911085921391175E-2"/>
    <n v="0"/>
    <n v="506244"/>
    <n v="319942"/>
    <n v="0"/>
    <n v="0"/>
    <n v="0"/>
    <n v="0"/>
    <n v="1240975"/>
    <n v="926346"/>
    <n v="314629"/>
    <n v="314629"/>
    <n v="2.6583462858738055E-2"/>
    <m/>
    <m/>
    <m/>
    <m/>
    <m/>
    <n v="1054673"/>
    <n v="8.911085921391175E-2"/>
  </r>
  <r>
    <s v="Plenas-Individuales"/>
    <s v="ERI"/>
    <x v="0"/>
    <s v="900007650"/>
    <x v="4"/>
    <x v="0"/>
    <x v="0"/>
    <x v="4"/>
    <n v="63984909"/>
    <n v="42768348"/>
    <n v="0.40062803891781962"/>
    <n v="1153462"/>
    <n v="17073195"/>
    <n v="16634169"/>
    <n v="1376703"/>
    <n v="-1212333"/>
    <n v="7625410"/>
    <n v="7.1430232803107827E-2"/>
    <n v="0"/>
    <n v="0"/>
    <n v="4553576"/>
    <n v="0"/>
    <n v="0"/>
    <n v="0"/>
    <n v="0"/>
    <n v="3071834"/>
    <n v="1044769"/>
    <n v="2027065"/>
    <n v="2027065"/>
    <n v="1.8988319953554204E-2"/>
    <m/>
    <m/>
    <m/>
    <m/>
    <m/>
    <n v="7625410"/>
    <n v="7.1430232803107827E-2"/>
  </r>
  <r>
    <s v="Plenas-Individuales"/>
    <s v="ERI"/>
    <x v="0"/>
    <s v="900481586"/>
    <x v="5"/>
    <x v="0"/>
    <x v="0"/>
    <x v="5"/>
    <n v="31963281"/>
    <n v="11421306"/>
    <n v="0.26325722542892938"/>
    <n v="411569"/>
    <n v="8906066"/>
    <n v="2423849"/>
    <n v="0"/>
    <n v="-706379"/>
    <n v="-203419"/>
    <n v="-4.6887388832351912E-3"/>
    <n v="0"/>
    <n v="5787"/>
    <n v="318938"/>
    <n v="0"/>
    <n v="0"/>
    <n v="0"/>
    <n v="0"/>
    <n v="-516570"/>
    <n v="-72926"/>
    <n v="-443644"/>
    <n v="-443644"/>
    <n v="-1.0225843569745173E-2"/>
    <m/>
    <m/>
    <m/>
    <m/>
    <m/>
    <n v="-203419"/>
    <n v="-4.6887388832351912E-3"/>
  </r>
  <r>
    <s v="Plenas-Individuales"/>
    <s v="ERI"/>
    <x v="0"/>
    <s v="900504184"/>
    <x v="6"/>
    <x v="1"/>
    <x v="0"/>
    <x v="6"/>
    <n v="0"/>
    <n v="6526875"/>
    <n v="1"/>
    <n v="32695"/>
    <n v="0"/>
    <n v="1422929"/>
    <n v="49795"/>
    <n v="0"/>
    <n v="5086846"/>
    <n v="0.77936930000957583"/>
    <n v="0"/>
    <n v="1072281"/>
    <n v="0"/>
    <n v="0"/>
    <n v="0"/>
    <n v="0"/>
    <n v="0"/>
    <n v="6159127"/>
    <n v="-378898"/>
    <n v="6538025"/>
    <n v="6538025"/>
    <n v="1.0017083213635929"/>
    <m/>
    <m/>
    <m/>
    <m/>
    <m/>
    <n v="5086846"/>
    <n v="0.77936930000957583"/>
  </r>
  <r>
    <s v="Plenas-Separados"/>
    <s v="ERI"/>
    <x v="0"/>
    <s v="806004274"/>
    <x v="7"/>
    <x v="3"/>
    <x v="0"/>
    <x v="7"/>
    <n v="14966748"/>
    <n v="6204501"/>
    <n v="0.2930625869073667"/>
    <n v="253407"/>
    <n v="3600917"/>
    <n v="1266194"/>
    <n v="598786"/>
    <n v="0"/>
    <n v="992011"/>
    <n v="4.6856517534700007E-2"/>
    <n v="0"/>
    <n v="692"/>
    <n v="1732970"/>
    <n v="0"/>
    <n v="-797458"/>
    <n v="0"/>
    <n v="0"/>
    <n v="-1537725"/>
    <n v="-52151"/>
    <n v="-1485574"/>
    <n v="-1485574"/>
    <n v="-7.0169407577228907E-2"/>
    <m/>
    <m/>
    <m/>
    <m/>
    <m/>
    <n v="992011"/>
    <n v="4.6856517534700007E-2"/>
  </r>
  <r>
    <s v="Plenas-Separados"/>
    <s v="ERI"/>
    <x v="0"/>
    <s v="860027326"/>
    <x v="8"/>
    <x v="4"/>
    <x v="0"/>
    <x v="8"/>
    <n v="26185522"/>
    <n v="6995938"/>
    <n v="0.21083876357459858"/>
    <n v="520322"/>
    <n v="5066331"/>
    <n v="2076053"/>
    <n v="189475"/>
    <n v="0"/>
    <n v="184401"/>
    <n v="5.5573503998919875E-3"/>
    <n v="0"/>
    <n v="507526"/>
    <n v="1558782"/>
    <n v="0"/>
    <n v="0"/>
    <n v="0"/>
    <n v="0"/>
    <n v="-866855"/>
    <n v="129824"/>
    <n v="-996679"/>
    <n v="-996679"/>
    <n v="-3.0037225607312035E-2"/>
    <m/>
    <m/>
    <m/>
    <m/>
    <m/>
    <n v="184401"/>
    <n v="5.5573503998919875E-3"/>
  </r>
  <r>
    <s v="Plenas-Separados"/>
    <s v="ERI"/>
    <x v="0"/>
    <s v="890302180"/>
    <x v="9"/>
    <x v="2"/>
    <x v="0"/>
    <x v="9"/>
    <n v="8283264"/>
    <n v="3997652"/>
    <n v="0.32551741254479716"/>
    <n v="0"/>
    <n v="1357669"/>
    <n v="1524134"/>
    <n v="0"/>
    <n v="0"/>
    <n v="1115849"/>
    <n v="9.0860404875336656E-2"/>
    <n v="-132490"/>
    <n v="991233"/>
    <n v="1124272"/>
    <n v="0"/>
    <n v="0"/>
    <n v="0"/>
    <n v="0"/>
    <n v="850320"/>
    <n v="339140"/>
    <n v="511180"/>
    <n v="511180"/>
    <n v="4.1623930983649755E-2"/>
    <m/>
    <m/>
    <m/>
    <m/>
    <m/>
    <n v="1115849"/>
    <n v="9.0860404875336656E-2"/>
  </r>
  <r>
    <s v="Plenas-Separados"/>
    <s v="ERI"/>
    <x v="0"/>
    <s v="890900148"/>
    <x v="10"/>
    <x v="0"/>
    <x v="0"/>
    <x v="10"/>
    <n v="256718535"/>
    <n v="181757240"/>
    <n v="0.41452059694745963"/>
    <n v="3950415"/>
    <n v="98281644"/>
    <n v="36571158"/>
    <n v="3820259"/>
    <n v="997831"/>
    <n v="48032425"/>
    <n v="0.10954407914553546"/>
    <n v="0"/>
    <n v="87240119"/>
    <n v="85615060"/>
    <n v="0"/>
    <n v="-1252113"/>
    <n v="0"/>
    <n v="0"/>
    <n v="48405371"/>
    <n v="21455908"/>
    <n v="26949463"/>
    <n v="26949463"/>
    <n v="6.146169192585383E-2"/>
    <m/>
    <m/>
    <m/>
    <m/>
    <m/>
    <n v="48032425"/>
    <n v="0.10954407914553546"/>
  </r>
  <r>
    <s v="Plenas-Separados"/>
    <s v="ERI"/>
    <x v="0"/>
    <s v="890908649"/>
    <x v="11"/>
    <x v="0"/>
    <x v="0"/>
    <x v="11"/>
    <n v="127364606"/>
    <n v="46556529"/>
    <n v="0.26768758725039371"/>
    <n v="7300314"/>
    <n v="8571506"/>
    <n v="30121578"/>
    <n v="0"/>
    <n v="-1960386"/>
    <n v="13203373"/>
    <n v="7.5915862669594464E-2"/>
    <n v="0"/>
    <n v="142021"/>
    <n v="4197831"/>
    <n v="0"/>
    <n v="0"/>
    <n v="0"/>
    <n v="0"/>
    <n v="9147563"/>
    <n v="1984959"/>
    <n v="7162604"/>
    <n v="7162604"/>
    <n v="4.118305690679859E-2"/>
    <m/>
    <m/>
    <m/>
    <m/>
    <m/>
    <n v="13203373"/>
    <n v="7.5915862669594464E-2"/>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lenas-Individuales"/>
    <s v="ERI"/>
    <x v="0"/>
    <s v="800143281"/>
    <x v="0"/>
    <x v="0"/>
    <x v="2"/>
    <x v="13"/>
    <n v="7655975"/>
    <n v="4052079"/>
    <n v="0.3460932961190647"/>
    <n v="115165"/>
    <n v="1865995"/>
    <n v="1223171"/>
    <n v="0"/>
    <n v="0"/>
    <n v="1078078"/>
    <n v="9.2080033112249049E-2"/>
    <n v="0"/>
    <n v="0"/>
    <n v="871278"/>
    <n v="0"/>
    <n v="0"/>
    <n v="0"/>
    <n v="0"/>
    <n v="206800"/>
    <n v="91300"/>
    <n v="115500"/>
    <n v="115500"/>
    <n v="9.8650040390999214E-3"/>
    <m/>
    <m/>
    <m/>
    <m/>
    <m/>
    <n v="1078078"/>
    <n v="9.2080033112249049E-2"/>
  </r>
  <r>
    <s v="Plenas-Individuales"/>
    <s v="ERI"/>
    <x v="0"/>
    <s v="860518811"/>
    <x v="1"/>
    <x v="1"/>
    <x v="2"/>
    <x v="14"/>
    <n v="68930929"/>
    <n v="18367277"/>
    <n v="0.21039695821469687"/>
    <n v="1639882"/>
    <n v="8720902"/>
    <n v="2611101"/>
    <n v="3174725"/>
    <n v="0"/>
    <n v="5500431"/>
    <n v="6.3007377265003592E-2"/>
    <n v="0"/>
    <n v="38927"/>
    <n v="0"/>
    <n v="0"/>
    <n v="0"/>
    <n v="0"/>
    <n v="0"/>
    <n v="5539358"/>
    <n v="2643480"/>
    <n v="2895878"/>
    <n v="2895878"/>
    <n v="3.3172250985318071E-2"/>
    <m/>
    <m/>
    <m/>
    <m/>
    <m/>
    <n v="5500431"/>
    <n v="6.3007377265003592E-2"/>
  </r>
  <r>
    <s v="Plenas-Individuales"/>
    <s v="ERI"/>
    <x v="0"/>
    <s v="890300484"/>
    <x v="2"/>
    <x v="2"/>
    <x v="2"/>
    <x v="15"/>
    <n v="50353240"/>
    <n v="13144401"/>
    <n v="0.20700613114115532"/>
    <n v="4507915"/>
    <n v="9828501"/>
    <n v="2212020"/>
    <n v="4213498"/>
    <n v="0"/>
    <n v="1398297"/>
    <n v="2.2021243277368367E-2"/>
    <n v="0"/>
    <n v="5288"/>
    <n v="1428694"/>
    <n v="0"/>
    <n v="0"/>
    <n v="0"/>
    <n v="0"/>
    <n v="-25109"/>
    <n v="-48083"/>
    <n v="22974"/>
    <n v="22974"/>
    <n v="3.6180871664193007E-4"/>
    <m/>
    <m/>
    <m/>
    <m/>
    <m/>
    <n v="1398297"/>
    <n v="2.2021243277368367E-2"/>
  </r>
  <r>
    <s v="Plenas-Individuales"/>
    <s v="ERI"/>
    <x v="0"/>
    <s v="890915791"/>
    <x v="3"/>
    <x v="0"/>
    <x v="2"/>
    <x v="16"/>
    <n v="7777158"/>
    <n v="5345656"/>
    <n v="0.40735592228922851"/>
    <n v="2313016"/>
    <n v="570805"/>
    <n v="1789115"/>
    <n v="162625"/>
    <n v="0"/>
    <n v="5136127"/>
    <n v="0.3913891486993567"/>
    <n v="0"/>
    <n v="977780"/>
    <n v="110410"/>
    <n v="0"/>
    <n v="0"/>
    <n v="0"/>
    <n v="0"/>
    <n v="6003497"/>
    <n v="1279749"/>
    <n v="4723748"/>
    <n v="4723748"/>
    <n v="0.35996456247874886"/>
    <m/>
    <m/>
    <m/>
    <m/>
    <m/>
    <n v="5136127"/>
    <n v="0.3913891486993567"/>
  </r>
  <r>
    <s v="Plenas-Individuales"/>
    <s v="ERI"/>
    <x v="0"/>
    <s v="900007650"/>
    <x v="4"/>
    <x v="0"/>
    <x v="2"/>
    <x v="17"/>
    <n v="73055534"/>
    <n v="43988980"/>
    <n v="0.37583119871812187"/>
    <n v="601835"/>
    <n v="16072057"/>
    <n v="17975879"/>
    <n v="877007"/>
    <n v="-338538"/>
    <n v="9327334"/>
    <n v="7.9690484254563182E-2"/>
    <n v="0"/>
    <n v="0"/>
    <n v="2431120"/>
    <n v="0"/>
    <n v="0"/>
    <n v="0"/>
    <n v="0"/>
    <n v="6896214"/>
    <n v="3274322"/>
    <n v="3621892"/>
    <n v="3621892"/>
    <n v="3.0944568662141653E-2"/>
    <m/>
    <m/>
    <m/>
    <m/>
    <m/>
    <n v="9327334"/>
    <n v="7.9690484254563182E-2"/>
  </r>
  <r>
    <s v="Plenas-Individuales"/>
    <s v="ERI"/>
    <x v="0"/>
    <s v="900481586"/>
    <x v="5"/>
    <x v="0"/>
    <x v="2"/>
    <x v="18"/>
    <n v="34734387"/>
    <n v="14023725"/>
    <n v="0.28761829416200529"/>
    <n v="376308"/>
    <n v="8148979"/>
    <n v="2624887"/>
    <n v="0"/>
    <n v="420732"/>
    <n v="4046899"/>
    <n v="8.2999501703429374E-2"/>
    <n v="0"/>
    <n v="25352"/>
    <n v="393989"/>
    <n v="0"/>
    <n v="0"/>
    <n v="0"/>
    <n v="0"/>
    <n v="3678262"/>
    <n v="1480402"/>
    <n v="2197860"/>
    <n v="2197860"/>
    <n v="4.5076806911637596E-2"/>
    <m/>
    <m/>
    <m/>
    <m/>
    <m/>
    <n v="4046899"/>
    <n v="8.2999501703429374E-2"/>
  </r>
  <r>
    <s v="Plenas-Individuales"/>
    <s v="ERI"/>
    <x v="0"/>
    <s v="900504184"/>
    <x v="6"/>
    <x v="1"/>
    <x v="2"/>
    <x v="19"/>
    <n v="5197564"/>
    <n v="2070094"/>
    <n v="0.2848364631357172"/>
    <n v="1124895"/>
    <n v="0"/>
    <n v="2278512"/>
    <n v="270909"/>
    <n v="0"/>
    <n v="645568"/>
    <n v="8.8827514998641929E-2"/>
    <n v="0"/>
    <n v="2357655"/>
    <n v="1937870"/>
    <n v="0"/>
    <n v="0"/>
    <n v="0"/>
    <n v="0"/>
    <n v="1065353"/>
    <n v="596558"/>
    <n v="468795"/>
    <n v="468795"/>
    <n v="6.4504273591299982E-2"/>
    <m/>
    <m/>
    <m/>
    <m/>
    <m/>
    <n v="645568"/>
    <n v="8.8827514998641929E-2"/>
  </r>
  <r>
    <s v="Plenas-Separados"/>
    <s v="ERI"/>
    <x v="0"/>
    <s v="806004274"/>
    <x v="7"/>
    <x v="3"/>
    <x v="2"/>
    <x v="20"/>
    <n v="11170363"/>
    <n v="2367748"/>
    <n v="0.17489500566216365"/>
    <n v="278790"/>
    <n v="3674990"/>
    <n v="1469387"/>
    <n v="1500915"/>
    <n v="0"/>
    <n v="-3998754"/>
    <n v="-0.29537015910122172"/>
    <n v="0"/>
    <n v="744349"/>
    <n v="274212"/>
    <n v="0"/>
    <n v="0"/>
    <n v="0"/>
    <n v="0"/>
    <n v="-3528617"/>
    <n v="147459"/>
    <n v="-3676076"/>
    <n v="-3676076"/>
    <n v="-0.27153537151527268"/>
    <m/>
    <m/>
    <m/>
    <m/>
    <m/>
    <n v="-3998754"/>
    <n v="-0.29537015910122172"/>
  </r>
  <r>
    <s v="Plenas-Separados"/>
    <s v="ERI"/>
    <x v="0"/>
    <s v="860027326"/>
    <x v="8"/>
    <x v="4"/>
    <x v="2"/>
    <x v="21"/>
    <n v="25904452"/>
    <n v="8562147"/>
    <n v="0.2484186791972135"/>
    <n v="18374"/>
    <n v="5244876"/>
    <n v="2210401"/>
    <n v="113133"/>
    <n v="0"/>
    <n v="1012111"/>
    <n v="2.9364980281344266E-2"/>
    <n v="0"/>
    <n v="420883"/>
    <n v="799063"/>
    <n v="0"/>
    <n v="0"/>
    <n v="0"/>
    <n v="0"/>
    <n v="633931"/>
    <n v="328907"/>
    <n v="305024"/>
    <n v="305024"/>
    <n v="8.8498432932126551E-3"/>
    <m/>
    <m/>
    <m/>
    <m/>
    <m/>
    <n v="1012111"/>
    <n v="2.9364980281344266E-2"/>
  </r>
  <r>
    <s v="Plenas-Separados"/>
    <s v="ERI"/>
    <x v="0"/>
    <s v="890302180"/>
    <x v="9"/>
    <x v="2"/>
    <x v="2"/>
    <x v="22"/>
    <n v="7785909"/>
    <n v="3659127"/>
    <n v="0.31971301794070373"/>
    <n v="477546"/>
    <n v="1319188"/>
    <n v="1647099"/>
    <n v="0"/>
    <n v="0"/>
    <n v="692840"/>
    <n v="6.0536288396122129E-2"/>
    <n v="9878"/>
    <n v="370353"/>
    <n v="916628"/>
    <n v="0"/>
    <n v="0"/>
    <n v="0"/>
    <n v="0"/>
    <n v="156443"/>
    <n v="57795"/>
    <n v="98648"/>
    <n v="98648"/>
    <n v="8.6192826304784011E-3"/>
    <m/>
    <m/>
    <m/>
    <m/>
    <m/>
    <n v="692840"/>
    <n v="6.0536288396122129E-2"/>
  </r>
  <r>
    <s v="Plenas-Separados"/>
    <s v="ERI"/>
    <x v="0"/>
    <s v="890900148"/>
    <x v="10"/>
    <x v="0"/>
    <x v="2"/>
    <x v="23"/>
    <n v="276852683"/>
    <n v="189470586"/>
    <n v="0.40630738072819611"/>
    <n v="5426797"/>
    <n v="97923716"/>
    <n v="44060840"/>
    <n v="3257943"/>
    <n v="-402413"/>
    <n v="49252471"/>
    <n v="0.10561872905381438"/>
    <n v="0"/>
    <n v="28666056"/>
    <n v="26504159"/>
    <n v="0"/>
    <n v="-52320063"/>
    <n v="0"/>
    <n v="0"/>
    <n v="-905695"/>
    <n v="20445463"/>
    <n v="-21351158"/>
    <n v="-21351158"/>
    <n v="-4.578617328229443E-2"/>
    <m/>
    <m/>
    <m/>
    <m/>
    <m/>
    <n v="49252471"/>
    <n v="0.10561872905381438"/>
  </r>
  <r>
    <s v="Plenas-Separados"/>
    <s v="ERI"/>
    <x v="0"/>
    <s v="890908649"/>
    <x v="11"/>
    <x v="0"/>
    <x v="2"/>
    <x v="24"/>
    <n v="137262628"/>
    <n v="34097064"/>
    <n v="0.19897948929553397"/>
    <n v="0"/>
    <n v="8488458"/>
    <n v="27866048"/>
    <n v="1803478"/>
    <n v="948797"/>
    <n v="-3112123"/>
    <n v="-1.8161348002422879E-2"/>
    <n v="0"/>
    <n v="117515"/>
    <n v="6376846"/>
    <n v="0"/>
    <n v="0"/>
    <n v="0"/>
    <n v="0"/>
    <n v="-9371454"/>
    <n v="-279377"/>
    <n v="-9092077"/>
    <n v="-9092077"/>
    <n v="-5.3058434535468234E-2"/>
    <m/>
    <m/>
    <m/>
    <m/>
    <m/>
    <n v="-3112123"/>
    <n v="-1.8161348002422879E-2"/>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 (pérdida) acumulada anteriormente reconocida en otro resultado integral que surge de la reclasificación de activos financieros de la categoría de medición de valor razonable con cambios en otro resultado integral a la de valor razonable con cambios en resultado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lenas-Individuales"/>
    <s v="ERI"/>
    <x v="0"/>
    <s v="800143281"/>
    <x v="0"/>
    <x v="0"/>
    <x v="3"/>
    <x v="25"/>
    <n v="7249984"/>
    <n v="3907271"/>
    <n v="0.35020002679870632"/>
    <n v="0"/>
    <n v="2062073"/>
    <n v="808236"/>
    <n v="0"/>
    <n v="0"/>
    <n v="1036962"/>
    <n v="9.2940602325572011E-2"/>
    <n v="0"/>
    <n v="118151"/>
    <n v="1016798"/>
    <n v="0"/>
    <m/>
    <m/>
    <n v="0"/>
    <n v="138315"/>
    <n v="71093"/>
    <n v="67222"/>
    <n v="67222"/>
    <n v="6.0249586479828596E-3"/>
    <n v="57806"/>
    <n v="0"/>
    <n v="0"/>
    <n v="0"/>
    <n v="62834"/>
    <n v="1157602"/>
    <n v="0.10375329774214177"/>
  </r>
  <r>
    <s v="Plenas-Individuales"/>
    <s v="ERI"/>
    <x v="0"/>
    <s v="890915791"/>
    <x v="3"/>
    <x v="0"/>
    <x v="3"/>
    <x v="26"/>
    <n v="7253522"/>
    <n v="4791226"/>
    <n v="0.39778549123651236"/>
    <n v="3542024"/>
    <n v="585746"/>
    <n v="2002034"/>
    <n v="186289"/>
    <n v="0"/>
    <n v="5559181"/>
    <n v="0.46154398581024692"/>
    <n v="0"/>
    <n v="0"/>
    <n v="0"/>
    <n v="0"/>
    <m/>
    <m/>
    <n v="0"/>
    <n v="5559181"/>
    <n v="2132511"/>
    <n v="3426670"/>
    <n v="3426670"/>
    <n v="0.28449495165859839"/>
    <n v="0"/>
    <n v="0"/>
    <n v="0"/>
    <n v="0"/>
    <n v="0"/>
    <n v="5559181"/>
    <n v="0.46154398581024692"/>
  </r>
  <r>
    <s v="Plenas-Individuales"/>
    <s v="ERI"/>
    <x v="0"/>
    <s v="860030605"/>
    <x v="13"/>
    <x v="1"/>
    <x v="3"/>
    <x v="27"/>
    <n v="122718246"/>
    <n v="61449787"/>
    <n v="0.33366152637358082"/>
    <n v="2572224"/>
    <n v="40527969"/>
    <m/>
    <m/>
    <m/>
    <n v="23494042"/>
    <n v="0.12756851239215874"/>
    <n v="0"/>
    <m/>
    <n v="4154372"/>
    <m/>
    <m/>
    <m/>
    <m/>
    <n v="19339670"/>
    <n v="6706693"/>
    <n v="12632977"/>
    <n v="12632977"/>
    <n v="6.8594841320806205E-2"/>
    <n v="2454846"/>
    <n v="0"/>
    <n v="0"/>
    <n v="0"/>
    <n v="83775"/>
    <n v="26032663"/>
    <n v="0.14135277754744766"/>
  </r>
  <r>
    <s v="Plenas-Individuales"/>
    <s v="ERI"/>
    <x v="0"/>
    <s v="860518811"/>
    <x v="1"/>
    <x v="1"/>
    <x v="3"/>
    <x v="28"/>
    <n v="73437984"/>
    <n v="18706031"/>
    <n v="0.20300863816277162"/>
    <n v="786438"/>
    <n v="8782323"/>
    <n v="2916789"/>
    <n v="2732276"/>
    <m/>
    <n v="5061081"/>
    <n v="5.4925770273847957E-2"/>
    <n v="0"/>
    <m/>
    <m/>
    <m/>
    <m/>
    <m/>
    <m/>
    <n v="5061081"/>
    <n v="2040057"/>
    <n v="3021024"/>
    <n v="3021024"/>
    <n v="3.2785894992745868E-2"/>
    <n v="564548"/>
    <n v="0"/>
    <n v="0"/>
    <n v="0"/>
    <n v="0"/>
    <n v="5625629"/>
    <n v="6.1052570804517252E-2"/>
  </r>
  <r>
    <s v="Plenas-Individuales"/>
    <s v="ERI"/>
    <x v="0"/>
    <s v="890300484"/>
    <x v="2"/>
    <x v="2"/>
    <x v="3"/>
    <x v="29"/>
    <n v="46241432"/>
    <n v="12720266"/>
    <n v="0.21573778285693196"/>
    <n v="932246"/>
    <n v="9382069"/>
    <n v="2338569"/>
    <n v="920418"/>
    <m/>
    <n v="1011456"/>
    <n v="1.7154458475737926E-2"/>
    <n v="0"/>
    <n v="3118"/>
    <n v="1060369"/>
    <m/>
    <m/>
    <m/>
    <m/>
    <n v="-45795"/>
    <n v="219317"/>
    <n v="-265112"/>
    <n v="-265112"/>
    <n v="-4.4963426935228359E-3"/>
    <n v="988917"/>
    <n v="0"/>
    <n v="0"/>
    <n v="0"/>
    <n v="36475"/>
    <n v="2036848"/>
    <n v="3.4545273780955225E-2"/>
  </r>
  <r>
    <s v="Plenas-Individuales"/>
    <s v="ERI"/>
    <x v="0"/>
    <s v="900007650"/>
    <x v="4"/>
    <x v="0"/>
    <x v="3"/>
    <x v="30"/>
    <n v="67056808"/>
    <n v="41506704"/>
    <n v="0.38232646710987023"/>
    <n v="255923"/>
    <n v="17370712"/>
    <n v="18143240"/>
    <n v="561800"/>
    <m/>
    <n v="5686875"/>
    <n v="5.2382931384902139E-2"/>
    <n v="0"/>
    <n v="478172"/>
    <n v="560576"/>
    <m/>
    <m/>
    <m/>
    <m/>
    <n v="5604471"/>
    <n v="2267988"/>
    <n v="3336483"/>
    <n v="3336483"/>
    <n v="3.0733005395035488E-2"/>
    <n v="2246035"/>
    <n v="0"/>
    <n v="2617540"/>
    <n v="0"/>
    <n v="0"/>
    <n v="10550450"/>
    <n v="9.7182283491344681E-2"/>
  </r>
  <r>
    <s v="Plenas-Individuales"/>
    <s v="ERI"/>
    <x v="0"/>
    <s v="900504184"/>
    <x v="6"/>
    <x v="1"/>
    <x v="3"/>
    <x v="31"/>
    <n v="4491566"/>
    <n v="1549748"/>
    <n v="0.25652498777583815"/>
    <n v="57332"/>
    <n v="1002873"/>
    <n v="1177663"/>
    <n v="212148"/>
    <m/>
    <n v="-785604"/>
    <n v="-0.13003859756337777"/>
    <n v="0"/>
    <n v="464936"/>
    <n v="590634"/>
    <m/>
    <m/>
    <m/>
    <m/>
    <n v="-911302"/>
    <n v="-15117"/>
    <n v="-896185"/>
    <n v="-896185"/>
    <n v="-0.14834272808862442"/>
    <n v="145243"/>
    <n v="0"/>
    <n v="0"/>
    <n v="0"/>
    <n v="0"/>
    <n v="-640361"/>
    <n v="-0.10599697350609487"/>
  </r>
  <r>
    <s v="Plenas-Separados"/>
    <s v="ERI"/>
    <x v="0"/>
    <s v="806004274"/>
    <x v="7"/>
    <x v="3"/>
    <x v="3"/>
    <x v="32"/>
    <n v="13272977"/>
    <n v="2091924"/>
    <n v="0.13614952676883502"/>
    <n v="1904318"/>
    <n v="2715455"/>
    <n v="1503447"/>
    <n v="4055455"/>
    <m/>
    <n v="-4278115"/>
    <n v="-0.27843427041931479"/>
    <n v="0"/>
    <m/>
    <n v="418028"/>
    <m/>
    <m/>
    <m/>
    <m/>
    <n v="-4696143"/>
    <n v="-879345"/>
    <n v="-3816798"/>
    <n v="-3816798"/>
    <n v="-0.24841019151376245"/>
    <n v="300119"/>
    <n v="0"/>
    <n v="0"/>
    <n v="1788617"/>
    <n v="0"/>
    <n v="-2189379"/>
    <n v="-0.14249222953014795"/>
  </r>
  <r>
    <s v="Plenas-Separados"/>
    <s v="ERI"/>
    <x v="0"/>
    <s v="890900148"/>
    <x v="10"/>
    <x v="0"/>
    <x v="3"/>
    <x v="33"/>
    <n v="309080900"/>
    <n v="180384373"/>
    <n v="0.36853354660770798"/>
    <n v="6262798"/>
    <n v="104703829"/>
    <n v="41636643"/>
    <n v="4391937"/>
    <n v="2804"/>
    <n v="35917566"/>
    <n v="7.3381234545724344E-2"/>
    <n v="0"/>
    <n v="12572463"/>
    <n v="10821484"/>
    <m/>
    <n v="-8363203"/>
    <m/>
    <m/>
    <n v="29305342"/>
    <n v="15925813"/>
    <n v="13379529"/>
    <n v="13379529"/>
    <n v="2.7334991342685102E-2"/>
    <n v="14182282"/>
    <n v="0"/>
    <n v="2084477"/>
    <n v="0"/>
    <n v="-44442270"/>
    <n v="7742055"/>
    <n v="1.5817373421709531E-2"/>
  </r>
  <r>
    <s v="Plenas-Separados"/>
    <s v="ERI"/>
    <x v="0"/>
    <s v="890908649"/>
    <x v="11"/>
    <x v="0"/>
    <x v="3"/>
    <x v="34"/>
    <n v="128586110"/>
    <n v="38525316"/>
    <n v="0.2305366959168908"/>
    <m/>
    <m/>
    <n v="33704513"/>
    <m/>
    <n v="2881616"/>
    <n v="7702419"/>
    <n v="4.6091516207874376E-2"/>
    <n v="0"/>
    <n v="200336"/>
    <n v="6264122"/>
    <m/>
    <n v="1711830"/>
    <m/>
    <m/>
    <n v="3350463"/>
    <n v="3022325"/>
    <n v="328138"/>
    <n v="328138"/>
    <n v="1.9635880553134648E-3"/>
    <n v="3286737"/>
    <n v="0"/>
    <n v="0"/>
    <n v="0"/>
    <n v="0"/>
    <n v="10989156"/>
    <n v="6.5759453216562222E-2"/>
  </r>
  <r>
    <s v="Plenas-Separados"/>
    <s v="ERI"/>
    <x v="0"/>
    <s v="860027326"/>
    <x v="8"/>
    <x v="4"/>
    <x v="3"/>
    <x v="35"/>
    <n v="28291970"/>
    <n v="9041401"/>
    <n v="0.24218013958610918"/>
    <n v="204614"/>
    <n v="5514437"/>
    <n v="2299803"/>
    <n v="117484"/>
    <m/>
    <n v="1314291"/>
    <n v="3.5204187695774915E-2"/>
    <n v="0"/>
    <m/>
    <n v="1056993"/>
    <m/>
    <m/>
    <m/>
    <m/>
    <n v="257298"/>
    <n v="192710"/>
    <n v="64588"/>
    <n v="64588"/>
    <n v="1.7300339688050136E-3"/>
    <n v="950368"/>
    <n v="0"/>
    <n v="0"/>
    <n v="0"/>
    <n v="0"/>
    <n v="2264659"/>
    <n v="6.0660447726512565E-2"/>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lenas-Individuales"/>
    <s v="ERI"/>
    <x v="0"/>
    <s v="800143281"/>
    <x v="0"/>
    <x v="0"/>
    <x v="4"/>
    <x v="36"/>
    <n v="8676696"/>
    <n v="3593397"/>
    <n v="0.29285817149063176"/>
    <n v="0"/>
    <n v="2050839"/>
    <n v="703094"/>
    <n v="94499"/>
    <n v="0"/>
    <n v="744965"/>
    <n v="6.0713883749699368E-2"/>
    <n v="0"/>
    <n v="483738"/>
    <n v="820801"/>
    <n v="0"/>
    <n v="0"/>
    <n v="0"/>
    <n v="0"/>
    <n v="407902"/>
    <n v="178587"/>
    <n v="229315"/>
    <n v="229315"/>
    <n v="1.8688937402511947E-2"/>
    <n v="84980"/>
    <n v="0"/>
    <n v="0"/>
    <n v="0"/>
    <n v="0"/>
    <n v="829945"/>
    <n v="6.7639666626813671E-2"/>
  </r>
  <r>
    <s v="Plenas-Individuales"/>
    <s v="ERI"/>
    <x v="0"/>
    <s v="860518811"/>
    <x v="1"/>
    <x v="1"/>
    <x v="4"/>
    <x v="37"/>
    <n v="80017078"/>
    <n v="19905603"/>
    <n v="0.19921005722414514"/>
    <n v="584779"/>
    <n v="2765810"/>
    <n v="9631694"/>
    <n v="2539969"/>
    <n v="0"/>
    <n v="5552909"/>
    <n v="5.557205775933894E-2"/>
    <n v="0"/>
    <n v="0"/>
    <n v="0"/>
    <n v="0"/>
    <n v="0"/>
    <n v="0"/>
    <n v="0"/>
    <n v="5552909"/>
    <n v="2187853"/>
    <n v="3365056"/>
    <n v="3365056"/>
    <n v="3.3676598409123952E-2"/>
    <n v="513606"/>
    <n v="0"/>
    <n v="0"/>
    <n v="0"/>
    <n v="0"/>
    <n v="6066515"/>
    <n v="6.0712091982399873E-2"/>
  </r>
  <r>
    <s v="Plenas-Individuales"/>
    <s v="ERI"/>
    <x v="0"/>
    <s v="890300484"/>
    <x v="2"/>
    <x v="2"/>
    <x v="4"/>
    <x v="38"/>
    <n v="47651088"/>
    <n v="9141077"/>
    <n v="0.16095665660923475"/>
    <n v="1044411"/>
    <n v="10244412"/>
    <n v="2344308"/>
    <n v="1563643"/>
    <n v="0"/>
    <n v="-3966875"/>
    <n v="-6.984898357018085E-2"/>
    <n v="0"/>
    <n v="40767"/>
    <n v="872270"/>
    <n v="0"/>
    <n v="0"/>
    <n v="0"/>
    <n v="0"/>
    <n v="-4798378"/>
    <n v="-762907"/>
    <n v="-4035471"/>
    <n v="-4035471"/>
    <n v="-7.1056826236506387E-2"/>
    <n v="1132659"/>
    <n v="0"/>
    <n v="0"/>
    <n v="0"/>
    <n v="-36475"/>
    <n v="-2870691"/>
    <n v="-5.0547307009690512E-2"/>
  </r>
  <r>
    <s v="Plenas-Individuales"/>
    <s v="ERI"/>
    <x v="0"/>
    <s v="890915791"/>
    <x v="3"/>
    <x v="0"/>
    <x v="4"/>
    <x v="39"/>
    <n v="7244346"/>
    <n v="4344728"/>
    <n v="0.37489863297102083"/>
    <n v="247779"/>
    <n v="511141"/>
    <n v="1971059"/>
    <n v="153838"/>
    <n v="0"/>
    <n v="1956469"/>
    <n v="0.16882013178964947"/>
    <n v="0"/>
    <n v="3278217"/>
    <n v="536380"/>
    <n v="0"/>
    <n v="0"/>
    <n v="0"/>
    <n v="0"/>
    <n v="4698306"/>
    <n v="1799047"/>
    <n v="2899259"/>
    <n v="2899259"/>
    <n v="0.25017175660453977"/>
    <n v="61712"/>
    <n v="0"/>
    <n v="0"/>
    <n v="0"/>
    <n v="0"/>
    <n v="2018181"/>
    <n v="0.17414514740349402"/>
  </r>
  <r>
    <s v="Plenas-Individuales"/>
    <s v="ERI"/>
    <x v="0"/>
    <s v="900007650"/>
    <x v="4"/>
    <x v="0"/>
    <x v="4"/>
    <x v="40"/>
    <n v="82872761"/>
    <n v="48890935"/>
    <n v="0.37105011838769308"/>
    <n v="764725"/>
    <n v="19846732"/>
    <n v="18666263"/>
    <n v="0"/>
    <n v="0"/>
    <n v="11142665"/>
    <n v="8.4565516437850985E-2"/>
    <n v="0"/>
    <n v="633484"/>
    <n v="0"/>
    <n v="0"/>
    <n v="0"/>
    <n v="0"/>
    <n v="0"/>
    <n v="11776149"/>
    <n v="4831225"/>
    <n v="6944924"/>
    <n v="6944924"/>
    <n v="5.270741646469905E-2"/>
    <n v="1764711"/>
    <n v="0"/>
    <n v="2449058"/>
    <n v="0"/>
    <n v="77232"/>
    <n v="15433666"/>
    <n v="0.11713139862136229"/>
  </r>
  <r>
    <s v="Plenas-Individuales"/>
    <s v="ERI"/>
    <x v="0"/>
    <s v="900481586"/>
    <x v="5"/>
    <x v="0"/>
    <x v="4"/>
    <x v="41"/>
    <n v="37801098"/>
    <n v="13984189"/>
    <n v="0.27004173984784519"/>
    <n v="1005759"/>
    <n v="8034473"/>
    <n v="2335741"/>
    <n v="0"/>
    <n v="-68577"/>
    <n v="4551157"/>
    <n v="8.7885136177771883E-2"/>
    <n v="0"/>
    <n v="120391"/>
    <n v="271091"/>
    <n v="0"/>
    <n v="0"/>
    <n v="0"/>
    <n v="0"/>
    <n v="4400457"/>
    <n v="1516826"/>
    <n v="2883631"/>
    <n v="2883631"/>
    <n v="5.5684368419161218E-2"/>
    <n v="995961"/>
    <n v="0"/>
    <n v="49241"/>
    <n v="0"/>
    <n v="0"/>
    <n v="5596359"/>
    <n v="0.10806851374599893"/>
  </r>
  <r>
    <s v="Plenas-Individuales"/>
    <s v="ERI"/>
    <x v="0"/>
    <s v="900504184"/>
    <x v="6"/>
    <x v="1"/>
    <x v="4"/>
    <x v="42"/>
    <n v="8806334"/>
    <n v="1310601"/>
    <n v="0.12954526247326884"/>
    <n v="32654"/>
    <n v="1352868"/>
    <n v="875309"/>
    <n v="14272"/>
    <n v="0"/>
    <n v="-899194"/>
    <n v="-8.8880080775452244E-2"/>
    <n v="0"/>
    <n v="853415"/>
    <n v="2066445"/>
    <n v="0"/>
    <n v="0"/>
    <n v="0"/>
    <n v="0"/>
    <n v="-2112224"/>
    <n v="90511"/>
    <n v="-2202735"/>
    <n v="-2202735"/>
    <n v="-0.21772750343854141"/>
    <n v="340244"/>
    <n v="0"/>
    <n v="0"/>
    <n v="0"/>
    <n v="0"/>
    <n v="-558950"/>
    <n v="-5.5248946444748336E-2"/>
  </r>
  <r>
    <s v="Plenas-Individuales"/>
    <s v="ERI"/>
    <x v="0"/>
    <s v="900842071"/>
    <x v="14"/>
    <x v="1"/>
    <x v="4"/>
    <x v="43"/>
    <n v="33615142"/>
    <n v="10661544"/>
    <n v="0.24079363121259797"/>
    <n v="687889"/>
    <n v="3969268"/>
    <n v="2681430"/>
    <n v="145982"/>
    <n v="0"/>
    <n v="4552753"/>
    <n v="0.10282506238158837"/>
    <n v="0"/>
    <n v="407419"/>
    <n v="1202019"/>
    <n v="0"/>
    <n v="0"/>
    <n v="0"/>
    <n v="0"/>
    <n v="3758153"/>
    <n v="747369"/>
    <n v="3010784"/>
    <n v="3010784"/>
    <n v="6.7999307807273562E-2"/>
    <n v="2318795"/>
    <n v="0"/>
    <n v="0"/>
    <n v="0"/>
    <n v="0"/>
    <n v="6871548"/>
    <n v="0.15519562597796954"/>
  </r>
  <r>
    <s v="Plenas-Separados"/>
    <s v="ERI"/>
    <x v="0"/>
    <s v="860027326"/>
    <x v="8"/>
    <x v="4"/>
    <x v="4"/>
    <x v="44"/>
    <n v="33979912"/>
    <n v="10289006"/>
    <n v="0.2324205439130001"/>
    <n v="412688"/>
    <n v="6228829"/>
    <n v="2283565"/>
    <n v="103680"/>
    <n v="0"/>
    <n v="2085620"/>
    <n v="4.7112513569904736E-2"/>
    <n v="0"/>
    <n v="0"/>
    <n v="1399681"/>
    <n v="0"/>
    <n v="0"/>
    <n v="0"/>
    <n v="0"/>
    <n v="685939"/>
    <n v="448561"/>
    <n v="237378"/>
    <n v="237378"/>
    <n v="5.3621821070937402E-3"/>
    <n v="898379"/>
    <n v="0"/>
    <n v="0"/>
    <n v="0"/>
    <n v="0"/>
    <n v="2983999"/>
    <n v="6.7406187790720343E-2"/>
  </r>
  <r>
    <s v="Plenas-Separados"/>
    <s v="ERI"/>
    <x v="0"/>
    <s v="890302180"/>
    <x v="9"/>
    <x v="2"/>
    <x v="4"/>
    <x v="45"/>
    <n v="6902999"/>
    <n v="2228417"/>
    <n v="0.24403849304423322"/>
    <n v="0"/>
    <n v="877826"/>
    <n v="1039335"/>
    <n v="0"/>
    <n v="0"/>
    <n v="311256"/>
    <n v="3.4086279718282465E-2"/>
    <n v="23860"/>
    <n v="482610"/>
    <n v="820625"/>
    <n v="39821"/>
    <n v="0"/>
    <n v="0"/>
    <n v="0"/>
    <n v="-42720"/>
    <n v="14772"/>
    <n v="-57492"/>
    <n v="-57492"/>
    <n v="-6.2960662398909434E-3"/>
    <n v="13294037"/>
    <n v="0"/>
    <n v="0"/>
    <n v="0"/>
    <n v="0"/>
    <n v="13605293"/>
    <n v="1.4899433997969209"/>
  </r>
  <r>
    <s v="Plenas-Separados"/>
    <s v="ERI"/>
    <x v="0"/>
    <s v="890900148"/>
    <x v="10"/>
    <x v="0"/>
    <x v="4"/>
    <x v="46"/>
    <n v="335452236"/>
    <n v="145566963"/>
    <n v="0.30262193962865086"/>
    <n v="4261706"/>
    <n v="88374933"/>
    <n v="32764156"/>
    <n v="4292263"/>
    <n v="4620349"/>
    <n v="29017666"/>
    <n v="6.0325380068665412E-2"/>
    <n v="0"/>
    <n v="9440833"/>
    <n v="12378225"/>
    <n v="0"/>
    <n v="-12674899"/>
    <n v="0"/>
    <n v="0"/>
    <n v="13405375"/>
    <n v="6253164"/>
    <n v="7152211"/>
    <n v="7152211"/>
    <n v="1.4868868051148204E-2"/>
    <n v="13016015"/>
    <n v="0"/>
    <n v="268988"/>
    <n v="0"/>
    <n v="29173492"/>
    <n v="71476161"/>
    <n v="0.14859315625778172"/>
  </r>
  <r>
    <s v="Plenas-Separados"/>
    <s v="ERI"/>
    <x v="0"/>
    <s v="890908649"/>
    <x v="11"/>
    <x v="0"/>
    <x v="4"/>
    <x v="47"/>
    <n v="140064753"/>
    <n v="39042509"/>
    <n v="0.21798395310180108"/>
    <n v="0"/>
    <n v="0"/>
    <n v="33442441"/>
    <n v="908749"/>
    <n v="0"/>
    <n v="4691319"/>
    <n v="2.6192790552512606E-2"/>
    <n v="0"/>
    <n v="122916"/>
    <n v="4984021"/>
    <n v="0"/>
    <n v="1236925"/>
    <n v="0"/>
    <n v="0"/>
    <n v="1067139"/>
    <n v="-1078873"/>
    <n v="2146012"/>
    <n v="2146012"/>
    <n v="1.1981714063609547E-2"/>
    <n v="2194683"/>
    <n v="0"/>
    <n v="0"/>
    <n v="0"/>
    <n v="0"/>
    <n v="6886002"/>
    <n v="3.8446246808239409E-2"/>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lenas-Individuales"/>
    <s v="ERI"/>
    <x v="0"/>
    <s v="805026800"/>
    <x v="15"/>
    <x v="2"/>
    <x v="5"/>
    <x v="48"/>
    <n v="3466974"/>
    <n v="1757360"/>
    <n v="0.33637971844832282"/>
    <n v="289"/>
    <n v="477462"/>
    <n v="696983"/>
    <n v="214985"/>
    <m/>
    <n v="368219"/>
    <n v="7.048151974969441E-2"/>
    <m/>
    <n v="26684"/>
    <n v="179612"/>
    <m/>
    <m/>
    <m/>
    <m/>
    <n v="215291"/>
    <n v="143230"/>
    <n v="72061"/>
    <n v="72061"/>
    <n v="1.3793337102872826E-2"/>
    <n v="56371"/>
    <n v="0"/>
    <n v="0"/>
    <n v="0"/>
    <n v="0"/>
    <n v="424590"/>
    <n v="8.1271603232105763E-2"/>
  </r>
  <r>
    <s v="Plenas-Individuales"/>
    <s v="ERI"/>
    <x v="0"/>
    <s v="800143281"/>
    <x v="0"/>
    <x v="0"/>
    <x v="5"/>
    <x v="49"/>
    <n v="8745050"/>
    <n v="4173849"/>
    <n v="0.32308086006400388"/>
    <m/>
    <n v="2231036"/>
    <n v="642298"/>
    <n v="127363"/>
    <m/>
    <n v="1173152"/>
    <n v="9.080897683308771E-2"/>
    <m/>
    <n v="132699"/>
    <n v="981752"/>
    <m/>
    <m/>
    <m/>
    <m/>
    <n v="324099"/>
    <n v="139884"/>
    <n v="184215"/>
    <n v="184215"/>
    <n v="1.4259342069320304E-2"/>
    <n v="0"/>
    <n v="0"/>
    <n v="0"/>
    <n v="0"/>
    <n v="0"/>
    <n v="1173152"/>
    <n v="9.080897683308771E-2"/>
  </r>
  <r>
    <s v="Plenas-Individuales"/>
    <s v="ERI"/>
    <x v="0"/>
    <s v="900007650"/>
    <x v="4"/>
    <x v="0"/>
    <x v="5"/>
    <x v="50"/>
    <n v="78403922"/>
    <n v="50441487"/>
    <n v="0.39148843091491137"/>
    <n v="378382"/>
    <n v="19214958"/>
    <n v="17362339"/>
    <m/>
    <m/>
    <n v="14242572"/>
    <n v="0.1105400037963324"/>
    <m/>
    <n v="121892"/>
    <m/>
    <m/>
    <m/>
    <m/>
    <m/>
    <n v="14364464"/>
    <n v="5742224"/>
    <n v="8622240"/>
    <n v="8622240"/>
    <n v="6.6919264465216607E-2"/>
    <n v="2674069"/>
    <n v="1392094"/>
    <n v="2649498"/>
    <n v="0"/>
    <n v="461896"/>
    <n v="21420129"/>
    <n v="0.16624673836845827"/>
  </r>
  <r>
    <s v="Plenas-Individuales"/>
    <s v="ERI"/>
    <x v="0"/>
    <s v="860518811"/>
    <x v="1"/>
    <x v="1"/>
    <x v="5"/>
    <x v="51"/>
    <n v="86381964"/>
    <n v="20856339"/>
    <n v="0.19448591050531638"/>
    <n v="1119913"/>
    <n v="10074677"/>
    <n v="3641325"/>
    <n v="219608"/>
    <m/>
    <n v="8040642"/>
    <n v="7.4979198430620453E-2"/>
    <m/>
    <n v="2808998"/>
    <n v="3563657"/>
    <m/>
    <m/>
    <m/>
    <m/>
    <n v="7285983"/>
    <n v="1926918"/>
    <n v="5359065"/>
    <n v="5359065"/>
    <n v="4.9973422276180554E-2"/>
    <n v="593905"/>
    <n v="0"/>
    <n v="0"/>
    <n v="0"/>
    <n v="0"/>
    <n v="8634547"/>
    <n v="8.0517378198347658E-2"/>
  </r>
  <r>
    <s v="Plenas-Individuales"/>
    <s v="ERI"/>
    <x v="0"/>
    <s v="890300484"/>
    <x v="2"/>
    <x v="2"/>
    <x v="5"/>
    <x v="52"/>
    <n v="45065237"/>
    <n v="9974894"/>
    <n v="0.18122947418130236"/>
    <n v="4049028"/>
    <n v="9017439"/>
    <n v="2165453"/>
    <n v="2383419"/>
    <m/>
    <n v="457611"/>
    <n v="8.3141335546603259E-3"/>
    <m/>
    <n v="4421"/>
    <n v="910772"/>
    <m/>
    <m/>
    <m/>
    <m/>
    <n v="-448740"/>
    <n v="229932"/>
    <n v="-678672"/>
    <n v="-678672"/>
    <n v="-1.2330493908163119E-2"/>
    <n v="1208781"/>
    <n v="0"/>
    <n v="0"/>
    <n v="0"/>
    <n v="0"/>
    <n v="1666392"/>
    <n v="3.027594538247011E-2"/>
  </r>
  <r>
    <s v="Plenas-Individuales"/>
    <s v="ERI"/>
    <x v="0"/>
    <s v="890915791"/>
    <x v="3"/>
    <x v="0"/>
    <x v="5"/>
    <x v="53"/>
    <n v="6410743"/>
    <n v="3742158"/>
    <n v="0.36858017230740259"/>
    <n v="3298191"/>
    <n v="467817"/>
    <n v="2137677"/>
    <n v="162039"/>
    <m/>
    <n v="4272816"/>
    <n v="0.42084681018755132"/>
    <n v="0"/>
    <n v="1990986"/>
    <n v="599473"/>
    <n v="0"/>
    <m/>
    <n v="0"/>
    <n v="0"/>
    <n v="5664329"/>
    <n v="1741771"/>
    <n v="3922558"/>
    <n v="3922558"/>
    <n v="0.38634849290857853"/>
    <n v="51148"/>
    <n v="0"/>
    <n v="0"/>
    <n v="0"/>
    <n v="0"/>
    <n v="4323964"/>
    <n v="0.42588458215046121"/>
  </r>
  <r>
    <s v="Plenas-Individuales"/>
    <s v="ERI"/>
    <x v="0"/>
    <s v="900481586"/>
    <x v="5"/>
    <x v="0"/>
    <x v="5"/>
    <x v="54"/>
    <n v="41950740"/>
    <n v="15897335"/>
    <n v="0.27481182390252396"/>
    <m/>
    <n v="10783316"/>
    <n v="2521342"/>
    <m/>
    <n v="1158014"/>
    <n v="3750691"/>
    <n v="6.483691981107409E-2"/>
    <n v="-47176"/>
    <n v="178036"/>
    <n v="62536"/>
    <m/>
    <m/>
    <n v="59775"/>
    <m/>
    <n v="3878790"/>
    <n v="1340130"/>
    <n v="2538660"/>
    <n v="2538660"/>
    <n v="4.3884952092182843E-2"/>
    <n v="992033"/>
    <n v="8538"/>
    <n v="52616"/>
    <n v="0"/>
    <n v="0"/>
    <n v="4803878"/>
    <n v="8.3043005320401764E-2"/>
  </r>
  <r>
    <s v="Plenas-Individuales"/>
    <s v="ERI"/>
    <x v="0"/>
    <s v="900504184"/>
    <x v="6"/>
    <x v="1"/>
    <x v="5"/>
    <x v="55"/>
    <n v="11247577"/>
    <n v="1833706"/>
    <n v="0.14017784035403866"/>
    <m/>
    <n v="1249462"/>
    <n v="905976"/>
    <n v="72642"/>
    <m/>
    <n v="-394374"/>
    <n v="-3.0147960257415118E-2"/>
    <m/>
    <n v="1759344"/>
    <n v="1741213"/>
    <m/>
    <m/>
    <m/>
    <m/>
    <n v="-376243"/>
    <n v="-224083"/>
    <n v="-152160"/>
    <n v="-152160"/>
    <n v="-1.1631886566478226E-2"/>
    <n v="199930"/>
    <n v="0"/>
    <n v="0"/>
    <n v="0"/>
    <n v="0"/>
    <n v="-194444"/>
    <n v="-1.4864291216694876E-2"/>
  </r>
  <r>
    <s v="Plenas-Individuales"/>
    <s v="ERI"/>
    <x v="0"/>
    <s v="900842071"/>
    <x v="14"/>
    <x v="1"/>
    <x v="5"/>
    <x v="56"/>
    <n v="39654685"/>
    <n v="10570975"/>
    <n v="0.21046960856263511"/>
    <n v="530200"/>
    <n v="4790250"/>
    <n v="2687739"/>
    <n v="37216"/>
    <n v="0"/>
    <n v="3585970"/>
    <n v="7.1397170291042464E-2"/>
    <n v="0"/>
    <n v="231014"/>
    <n v="780065"/>
    <n v="0"/>
    <m/>
    <n v="0"/>
    <n v="0"/>
    <n v="3036919"/>
    <n v="264154"/>
    <n v="2772765"/>
    <n v="2772765"/>
    <n v="5.520614363255754E-2"/>
    <n v="991632"/>
    <n v="0"/>
    <n v="3788665"/>
    <n v="0"/>
    <n v="0"/>
    <n v="8366267"/>
    <n v="0.16657356020806893"/>
  </r>
  <r>
    <s v="Plenas-Separados"/>
    <s v="ERI"/>
    <x v="0"/>
    <s v="860027326"/>
    <x v="8"/>
    <x v="4"/>
    <x v="5"/>
    <x v="57"/>
    <n v="39854839"/>
    <n v="12584837"/>
    <n v="0.23998693279493183"/>
    <n v="421025"/>
    <n v="7208249"/>
    <n v="2436714"/>
    <n v="130719"/>
    <m/>
    <n v="3230180"/>
    <n v="6.1598015975537303E-2"/>
    <m/>
    <m/>
    <n v="1304633"/>
    <m/>
    <m/>
    <m/>
    <m/>
    <n v="1925547"/>
    <n v="971794"/>
    <n v="953753"/>
    <n v="953753"/>
    <n v="1.8187621906740996E-2"/>
    <n v="1028529"/>
    <n v="0"/>
    <n v="0"/>
    <n v="0"/>
    <n v="0"/>
    <n v="4258709"/>
    <n v="8.1211581093674184E-2"/>
  </r>
  <r>
    <s v="Plenas-Separados"/>
    <s v="ERI"/>
    <x v="0"/>
    <s v="890302180"/>
    <x v="9"/>
    <x v="2"/>
    <x v="5"/>
    <x v="58"/>
    <n v="6036737"/>
    <n v="1939648"/>
    <n v="0.24317381871612265"/>
    <m/>
    <n v="746443"/>
    <n v="855932"/>
    <m/>
    <m/>
    <n v="337273"/>
    <n v="4.2283941911028619E-2"/>
    <n v="14072"/>
    <n v="225440"/>
    <n v="657051"/>
    <n v="11623"/>
    <n v="-113348"/>
    <m/>
    <m/>
    <n v="-205237"/>
    <n v="-38276"/>
    <n v="-166961"/>
    <n v="-166961"/>
    <n v="-2.0931913391843547E-2"/>
    <n v="266767"/>
    <n v="0"/>
    <n v="0"/>
    <n v="8197"/>
    <n v="-21987"/>
    <n v="590250"/>
    <n v="7.3999687828508784E-2"/>
  </r>
  <r>
    <s v="Plenas-Separados"/>
    <s v="ERI"/>
    <x v="0"/>
    <s v="890900148"/>
    <x v="10"/>
    <x v="0"/>
    <x v="5"/>
    <x v="59"/>
    <n v="369871606"/>
    <n v="162816452"/>
    <n v="0.30565065154886578"/>
    <n v="4549908"/>
    <n v="91445720"/>
    <n v="29985364"/>
    <n v="4320046"/>
    <n v="1336197"/>
    <n v="42951427"/>
    <n v="8.0631480948273854E-2"/>
    <m/>
    <n v="10623768"/>
    <n v="10096246"/>
    <m/>
    <n v="2483232"/>
    <m/>
    <m/>
    <n v="45962181"/>
    <n v="13298198"/>
    <n v="32663983"/>
    <n v="32663983"/>
    <n v="6.1319157637282719E-2"/>
    <n v="10878028"/>
    <n v="2040768"/>
    <n v="440548"/>
    <n v="0"/>
    <n v="-11096587"/>
    <n v="45214184"/>
    <n v="8.4879289709926253E-2"/>
  </r>
  <r>
    <s v="Plenas-Separados"/>
    <s v="ERI"/>
    <x v="0"/>
    <s v="890908649"/>
    <x v="11"/>
    <x v="0"/>
    <x v="5"/>
    <x v="60"/>
    <n v="151021282"/>
    <n v="40147314"/>
    <n v="0.21000998511282679"/>
    <m/>
    <n v="7416115"/>
    <n v="25360718"/>
    <m/>
    <n v="604854"/>
    <n v="7975335"/>
    <n v="4.1718855329146216E-2"/>
    <m/>
    <n v="139787"/>
    <n v="5283611"/>
    <m/>
    <n v="3022205"/>
    <m/>
    <m/>
    <n v="5853716"/>
    <n v="1205830"/>
    <n v="4647886"/>
    <n v="4647886"/>
    <n v="2.4313020533979338E-2"/>
    <n v="4266017"/>
    <n v="2487339"/>
    <n v="0"/>
    <n v="0"/>
    <n v="0"/>
    <n v="14728691"/>
    <n v="7.7045557210662363E-2"/>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lenas-Individuales"/>
    <s v="ERI"/>
    <x v="0"/>
    <s v="900007650"/>
    <x v="4"/>
    <x v="0"/>
    <x v="6"/>
    <x v="61"/>
    <n v="67935749"/>
    <n v="44162828"/>
    <n v="0.39396421597751413"/>
    <n v="0"/>
    <n v="17768716"/>
    <n v="14360858"/>
    <n v="0"/>
    <n v="-318428"/>
    <n v="11714826"/>
    <n v="0.10450468073292313"/>
    <n v="0"/>
    <n v="0"/>
    <n v="662870"/>
    <n v="0"/>
    <n v="0"/>
    <n v="0"/>
    <n v="0"/>
    <n v="11051956"/>
    <n v="5866654"/>
    <n v="5185302"/>
    <n v="5185302"/>
    <n v="4.6256626433357845E-2"/>
    <n v="2788800"/>
    <n v="2853664"/>
    <n v="1293309"/>
    <n v="0"/>
    <n v="1199874"/>
    <n v="19850473"/>
    <n v="0.17708050834579284"/>
  </r>
  <r>
    <s v="Plenas-Individuales"/>
    <s v="ERI"/>
    <x v="0"/>
    <s v="800143281"/>
    <x v="0"/>
    <x v="0"/>
    <x v="6"/>
    <x v="62"/>
    <n v="7565734"/>
    <n v="2858730"/>
    <n v="0.27423280467945405"/>
    <n v="0"/>
    <n v="1847083"/>
    <n v="575053"/>
    <n v="126763"/>
    <n v="0"/>
    <n v="309831"/>
    <n v="2.9721528128448617E-2"/>
    <n v="0"/>
    <n v="206516"/>
    <n v="691876"/>
    <n v="0"/>
    <n v="0"/>
    <n v="0"/>
    <n v="0"/>
    <n v="-175529"/>
    <n v="-14523"/>
    <n v="-161006"/>
    <n v="-161006"/>
    <n v="-1.5445014726896271E-2"/>
    <n v="0"/>
    <n v="0"/>
    <n v="0"/>
    <n v="0"/>
    <n v="0"/>
    <n v="309831"/>
    <n v="2.9721528128448617E-2"/>
  </r>
  <r>
    <s v="Plenas-Individuales"/>
    <s v="ERI"/>
    <x v="0"/>
    <s v="830032559"/>
    <x v="16"/>
    <x v="1"/>
    <x v="6"/>
    <x v="63"/>
    <n v="17572375"/>
    <n v="2988819"/>
    <n v="0.14536213217967789"/>
    <n v="385472"/>
    <n v="1326403"/>
    <n v="1412162"/>
    <n v="40263"/>
    <n v="0"/>
    <n v="595463"/>
    <n v="2.8960526319629105E-2"/>
    <n v="0"/>
    <n v="372306"/>
    <n v="467778"/>
    <n v="0"/>
    <n v="0"/>
    <n v="0"/>
    <n v="0"/>
    <n v="499991"/>
    <n v="-88771"/>
    <n v="588762"/>
    <n v="588762"/>
    <n v="2.8634621121711123E-2"/>
    <n v="131467"/>
    <n v="0"/>
    <n v="0"/>
    <n v="0"/>
    <n v="71710"/>
    <n v="798640"/>
    <n v="3.8842102263127329E-2"/>
  </r>
  <r>
    <s v="Plenas-Individuales"/>
    <s v="ERI"/>
    <x v="0"/>
    <s v="805026800"/>
    <x v="15"/>
    <x v="2"/>
    <x v="6"/>
    <x v="64"/>
    <n v="1934976"/>
    <n v="1492956"/>
    <n v="0.43552672573434947"/>
    <n v="8783"/>
    <n v="484399"/>
    <n v="503701"/>
    <n v="27349"/>
    <n v="0"/>
    <n v="486290"/>
    <n v="0.14186104041737116"/>
    <n v="0"/>
    <n v="10341"/>
    <n v="211936"/>
    <n v="0"/>
    <n v="0"/>
    <n v="0"/>
    <n v="0"/>
    <n v="284695"/>
    <n v="139793"/>
    <n v="144902"/>
    <n v="144902"/>
    <n v="4.2270966868654336E-2"/>
    <n v="56371"/>
    <n v="0"/>
    <n v="0"/>
    <n v="0"/>
    <n v="0"/>
    <n v="542661"/>
    <n v="0.15830564900353916"/>
  </r>
  <r>
    <s v="Plenas-Individuales"/>
    <s v="ERI"/>
    <x v="0"/>
    <s v="860518811"/>
    <x v="1"/>
    <x v="1"/>
    <x v="6"/>
    <x v="65"/>
    <n v="96851403"/>
    <n v="24075548"/>
    <n v="0.19909166485145235"/>
    <n v="4127339"/>
    <n v="11965276"/>
    <n v="6701367"/>
    <n v="0"/>
    <n v="0"/>
    <n v="9536244"/>
    <n v="7.8859542237197391E-2"/>
    <n v="0"/>
    <n v="561849"/>
    <n v="1318784"/>
    <n v="669897"/>
    <n v="0"/>
    <n v="0"/>
    <n v="0"/>
    <n v="8109412"/>
    <n v="3595623"/>
    <n v="4513789"/>
    <n v="4513789"/>
    <n v="3.7326575777140034E-2"/>
    <n v="913590"/>
    <n v="0"/>
    <n v="0"/>
    <n v="0"/>
    <n v="0"/>
    <n v="10449834"/>
    <n v="8.6414433784905403E-2"/>
  </r>
  <r>
    <s v="Plenas-Individuales"/>
    <s v="ERI"/>
    <x v="0"/>
    <s v="890300484"/>
    <x v="2"/>
    <x v="2"/>
    <x v="6"/>
    <x v="66"/>
    <n v="37711882"/>
    <n v="8641059"/>
    <n v="0.1864187862427111"/>
    <n v="978532"/>
    <n v="7976431"/>
    <n v="1348590"/>
    <n v="2042973"/>
    <n v="0"/>
    <n v="-1748403"/>
    <n v="-3.7719354204515311E-2"/>
    <n v="0"/>
    <n v="15508"/>
    <n v="472789"/>
    <n v="0"/>
    <n v="0"/>
    <n v="0"/>
    <n v="0"/>
    <n v="-2205684"/>
    <n v="-239881"/>
    <n v="-1965803"/>
    <n v="-1965803"/>
    <n v="-4.2409455745213667E-2"/>
    <n v="1145473"/>
    <n v="0"/>
    <n v="0"/>
    <n v="0"/>
    <n v="0"/>
    <n v="-602930"/>
    <n v="-1.3007373145967156E-2"/>
  </r>
  <r>
    <s v="Plenas-Individuales"/>
    <s v="ERI"/>
    <x v="0"/>
    <s v="890915791"/>
    <x v="3"/>
    <x v="0"/>
    <x v="6"/>
    <x v="67"/>
    <n v="3865505"/>
    <n v="1856116"/>
    <n v="0.32440387086107242"/>
    <n v="5953838"/>
    <n v="313610"/>
    <n v="1816152"/>
    <n v="216362"/>
    <n v="0"/>
    <n v="5463830"/>
    <n v="0.95494441173226963"/>
    <n v="0"/>
    <n v="1365792"/>
    <n v="691874"/>
    <n v="0"/>
    <n v="0"/>
    <n v="0"/>
    <n v="0"/>
    <n v="6137748"/>
    <n v="527679"/>
    <n v="5610069"/>
    <n v="5610069"/>
    <n v="0.98050342726300821"/>
    <n v="38007"/>
    <n v="0"/>
    <n v="0"/>
    <n v="0"/>
    <n v="0"/>
    <n v="5501837"/>
    <n v="0.96158710966699823"/>
  </r>
  <r>
    <s v="Plenas-Individuales"/>
    <s v="ERI"/>
    <x v="0"/>
    <s v="900481586"/>
    <x v="5"/>
    <x v="0"/>
    <x v="6"/>
    <x v="68"/>
    <n v="39910329"/>
    <n v="16731932"/>
    <n v="0.2953966120808631"/>
    <n v="0"/>
    <n v="10174019"/>
    <n v="2553392"/>
    <n v="0"/>
    <n v="463487"/>
    <n v="4468008"/>
    <n v="7.8881173193280543E-2"/>
    <n v="-22389"/>
    <n v="307946"/>
    <n v="192010"/>
    <n v="0"/>
    <n v="0"/>
    <n v="233979"/>
    <n v="0"/>
    <n v="4795534"/>
    <n v="1794567"/>
    <n v="3000967"/>
    <n v="3000967"/>
    <n v="5.298105949548871E-2"/>
    <n v="996049"/>
    <n v="5172"/>
    <n v="38393"/>
    <n v="538529"/>
    <n v="0"/>
    <n v="6046151"/>
    <n v="0.10674275520180948"/>
  </r>
  <r>
    <s v="Plenas-Individuales"/>
    <s v="ERI"/>
    <x v="0"/>
    <s v="900504184"/>
    <x v="6"/>
    <x v="1"/>
    <x v="6"/>
    <x v="69"/>
    <n v="12170703"/>
    <n v="2277603"/>
    <n v="0.1576380649745375"/>
    <n v="0"/>
    <n v="1160588"/>
    <n v="908287"/>
    <n v="60671"/>
    <n v="0"/>
    <n v="148057"/>
    <n v="1.0247360486412732E-2"/>
    <n v="0"/>
    <n v="939899"/>
    <n v="1190083"/>
    <n v="0"/>
    <n v="0"/>
    <n v="0"/>
    <n v="0"/>
    <n v="-102127"/>
    <n v="-38535"/>
    <n v="-63592"/>
    <n v="-63592"/>
    <n v="-4.4013464277403869E-3"/>
    <n v="204441"/>
    <n v="0"/>
    <n v="0"/>
    <n v="0"/>
    <n v="0"/>
    <n v="352498"/>
    <n v="2.439718538630065E-2"/>
  </r>
  <r>
    <s v="Plenas-Individuales"/>
    <s v="ERI"/>
    <x v="0"/>
    <s v="900842071"/>
    <x v="14"/>
    <x v="1"/>
    <x v="6"/>
    <x v="70"/>
    <n v="32034526"/>
    <n v="12379927"/>
    <n v="0.27873645094762284"/>
    <n v="425257"/>
    <n v="4585302"/>
    <n v="2441870"/>
    <n v="17459"/>
    <n v="0"/>
    <n v="5760553"/>
    <n v="0.12969996500913791"/>
    <n v="0"/>
    <n v="146066"/>
    <n v="637878"/>
    <n v="0"/>
    <n v="0"/>
    <n v="0"/>
    <n v="0"/>
    <n v="5268741"/>
    <n v="369535"/>
    <n v="4899206"/>
    <n v="4899206"/>
    <n v="0.11030657070120846"/>
    <n v="1032708"/>
    <n v="0"/>
    <n v="812002"/>
    <n v="0"/>
    <n v="0"/>
    <n v="7605263"/>
    <n v="0.17123396746550049"/>
  </r>
  <r>
    <s v="Plenas-Separados"/>
    <s v="ERI"/>
    <x v="0"/>
    <s v="806004274"/>
    <x v="7"/>
    <x v="3"/>
    <x v="6"/>
    <x v="71"/>
    <n v="11106484"/>
    <n v="3511408"/>
    <n v="0.24021302113875243"/>
    <n v="10467826"/>
    <n v="2323280"/>
    <n v="1936290"/>
    <n v="11463584"/>
    <n v="0"/>
    <n v="-1743920"/>
    <n v="-0.11930037518405527"/>
    <n v="0"/>
    <n v="0"/>
    <n v="454619"/>
    <n v="0"/>
    <n v="0"/>
    <n v="0"/>
    <n v="0"/>
    <n v="-2198539"/>
    <n v="122860"/>
    <n v="-2321399"/>
    <n v="-2321399"/>
    <n v="-0.15880531885171953"/>
    <n v="266344"/>
    <n v="877740"/>
    <n v="0"/>
    <n v="53896"/>
    <n v="-53712"/>
    <n v="-599652"/>
    <n v="-4.102178344182595E-2"/>
  </r>
  <r>
    <s v="Plenas-Separados"/>
    <s v="ERI"/>
    <x v="0"/>
    <s v="890302180"/>
    <x v="9"/>
    <x v="2"/>
    <x v="6"/>
    <x v="72"/>
    <n v="3279670"/>
    <n v="241410"/>
    <n v="6.8561350494734566E-2"/>
    <n v="0"/>
    <n v="423619"/>
    <n v="766468"/>
    <n v="0"/>
    <n v="0"/>
    <n v="-948677"/>
    <n v="-0.26942784600179492"/>
    <n v="11880"/>
    <n v="546437"/>
    <n v="719881"/>
    <n v="67134"/>
    <n v="-18349"/>
    <n v="0"/>
    <n v="0"/>
    <n v="-1195724"/>
    <n v="-101835"/>
    <n v="-1093889"/>
    <n v="-1093889"/>
    <n v="-0.31066860167903032"/>
    <n v="338337"/>
    <n v="0"/>
    <n v="0"/>
    <n v="0"/>
    <n v="-56100"/>
    <n v="-666440"/>
    <n v="-0.1892714735251684"/>
  </r>
  <r>
    <s v="Plenas-Separados"/>
    <s v="ERI"/>
    <x v="0"/>
    <s v="860027326"/>
    <x v="8"/>
    <x v="4"/>
    <x v="6"/>
    <x v="73"/>
    <n v="39989911"/>
    <n v="16720639"/>
    <n v="0.29484177106376153"/>
    <n v="856747"/>
    <n v="7818458"/>
    <n v="2306260"/>
    <n v="527814"/>
    <n v="0"/>
    <n v="6924854"/>
    <n v="0.12210874343486353"/>
    <n v="0"/>
    <n v="0"/>
    <n v="1542827"/>
    <n v="0"/>
    <n v="0"/>
    <n v="0"/>
    <n v="0"/>
    <n v="5382027"/>
    <n v="1722982"/>
    <n v="3659045"/>
    <n v="3659045"/>
    <n v="6.4521416209153318E-2"/>
    <n v="0"/>
    <n v="0"/>
    <n v="0"/>
    <n v="0"/>
    <n v="0"/>
    <n v="6924854"/>
    <n v="0.12210874343486353"/>
  </r>
  <r>
    <s v="Plenas-Separados"/>
    <s v="ERI"/>
    <x v="0"/>
    <s v="890900148"/>
    <x v="10"/>
    <x v="0"/>
    <x v="6"/>
    <x v="74"/>
    <n v="339948037"/>
    <n v="154545089"/>
    <n v="0.31253233032808631"/>
    <n v="4566128"/>
    <n v="80817994"/>
    <n v="26755849"/>
    <n v="3298135"/>
    <n v="252365"/>
    <n v="48491604"/>
    <n v="9.8063251944982541E-2"/>
    <n v="0"/>
    <n v="9281632"/>
    <n v="6674461"/>
    <n v="0"/>
    <n v="-5622525"/>
    <n v="0"/>
    <n v="0"/>
    <n v="45476250"/>
    <n v="16577652"/>
    <n v="28898598"/>
    <n v="28898598"/>
    <n v="5.8440848781384273E-2"/>
    <n v="10150918"/>
    <n v="2185767"/>
    <n v="444128"/>
    <n v="0"/>
    <n v="-14873640"/>
    <n v="46398777"/>
    <n v="9.3830984821414887E-2"/>
  </r>
  <r>
    <s v="Plenas-Separados"/>
    <s v="ERI"/>
    <x v="0"/>
    <s v="890908649"/>
    <x v="11"/>
    <x v="0"/>
    <x v="6"/>
    <x v="75"/>
    <n v="138593243"/>
    <n v="40678434"/>
    <n v="0.22690942975894626"/>
    <n v="0"/>
    <n v="7499797"/>
    <n v="24169358"/>
    <n v="0"/>
    <n v="241245"/>
    <n v="9250524"/>
    <n v="5.1600588307097725E-2"/>
    <n v="0"/>
    <n v="177758"/>
    <n v="5747406"/>
    <n v="0"/>
    <n v="-615439"/>
    <n v="0"/>
    <n v="0"/>
    <n v="3065437"/>
    <n v="1193372"/>
    <n v="1872065"/>
    <n v="1872065"/>
    <n v="1.0442614423693933E-2"/>
    <n v="4336410"/>
    <n v="2577972"/>
    <n v="0"/>
    <n v="0"/>
    <n v="0"/>
    <n v="16164906"/>
    <n v="9.0169882217367783E-2"/>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ymes-Individuales"/>
    <s v="ERI"/>
    <x v="2"/>
    <s v="800015963"/>
    <x v="17"/>
    <x v="1"/>
    <x v="0"/>
    <x v="76"/>
    <n v="1975640"/>
    <n v="1279171"/>
    <n v="0.3930093022298376"/>
    <n v="157771"/>
    <n v="647906"/>
    <n v="560744"/>
    <n v="9695"/>
    <n v="0"/>
    <n v="218597"/>
    <n v="6.7161196149330943E-2"/>
    <m/>
    <n v="19191"/>
    <n v="116127"/>
    <m/>
    <m/>
    <m/>
    <m/>
    <n v="121661"/>
    <n v="42081"/>
    <n v="79580"/>
    <n v="79580"/>
    <n v="2.4449960381724162E-2"/>
    <m/>
    <m/>
    <m/>
    <m/>
    <m/>
    <n v="218597"/>
    <n v="6.7161196149330943E-2"/>
  </r>
  <r>
    <s v="Pymes-Individuales"/>
    <s v="ERI"/>
    <x v="2"/>
    <s v="800032741"/>
    <x v="18"/>
    <x v="2"/>
    <x v="0"/>
    <x v="77"/>
    <n v="2501966"/>
    <n v="2247816"/>
    <n v="0.47324614055971409"/>
    <n v="116894"/>
    <n v="704651"/>
    <n v="926339"/>
    <n v="165297"/>
    <n v="0"/>
    <n v="568423"/>
    <n v="0.11967349238343991"/>
    <m/>
    <n v="0"/>
    <n v="0"/>
    <m/>
    <m/>
    <m/>
    <m/>
    <n v="568423"/>
    <n v="181467"/>
    <n v="386956"/>
    <n v="386956"/>
    <n v="8.146816001239636E-2"/>
    <m/>
    <m/>
    <m/>
    <m/>
    <m/>
    <n v="568423"/>
    <n v="0.11967349238343991"/>
  </r>
  <r>
    <s v="Pymes-Individuales"/>
    <s v="ERI"/>
    <x v="2"/>
    <s v="800070845"/>
    <x v="19"/>
    <x v="1"/>
    <x v="0"/>
    <x v="78"/>
    <n v="525072"/>
    <n v="165789"/>
    <n v="0.23997446664379665"/>
    <n v="1322894"/>
    <n v="397880"/>
    <n v="303188"/>
    <n v="93670"/>
    <n v="0"/>
    <n v="693945"/>
    <n v="1.004463994928068"/>
    <m/>
    <n v="0"/>
    <n v="0"/>
    <m/>
    <m/>
    <m/>
    <m/>
    <n v="693945"/>
    <n v="114065"/>
    <n v="579880"/>
    <n v="579880"/>
    <n v="0.83935842376396985"/>
    <m/>
    <m/>
    <m/>
    <m/>
    <m/>
    <n v="693945"/>
    <n v="1.004463994928068"/>
  </r>
  <r>
    <s v="Pymes-Individuales"/>
    <s v="ERI"/>
    <x v="2"/>
    <s v="800080808"/>
    <x v="20"/>
    <x v="1"/>
    <x v="0"/>
    <x v="79"/>
    <n v="3816242"/>
    <n v="1380097"/>
    <n v="0.26559025498528865"/>
    <n v="9526"/>
    <n v="711947"/>
    <n v="104592"/>
    <n v="0"/>
    <n v="0"/>
    <n v="573084"/>
    <n v="0.11028610719970348"/>
    <m/>
    <n v="0"/>
    <n v="96693"/>
    <m/>
    <m/>
    <m/>
    <m/>
    <n v="476391"/>
    <n v="42725"/>
    <n v="433666"/>
    <n v="433666"/>
    <n v="8.3456063971192027E-2"/>
    <m/>
    <m/>
    <m/>
    <m/>
    <m/>
    <n v="573084"/>
    <n v="0.11028610719970348"/>
  </r>
  <r>
    <s v="Pymes-Individuales"/>
    <s v="ERI"/>
    <x v="2"/>
    <s v="800082760"/>
    <x v="21"/>
    <x v="0"/>
    <x v="0"/>
    <x v="80"/>
    <n v="3740516"/>
    <n v="2261762"/>
    <n v="0.37681726837710616"/>
    <n v="63026"/>
    <n v="771358"/>
    <n v="691078"/>
    <n v="47077"/>
    <n v="0"/>
    <n v="815275"/>
    <n v="0.13582759745549938"/>
    <m/>
    <n v="316759"/>
    <n v="312286"/>
    <m/>
    <m/>
    <m/>
    <m/>
    <n v="819748"/>
    <n v="415824"/>
    <n v="403924"/>
    <n v="403924"/>
    <n v="6.7295116953929826E-2"/>
    <m/>
    <m/>
    <m/>
    <m/>
    <m/>
    <n v="815275"/>
    <n v="0.13582759745549938"/>
  </r>
  <r>
    <s v="Pymes-Individuales"/>
    <s v="ERI"/>
    <x v="2"/>
    <s v="800150822"/>
    <x v="22"/>
    <x v="6"/>
    <x v="0"/>
    <x v="81"/>
    <n v="4157749"/>
    <n v="1913034"/>
    <n v="0.31512145962061239"/>
    <n v="17314"/>
    <n v="671282"/>
    <n v="943680"/>
    <n v="63045"/>
    <n v="0"/>
    <n v="252341"/>
    <n v="4.1566466796787167E-2"/>
    <m/>
    <n v="4354"/>
    <n v="250734"/>
    <m/>
    <m/>
    <m/>
    <m/>
    <n v="5961"/>
    <n v="0"/>
    <n v="5961"/>
    <n v="5961"/>
    <n v="9.8191617127477626E-4"/>
    <m/>
    <m/>
    <m/>
    <m/>
    <m/>
    <n v="252341"/>
    <n v="4.1566466796787167E-2"/>
  </r>
  <r>
    <s v="Pymes-Individuales"/>
    <s v="ERI"/>
    <x v="2"/>
    <s v="800158960"/>
    <x v="23"/>
    <x v="1"/>
    <x v="0"/>
    <x v="82"/>
    <n v="3434954"/>
    <n v="553291"/>
    <n v="0.13873044409257707"/>
    <n v="4258"/>
    <n v="0"/>
    <n v="551815"/>
    <n v="33124"/>
    <n v="0"/>
    <n v="-27390"/>
    <n v="-6.8676824016578718E-3"/>
    <m/>
    <n v="103"/>
    <n v="24564"/>
    <m/>
    <m/>
    <m/>
    <m/>
    <n v="-51851"/>
    <n v="24665"/>
    <n v="-76516"/>
    <n v="-76516"/>
    <n v="-1.9185381038526971E-2"/>
    <m/>
    <m/>
    <m/>
    <m/>
    <m/>
    <n v="-27390"/>
    <n v="-6.8676824016578718E-3"/>
  </r>
  <r>
    <s v="Pymes-Individuales"/>
    <s v="ERI"/>
    <x v="2"/>
    <s v="800171079"/>
    <x v="24"/>
    <x v="4"/>
    <x v="0"/>
    <x v="83"/>
    <n v="32576198"/>
    <n v="10300532"/>
    <n v="0.24023595082927265"/>
    <n v="0"/>
    <n v="3421498"/>
    <n v="2777640"/>
    <n v="0"/>
    <n v="0"/>
    <n v="4101394"/>
    <n v="9.5655475592471714E-2"/>
    <m/>
    <n v="150579"/>
    <n v="654810"/>
    <m/>
    <m/>
    <m/>
    <m/>
    <n v="3597163"/>
    <n v="1507677"/>
    <n v="2089486"/>
    <n v="2089486"/>
    <n v="4.8732401001662207E-2"/>
    <m/>
    <m/>
    <m/>
    <m/>
    <m/>
    <n v="4101394"/>
    <n v="9.5655475592471714E-2"/>
  </r>
  <r>
    <s v="Pymes-Individuales"/>
    <s v="ERI"/>
    <x v="2"/>
    <s v="800194203"/>
    <x v="25"/>
    <x v="0"/>
    <x v="0"/>
    <x v="84"/>
    <n v="11821190"/>
    <n v="3818459"/>
    <n v="0.24415247426588665"/>
    <n v="143467"/>
    <n v="1898638"/>
    <n v="1186485"/>
    <n v="5503"/>
    <n v="0"/>
    <n v="871300"/>
    <n v="5.5710968961004179E-2"/>
    <m/>
    <n v="39096"/>
    <n v="468992"/>
    <m/>
    <m/>
    <m/>
    <m/>
    <n v="441404"/>
    <n v="146859"/>
    <n v="294545"/>
    <n v="294545"/>
    <n v="1.8833223175277143E-2"/>
    <m/>
    <m/>
    <m/>
    <m/>
    <m/>
    <n v="871300"/>
    <n v="5.5710968961004179E-2"/>
  </r>
  <r>
    <s v="Pymes-Individuales"/>
    <s v="ERI"/>
    <x v="2"/>
    <s v="800200304"/>
    <x v="26"/>
    <x v="4"/>
    <x v="0"/>
    <x v="85"/>
    <n v="25352885"/>
    <n v="6643620"/>
    <n v="0.20763580272282864"/>
    <n v="357773"/>
    <n v="3161118"/>
    <n v="1230677"/>
    <n v="1880703"/>
    <n v="0"/>
    <n v="728895"/>
    <n v="2.2780456803016453E-2"/>
    <m/>
    <n v="0"/>
    <n v="0"/>
    <m/>
    <m/>
    <m/>
    <m/>
    <n v="728895"/>
    <n v="329000"/>
    <n v="399895"/>
    <n v="399895"/>
    <n v="1.249808377508731E-2"/>
    <m/>
    <m/>
    <m/>
    <m/>
    <m/>
    <n v="728895"/>
    <n v="2.2780456803016453E-2"/>
  </r>
  <r>
    <s v="Pymes-Individuales"/>
    <s v="ERI"/>
    <x v="2"/>
    <s v="800211188"/>
    <x v="27"/>
    <x v="1"/>
    <x v="0"/>
    <x v="86"/>
    <n v="2175238"/>
    <n v="1206981"/>
    <n v="0.35686068820499206"/>
    <n v="11144"/>
    <n v="399806"/>
    <n v="470119"/>
    <n v="40122"/>
    <n v="0"/>
    <n v="308078"/>
    <n v="9.1087537501267662E-2"/>
    <m/>
    <n v="0"/>
    <n v="0"/>
    <m/>
    <m/>
    <m/>
    <m/>
    <n v="308078"/>
    <n v="129031"/>
    <n v="179047"/>
    <n v="179047"/>
    <n v="5.2937731116760922E-2"/>
    <m/>
    <m/>
    <m/>
    <m/>
    <m/>
    <n v="308078"/>
    <n v="9.1087537501267662E-2"/>
  </r>
  <r>
    <s v="Pymes-Individuales"/>
    <s v="ERI"/>
    <x v="2"/>
    <s v="800226571"/>
    <x v="28"/>
    <x v="0"/>
    <x v="0"/>
    <x v="87"/>
    <n v="5536318"/>
    <n v="1539633"/>
    <n v="0.21758672438517451"/>
    <n v="13412"/>
    <n v="378741"/>
    <n v="666838"/>
    <n v="5251"/>
    <n v="0"/>
    <n v="502215"/>
    <n v="7.0974912064823509E-2"/>
    <m/>
    <n v="118074"/>
    <n v="245377"/>
    <m/>
    <m/>
    <m/>
    <m/>
    <n v="374912"/>
    <n v="0"/>
    <n v="374912"/>
    <n v="241377"/>
    <n v="3.4112305186963558E-2"/>
    <m/>
    <m/>
    <m/>
    <m/>
    <m/>
    <n v="502215"/>
    <n v="7.0974912064823509E-2"/>
  </r>
  <r>
    <s v="Pymes-Individuales"/>
    <s v="ERI"/>
    <x v="2"/>
    <s v="802008637"/>
    <x v="29"/>
    <x v="6"/>
    <x v="0"/>
    <x v="88"/>
    <n v="4118350"/>
    <n v="632456"/>
    <n v="0.13312604219157759"/>
    <n v="75296"/>
    <n v="120291"/>
    <n v="327592"/>
    <n v="107044"/>
    <n v="0"/>
    <n v="152825"/>
    <n v="3.216822577053241E-2"/>
    <m/>
    <n v="0"/>
    <n v="0"/>
    <m/>
    <m/>
    <m/>
    <m/>
    <n v="152825"/>
    <n v="76755"/>
    <n v="76070"/>
    <n v="76070"/>
    <n v="1.6012019855157208E-2"/>
    <m/>
    <m/>
    <m/>
    <m/>
    <m/>
    <n v="152825"/>
    <n v="3.216822577053241E-2"/>
  </r>
  <r>
    <s v="Pymes-Individuales"/>
    <s v="ERI"/>
    <x v="2"/>
    <s v="811023351"/>
    <x v="30"/>
    <x v="0"/>
    <x v="0"/>
    <x v="89"/>
    <n v="13329743"/>
    <n v="3634435"/>
    <n v="0.21424173926965398"/>
    <n v="1277985"/>
    <n v="1658118"/>
    <n v="1145521"/>
    <n v="103003"/>
    <n v="0"/>
    <n v="2005778"/>
    <n v="0.11823608547375535"/>
    <m/>
    <n v="0"/>
    <n v="1265660"/>
    <m/>
    <m/>
    <m/>
    <m/>
    <n v="740118"/>
    <n v="179776"/>
    <n v="560342"/>
    <n v="560342"/>
    <n v="3.3030896044594672E-2"/>
    <m/>
    <m/>
    <m/>
    <m/>
    <m/>
    <n v="2005778"/>
    <n v="0.11823608547375535"/>
  </r>
  <r>
    <s v="Pymes-Individuales"/>
    <s v="ERI"/>
    <x v="2"/>
    <s v="811024414"/>
    <x v="31"/>
    <x v="0"/>
    <x v="0"/>
    <x v="90"/>
    <n v="8534724"/>
    <n v="5662239"/>
    <n v="0.39883452538405573"/>
    <n v="53624"/>
    <n v="1677543"/>
    <n v="1027158"/>
    <n v="1054"/>
    <n v="0"/>
    <n v="3010108"/>
    <n v="0.21202478304690939"/>
    <m/>
    <n v="27102"/>
    <n v="22885"/>
    <m/>
    <m/>
    <m/>
    <m/>
    <n v="3014325"/>
    <n v="1194668"/>
    <n v="1819657"/>
    <n v="1819657"/>
    <n v="0.12817227177389981"/>
    <m/>
    <m/>
    <m/>
    <m/>
    <m/>
    <n v="3010108"/>
    <n v="0.21202478304690939"/>
  </r>
  <r>
    <s v="Pymes-Individuales"/>
    <s v="ERI"/>
    <x v="2"/>
    <s v="816003231"/>
    <x v="32"/>
    <x v="7"/>
    <x v="0"/>
    <x v="91"/>
    <n v="2024691"/>
    <n v="668067"/>
    <n v="0.24809767532024787"/>
    <n v="27153"/>
    <n v="423792"/>
    <n v="173160"/>
    <n v="51160"/>
    <n v="0"/>
    <n v="47108"/>
    <n v="1.749433109102266E-2"/>
    <m/>
    <n v="0"/>
    <n v="0"/>
    <m/>
    <m/>
    <m/>
    <m/>
    <n v="47108"/>
    <n v="18685"/>
    <n v="28423"/>
    <n v="28423"/>
    <n v="1.0555348828227416E-2"/>
    <m/>
    <m/>
    <m/>
    <m/>
    <m/>
    <n v="47108"/>
    <n v="1.749433109102266E-2"/>
  </r>
  <r>
    <s v="Pymes-Individuales"/>
    <s v="ERI"/>
    <x v="2"/>
    <s v="830006833"/>
    <x v="33"/>
    <x v="4"/>
    <x v="0"/>
    <x v="92"/>
    <n v="6240722"/>
    <n v="2171643"/>
    <n v="0.25814892720418098"/>
    <n v="667"/>
    <n v="691616"/>
    <n v="701389"/>
    <n v="3390"/>
    <n v="12215"/>
    <n v="788130"/>
    <n v="9.368709037232692E-2"/>
    <m/>
    <n v="8774"/>
    <n v="389735"/>
    <m/>
    <m/>
    <m/>
    <m/>
    <n v="407169"/>
    <n v="149600"/>
    <n v="257569"/>
    <n v="257569"/>
    <n v="3.061790590398776E-2"/>
    <m/>
    <m/>
    <m/>
    <m/>
    <m/>
    <n v="788130"/>
    <n v="9.368709037232692E-2"/>
  </r>
  <r>
    <s v="Pymes-Individuales"/>
    <s v="ERI"/>
    <x v="2"/>
    <s v="830071212"/>
    <x v="34"/>
    <x v="1"/>
    <x v="0"/>
    <x v="93"/>
    <n v="6246086"/>
    <n v="1556536"/>
    <n v="0.19948883849557239"/>
    <n v="19445"/>
    <n v="549139"/>
    <n v="678877"/>
    <n v="46708"/>
    <n v="0"/>
    <n v="301257"/>
    <n v="3.8609713503999041E-2"/>
    <m/>
    <n v="63"/>
    <n v="164595"/>
    <m/>
    <m/>
    <m/>
    <m/>
    <n v="136725"/>
    <n v="0"/>
    <n v="136725"/>
    <n v="136725"/>
    <n v="1.7522955744876528E-2"/>
    <m/>
    <m/>
    <m/>
    <m/>
    <m/>
    <n v="301257"/>
    <n v="3.8609713503999041E-2"/>
  </r>
  <r>
    <s v="Pymes-Individuales"/>
    <s v="ERI"/>
    <x v="2"/>
    <s v="830075451"/>
    <x v="35"/>
    <x v="4"/>
    <x v="0"/>
    <x v="94"/>
    <n v="36696420"/>
    <n v="13571342"/>
    <n v="0.26998102680600738"/>
    <n v="96624"/>
    <n v="6773983"/>
    <n v="2242175"/>
    <n v="1231871"/>
    <n v="0"/>
    <n v="3419937"/>
    <n v="6.8034399462621784E-2"/>
    <m/>
    <n v="0"/>
    <n v="0"/>
    <m/>
    <m/>
    <m/>
    <m/>
    <n v="3419937"/>
    <n v="1760213"/>
    <n v="1659724"/>
    <n v="1659724"/>
    <n v="3.3017662493110396E-2"/>
    <m/>
    <m/>
    <m/>
    <m/>
    <m/>
    <n v="3419937"/>
    <n v="6.8034399462621784E-2"/>
  </r>
  <r>
    <s v="Pymes-Individuales"/>
    <s v="ERI"/>
    <x v="2"/>
    <s v="830112905"/>
    <x v="36"/>
    <x v="1"/>
    <x v="0"/>
    <x v="95"/>
    <n v="2733245"/>
    <n v="620429"/>
    <n v="0.18499979425549412"/>
    <n v="20635"/>
    <n v="246984"/>
    <n v="200031"/>
    <n v="28239"/>
    <n v="0"/>
    <n v="165810"/>
    <n v="4.9441299303390848E-2"/>
    <m/>
    <n v="0"/>
    <n v="0"/>
    <m/>
    <m/>
    <m/>
    <m/>
    <n v="165810"/>
    <n v="59002"/>
    <n v="106808"/>
    <n v="106808"/>
    <n v="3.1848056787869068E-2"/>
    <m/>
    <m/>
    <m/>
    <m/>
    <m/>
    <n v="165810"/>
    <n v="4.9441299303390848E-2"/>
  </r>
  <r>
    <s v="Pymes-Individuales"/>
    <s v="ERI"/>
    <x v="2"/>
    <s v="830512506"/>
    <x v="37"/>
    <x v="4"/>
    <x v="0"/>
    <x v="96"/>
    <n v="2077360"/>
    <n v="943956"/>
    <n v="0.31243206602685719"/>
    <n v="563497"/>
    <n v="167785"/>
    <n v="500854"/>
    <n v="157164"/>
    <n v="0"/>
    <n v="681650"/>
    <n v="0.22561360678591713"/>
    <m/>
    <n v="282"/>
    <n v="3451"/>
    <m/>
    <m/>
    <m/>
    <m/>
    <n v="678481"/>
    <n v="44421"/>
    <n v="634060"/>
    <n v="634060"/>
    <n v="0.2098621925015457"/>
    <m/>
    <m/>
    <m/>
    <m/>
    <m/>
    <n v="681650"/>
    <n v="0.22561360678591713"/>
  </r>
  <r>
    <s v="Pymes-Individuales"/>
    <s v="ERI"/>
    <x v="2"/>
    <s v="832001805"/>
    <x v="38"/>
    <x v="4"/>
    <x v="0"/>
    <x v="97"/>
    <n v="1705835"/>
    <n v="279425"/>
    <n v="0.14074982621923576"/>
    <n v="268238"/>
    <n v="190864"/>
    <n v="52851"/>
    <n v="165044"/>
    <n v="0"/>
    <n v="138904"/>
    <n v="6.9967661666481967E-2"/>
    <m/>
    <n v="0"/>
    <n v="13428"/>
    <m/>
    <m/>
    <m/>
    <m/>
    <n v="125476"/>
    <n v="76433"/>
    <n v="49043"/>
    <n v="49043"/>
    <n v="2.4703565276084746E-2"/>
    <m/>
    <m/>
    <m/>
    <m/>
    <m/>
    <n v="138904"/>
    <n v="6.9967661666481967E-2"/>
  </r>
  <r>
    <s v="Pymes-Individuales"/>
    <s v="ERI"/>
    <x v="2"/>
    <s v="860016695"/>
    <x v="39"/>
    <x v="1"/>
    <x v="0"/>
    <x v="98"/>
    <n v="16918918"/>
    <n v="5077497"/>
    <n v="0.2308329334575657"/>
    <n v="826324"/>
    <n v="1690218"/>
    <n v="2539460"/>
    <n v="52232"/>
    <n v="0"/>
    <n v="1621911"/>
    <n v="7.3735242765696138E-2"/>
    <m/>
    <n v="463244"/>
    <n v="1800329"/>
    <m/>
    <m/>
    <m/>
    <m/>
    <n v="284826"/>
    <n v="183703"/>
    <n v="101123"/>
    <n v="101123"/>
    <n v="4.597249142644381E-3"/>
    <m/>
    <m/>
    <m/>
    <m/>
    <m/>
    <n v="1621911"/>
    <n v="7.3735242765696138E-2"/>
  </r>
  <r>
    <s v="Pymes-Individuales"/>
    <s v="ERI"/>
    <x v="2"/>
    <s v="890105324"/>
    <x v="40"/>
    <x v="6"/>
    <x v="0"/>
    <x v="99"/>
    <n v="5641433"/>
    <n v="1740607"/>
    <n v="0.23578942948019788"/>
    <n v="173826"/>
    <n v="0"/>
    <n v="1910870"/>
    <n v="446791"/>
    <n v="0"/>
    <n v="-443228"/>
    <n v="-6.0041397770805902E-2"/>
    <m/>
    <n v="0"/>
    <n v="222751"/>
    <m/>
    <m/>
    <m/>
    <m/>
    <n v="-665979"/>
    <n v="0"/>
    <n v="-665979"/>
    <n v="-665979"/>
    <n v="-9.0216119121543634E-2"/>
    <m/>
    <m/>
    <m/>
    <m/>
    <m/>
    <n v="-443228"/>
    <n v="-6.0041397770805902E-2"/>
  </r>
  <r>
    <s v="Pymes-Individuales"/>
    <s v="ERI"/>
    <x v="2"/>
    <s v="860512475"/>
    <x v="41"/>
    <x v="1"/>
    <x v="0"/>
    <x v="100"/>
    <n v="18953636"/>
    <n v="36311005"/>
    <n v="0.65703864791232425"/>
    <n v="1999015"/>
    <n v="23595445"/>
    <n v="6949325"/>
    <n v="0"/>
    <n v="0"/>
    <n v="7765250"/>
    <n v="0.14051027672467825"/>
    <m/>
    <n v="0"/>
    <n v="1163732"/>
    <m/>
    <m/>
    <m/>
    <m/>
    <n v="6601518"/>
    <n v="2315985"/>
    <n v="4285533"/>
    <n v="4285533"/>
    <n v="7.754565889607426E-2"/>
    <m/>
    <m/>
    <m/>
    <m/>
    <m/>
    <n v="7765250"/>
    <n v="0.14051027672467825"/>
  </r>
  <r>
    <s v="Pymes-Individuales"/>
    <s v="ERI"/>
    <x v="2"/>
    <s v="860534605"/>
    <x v="42"/>
    <x v="4"/>
    <x v="0"/>
    <x v="101"/>
    <n v="3357158"/>
    <n v="1662422"/>
    <n v="0.33118746986799691"/>
    <n v="15153"/>
    <n v="338748"/>
    <n v="1066194"/>
    <n v="0"/>
    <n v="0"/>
    <n v="272633"/>
    <n v="5.4313906741201456E-2"/>
    <m/>
    <n v="0"/>
    <n v="83523"/>
    <m/>
    <m/>
    <m/>
    <m/>
    <n v="189110"/>
    <n v="50000"/>
    <n v="139110"/>
    <n v="139110"/>
    <n v="2.771347403567629E-2"/>
    <m/>
    <m/>
    <m/>
    <m/>
    <m/>
    <n v="272633"/>
    <n v="5.4313906741201456E-2"/>
  </r>
  <r>
    <s v="Pymes-Individuales"/>
    <s v="ERI"/>
    <x v="2"/>
    <s v="890320488"/>
    <x v="43"/>
    <x v="2"/>
    <x v="0"/>
    <x v="102"/>
    <n v="9815130"/>
    <n v="2316668"/>
    <n v="0.19095833939866128"/>
    <n v="93752"/>
    <n v="1315837"/>
    <n v="401188"/>
    <n v="613638"/>
    <n v="0"/>
    <n v="79757"/>
    <n v="6.5742110114263364E-3"/>
    <m/>
    <n v="134232"/>
    <n v="61729"/>
    <m/>
    <m/>
    <m/>
    <m/>
    <n v="152260"/>
    <n v="100000"/>
    <n v="52260"/>
    <n v="52260"/>
    <n v="4.3076879453482495E-3"/>
    <m/>
    <m/>
    <m/>
    <m/>
    <m/>
    <n v="79757"/>
    <n v="6.5742110114263364E-3"/>
  </r>
  <r>
    <s v="Pymes-Individuales"/>
    <s v="ERI"/>
    <x v="2"/>
    <s v="890932572"/>
    <x v="44"/>
    <x v="0"/>
    <x v="0"/>
    <x v="103"/>
    <n v="5034418"/>
    <n v="2029745"/>
    <n v="0.28732986484032147"/>
    <n v="118753"/>
    <n v="1086023"/>
    <n v="765788"/>
    <n v="46716"/>
    <n v="0"/>
    <n v="249971"/>
    <n v="3.5385791635895149E-2"/>
    <m/>
    <n v="0"/>
    <n v="189986"/>
    <m/>
    <m/>
    <m/>
    <m/>
    <n v="59985"/>
    <n v="3992"/>
    <n v="55993"/>
    <n v="55993"/>
    <n v="7.9263459804084363E-3"/>
    <m/>
    <m/>
    <m/>
    <m/>
    <m/>
    <n v="249971"/>
    <n v="3.5385791635895149E-2"/>
  </r>
  <r>
    <s v="Pymes-Individuales"/>
    <s v="ERI"/>
    <x v="2"/>
    <s v="891412849"/>
    <x v="45"/>
    <x v="7"/>
    <x v="0"/>
    <x v="104"/>
    <n v="3502006"/>
    <n v="227059"/>
    <n v="6.088898959926952E-2"/>
    <n v="0"/>
    <n v="0"/>
    <n v="107765"/>
    <n v="78054"/>
    <n v="0"/>
    <n v="41240"/>
    <n v="1.1059072448455578E-2"/>
    <m/>
    <n v="0"/>
    <n v="83072"/>
    <m/>
    <m/>
    <m/>
    <m/>
    <n v="-41832"/>
    <n v="46513"/>
    <n v="-88345"/>
    <n v="-88345"/>
    <n v="-2.3690925205111738E-2"/>
    <m/>
    <m/>
    <m/>
    <m/>
    <m/>
    <n v="41240"/>
    <n v="1.1059072448455578E-2"/>
  </r>
  <r>
    <s v="Pymes-Individuales"/>
    <s v="ERI"/>
    <x v="2"/>
    <s v="900079453"/>
    <x v="46"/>
    <x v="1"/>
    <x v="0"/>
    <x v="105"/>
    <n v="1765756"/>
    <n v="781081"/>
    <n v="0.30668668627006757"/>
    <n v="54017"/>
    <n v="254861"/>
    <n v="583765"/>
    <n v="82000"/>
    <n v="0"/>
    <n v="-85528"/>
    <n v="-3.3582047064653134E-2"/>
    <m/>
    <n v="0"/>
    <n v="0"/>
    <m/>
    <m/>
    <m/>
    <m/>
    <n v="-85528"/>
    <n v="48415"/>
    <n v="-133943"/>
    <n v="-133943"/>
    <n v="-5.2591901248489795E-2"/>
    <m/>
    <m/>
    <m/>
    <m/>
    <m/>
    <n v="-85528"/>
    <n v="-3.3582047064653134E-2"/>
  </r>
  <r>
    <s v="Pymes-Individuales"/>
    <s v="ERI"/>
    <x v="2"/>
    <s v="900304305"/>
    <x v="47"/>
    <x v="4"/>
    <x v="0"/>
    <x v="106"/>
    <n v="5965954"/>
    <n v="1332343"/>
    <n v="0.18255532763328211"/>
    <n v="101255"/>
    <n v="364853"/>
    <n v="360225"/>
    <n v="0"/>
    <n v="0"/>
    <n v="708520"/>
    <n v="9.7080181856123424E-2"/>
    <m/>
    <n v="0"/>
    <n v="0"/>
    <m/>
    <m/>
    <m/>
    <m/>
    <n v="708520"/>
    <n v="246867"/>
    <n v="461653"/>
    <n v="461653"/>
    <n v="6.325489357311713E-2"/>
    <m/>
    <m/>
    <m/>
    <m/>
    <m/>
    <n v="708520"/>
    <n v="9.7080181856123424E-2"/>
  </r>
  <r>
    <s v="Pymes-Individuales"/>
    <s v="ERI"/>
    <x v="2"/>
    <s v="900365931"/>
    <x v="48"/>
    <x v="0"/>
    <x v="0"/>
    <x v="107"/>
    <n v="6265224"/>
    <n v="1632945"/>
    <n v="0.20674981758430341"/>
    <n v="3203"/>
    <n v="54609"/>
    <n v="1288263"/>
    <n v="14284"/>
    <n v="0"/>
    <n v="278992"/>
    <n v="3.5323630071729284E-2"/>
    <m/>
    <n v="1523588"/>
    <n v="2385611"/>
    <m/>
    <m/>
    <m/>
    <m/>
    <n v="-583031"/>
    <n v="10078"/>
    <n v="-593109"/>
    <n v="-593109"/>
    <n v="-7.5094493419930616E-2"/>
    <m/>
    <m/>
    <m/>
    <m/>
    <m/>
    <n v="278992"/>
    <n v="3.5323630071729284E-2"/>
  </r>
  <r>
    <s v="Pymes-Individuales"/>
    <s v="ERI"/>
    <x v="2"/>
    <s v="900441721"/>
    <x v="49"/>
    <x v="4"/>
    <x v="0"/>
    <x v="108"/>
    <n v="2907751"/>
    <n v="1099328"/>
    <n v="0.27434647532529305"/>
    <n v="801617"/>
    <n v="8275"/>
    <n v="1400268"/>
    <n v="649311"/>
    <n v="0"/>
    <n v="-156909"/>
    <n v="-3.9157950217602398E-2"/>
    <m/>
    <n v="0"/>
    <n v="0"/>
    <m/>
    <m/>
    <m/>
    <m/>
    <n v="-156909"/>
    <n v="14040"/>
    <n v="-170949"/>
    <n v="-170949"/>
    <n v="-4.2661749369054119E-2"/>
    <m/>
    <m/>
    <m/>
    <m/>
    <m/>
    <n v="-156909"/>
    <n v="-3.9157950217602398E-2"/>
  </r>
  <r>
    <s v="Pymes-Individuales"/>
    <s v="ERI"/>
    <x v="2"/>
    <s v="900446689"/>
    <x v="50"/>
    <x v="0"/>
    <x v="0"/>
    <x v="109"/>
    <n v="1453559"/>
    <n v="858137"/>
    <n v="0.37121533281192681"/>
    <n v="119422"/>
    <n v="177254"/>
    <n v="385699"/>
    <n v="17984"/>
    <n v="0"/>
    <n v="396622"/>
    <n v="0.17157186758120446"/>
    <m/>
    <n v="311118"/>
    <n v="225710"/>
    <m/>
    <m/>
    <m/>
    <m/>
    <n v="482030"/>
    <n v="64636"/>
    <n v="417394"/>
    <n v="417394"/>
    <n v="0.18055747814591538"/>
    <m/>
    <m/>
    <m/>
    <m/>
    <m/>
    <n v="396622"/>
    <n v="0.17157186758120446"/>
  </r>
  <r>
    <s v="Pymes-Individuales"/>
    <s v="ERI"/>
    <x v="2"/>
    <s v="900469575"/>
    <x v="51"/>
    <x v="1"/>
    <x v="0"/>
    <x v="110"/>
    <n v="6597116"/>
    <n v="840311"/>
    <n v="0.11298410054982724"/>
    <n v="178913"/>
    <n v="221853"/>
    <n v="257880"/>
    <n v="142217"/>
    <n v="0"/>
    <n v="397274"/>
    <n v="5.3415515876660033E-2"/>
    <m/>
    <n v="0"/>
    <n v="0"/>
    <m/>
    <m/>
    <m/>
    <m/>
    <n v="397274"/>
    <n v="144590"/>
    <n v="252684"/>
    <n v="252684"/>
    <n v="3.3974652793230781E-2"/>
    <m/>
    <m/>
    <m/>
    <m/>
    <m/>
    <n v="397274"/>
    <n v="5.3415515876660033E-2"/>
  </r>
  <r>
    <s v="Pymes-Individuales"/>
    <s v="ERI"/>
    <x v="2"/>
    <s v="900632511"/>
    <x v="52"/>
    <x v="4"/>
    <x v="0"/>
    <x v="111"/>
    <n v="1780091"/>
    <n v="1077108"/>
    <n v="0.37698039233529063"/>
    <n v="38559"/>
    <n v="202797"/>
    <n v="788811"/>
    <n v="17499"/>
    <n v="1843"/>
    <n v="108403"/>
    <n v="3.7940304473017106E-2"/>
    <m/>
    <n v="0"/>
    <n v="0"/>
    <m/>
    <m/>
    <m/>
    <m/>
    <n v="108403"/>
    <n v="13847"/>
    <n v="94556"/>
    <n v="94556"/>
    <n v="3.309394970388832E-2"/>
    <m/>
    <m/>
    <m/>
    <m/>
    <m/>
    <n v="108403"/>
    <n v="3.7940304473017106E-2"/>
  </r>
  <r>
    <s v="Pymes-Individuales"/>
    <s v="ERI"/>
    <x v="2"/>
    <s v="900701179"/>
    <x v="53"/>
    <x v="4"/>
    <x v="0"/>
    <x v="112"/>
    <n v="3078996"/>
    <n v="1556478"/>
    <n v="0.33577537054463041"/>
    <n v="488252"/>
    <n v="341567"/>
    <n v="2719845"/>
    <n v="1478525"/>
    <n v="0"/>
    <n v="-2495207"/>
    <n v="-0.53828518938947778"/>
    <m/>
    <n v="0"/>
    <n v="0"/>
    <m/>
    <m/>
    <m/>
    <m/>
    <n v="-2495207"/>
    <n v="0"/>
    <n v="-2495207"/>
    <n v="-2495207"/>
    <n v="-0.53828518938947778"/>
    <m/>
    <m/>
    <m/>
    <m/>
    <m/>
    <n v="-2495207"/>
    <n v="-0.53828518938947778"/>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ymes-Individuales"/>
    <s v="ERI"/>
    <x v="2"/>
    <s v="800015963"/>
    <x v="17"/>
    <x v="1"/>
    <x v="2"/>
    <x v="113"/>
    <n v="2018454"/>
    <n v="1435301"/>
    <n v="0.41557695899101121"/>
    <n v="213546"/>
    <n v="506640"/>
    <n v="573368"/>
    <n v="17520"/>
    <n v="0"/>
    <n v="551319"/>
    <n v="0.15962886771065116"/>
    <m/>
    <n v="0"/>
    <n v="126687"/>
    <m/>
    <m/>
    <m/>
    <m/>
    <n v="424632"/>
    <n v="219820"/>
    <n v="204812"/>
    <n v="204812"/>
    <n v="5.9301253273610896E-2"/>
    <m/>
    <m/>
    <m/>
    <m/>
    <m/>
    <n v="551319"/>
    <n v="0.15962886771065116"/>
  </r>
  <r>
    <s v="Pymes-Individuales"/>
    <s v="ERI"/>
    <x v="2"/>
    <s v="800032741"/>
    <x v="18"/>
    <x v="2"/>
    <x v="2"/>
    <x v="114"/>
    <n v="2634353"/>
    <n v="2269974"/>
    <n v="0.46285127398723619"/>
    <n v="42829"/>
    <n v="849080"/>
    <n v="850299"/>
    <n v="165555"/>
    <n v="0"/>
    <n v="447869"/>
    <n v="9.1321194528831376E-2"/>
    <m/>
    <n v="17344"/>
    <n v="76648"/>
    <m/>
    <m/>
    <m/>
    <m/>
    <n v="388565"/>
    <n v="124279"/>
    <n v="264286"/>
    <n v="264286"/>
    <n v="5.3888331671195659E-2"/>
    <m/>
    <m/>
    <m/>
    <m/>
    <m/>
    <n v="447869"/>
    <n v="9.1321194528831376E-2"/>
  </r>
  <r>
    <s v="Pymes-Individuales"/>
    <s v="ERI"/>
    <x v="2"/>
    <s v="800070845"/>
    <x v="19"/>
    <x v="1"/>
    <x v="2"/>
    <x v="115"/>
    <n v="10810"/>
    <n v="-5166"/>
    <n v="-0.91530829199149544"/>
    <n v="323150"/>
    <n v="2494"/>
    <n v="243848"/>
    <n v="144397"/>
    <n v="0"/>
    <n v="-72755"/>
    <n v="-12.890680368532955"/>
    <m/>
    <n v="0"/>
    <n v="0"/>
    <m/>
    <m/>
    <m/>
    <m/>
    <n v="-72755"/>
    <n v="21447"/>
    <n v="-94202"/>
    <n v="-94202"/>
    <n v="-16.690644932671862"/>
    <m/>
    <m/>
    <m/>
    <m/>
    <m/>
    <n v="-72755"/>
    <n v="-12.890680368532955"/>
  </r>
  <r>
    <s v="Pymes-Individuales"/>
    <s v="ERI"/>
    <x v="2"/>
    <s v="800080808"/>
    <x v="20"/>
    <x v="1"/>
    <x v="2"/>
    <x v="116"/>
    <n v="3299912"/>
    <n v="1719324"/>
    <n v="0.34254695336102947"/>
    <n v="104294"/>
    <n v="1018036"/>
    <n v="282306"/>
    <n v="0"/>
    <n v="0"/>
    <n v="523276"/>
    <n v="0.10425411357425712"/>
    <m/>
    <n v="0"/>
    <n v="78577"/>
    <m/>
    <m/>
    <m/>
    <m/>
    <n v="444699"/>
    <n v="45472"/>
    <n v="399227"/>
    <n v="399227"/>
    <n v="7.9539396035571946E-2"/>
    <m/>
    <m/>
    <m/>
    <m/>
    <m/>
    <n v="523276"/>
    <n v="0.10425411357425712"/>
  </r>
  <r>
    <s v="Pymes-Individuales"/>
    <s v="ERI"/>
    <x v="2"/>
    <s v="800082760"/>
    <x v="21"/>
    <x v="0"/>
    <x v="2"/>
    <x v="117"/>
    <n v="4172362"/>
    <n v="2266399"/>
    <n v="0.35199303095735346"/>
    <n v="69595"/>
    <n v="795328"/>
    <n v="787651"/>
    <n v="43844"/>
    <n v="0"/>
    <n v="709171"/>
    <n v="0.11014091065035649"/>
    <m/>
    <n v="273370"/>
    <n v="379747"/>
    <m/>
    <m/>
    <m/>
    <m/>
    <n v="602794"/>
    <n v="172615"/>
    <n v="430179"/>
    <n v="430179"/>
    <n v="6.6810835190186435E-2"/>
    <m/>
    <m/>
    <m/>
    <m/>
    <m/>
    <n v="709171"/>
    <n v="0.11014091065035649"/>
  </r>
  <r>
    <s v="Pymes-Individuales"/>
    <s v="ERI"/>
    <x v="2"/>
    <s v="800150822"/>
    <x v="22"/>
    <x v="6"/>
    <x v="2"/>
    <x v="118"/>
    <n v="4491772"/>
    <n v="1884346"/>
    <n v="0.29553185809923843"/>
    <n v="582"/>
    <n v="612459"/>
    <n v="1040442"/>
    <n v="8533"/>
    <n v="0"/>
    <n v="223494"/>
    <n v="3.5051735240784442E-2"/>
    <m/>
    <n v="4926"/>
    <n v="211153"/>
    <m/>
    <m/>
    <m/>
    <m/>
    <n v="17267"/>
    <n v="0"/>
    <n v="17267"/>
    <n v="17267"/>
    <n v="2.7080740977503868E-3"/>
    <m/>
    <m/>
    <m/>
    <m/>
    <m/>
    <n v="223494"/>
    <n v="3.5051735240784442E-2"/>
  </r>
  <r>
    <s v="Pymes-Individuales"/>
    <s v="ERI"/>
    <x v="2"/>
    <s v="800158960"/>
    <x v="23"/>
    <x v="1"/>
    <x v="2"/>
    <x v="119"/>
    <n v="3202013"/>
    <n v="415512"/>
    <n v="0.11486085099619214"/>
    <n v="10770"/>
    <n v="0"/>
    <n v="433056"/>
    <n v="23195"/>
    <n v="0"/>
    <n v="-29969"/>
    <n v="-8.2843933352222867E-3"/>
    <m/>
    <n v="0"/>
    <n v="13966"/>
    <m/>
    <m/>
    <m/>
    <m/>
    <n v="-43935"/>
    <n v="19827"/>
    <n v="-63762"/>
    <n v="-63762"/>
    <n v="-1.7625862986434097E-2"/>
    <m/>
    <m/>
    <m/>
    <m/>
    <m/>
    <n v="-29969"/>
    <n v="-8.2843933352222867E-3"/>
  </r>
  <r>
    <s v="Pymes-Individuales"/>
    <s v="ERI"/>
    <x v="2"/>
    <s v="800171079"/>
    <x v="24"/>
    <x v="4"/>
    <x v="2"/>
    <x v="120"/>
    <n v="33914045"/>
    <n v="11885904"/>
    <n v="0.25951784356790442"/>
    <n v="134274"/>
    <n v="4239326"/>
    <n v="2596712"/>
    <n v="0"/>
    <n v="0"/>
    <n v="5184140"/>
    <n v="0.11319095573665376"/>
    <m/>
    <n v="0"/>
    <n v="472183"/>
    <m/>
    <m/>
    <m/>
    <m/>
    <n v="4711957"/>
    <n v="1883826"/>
    <n v="2828131"/>
    <n v="2828131"/>
    <n v="6.1749653913370076E-2"/>
    <m/>
    <m/>
    <m/>
    <m/>
    <m/>
    <n v="5184140"/>
    <n v="0.11319095573665376"/>
  </r>
  <r>
    <s v="Pymes-Individuales"/>
    <s v="ERI"/>
    <x v="2"/>
    <s v="800194203"/>
    <x v="25"/>
    <x v="0"/>
    <x v="2"/>
    <x v="121"/>
    <n v="10572409"/>
    <n v="3157469"/>
    <n v="0.22997065232480579"/>
    <n v="184896"/>
    <n v="1628283"/>
    <n v="1125488"/>
    <n v="8865"/>
    <n v="0"/>
    <n v="579729"/>
    <n v="4.2223900314336371E-2"/>
    <m/>
    <n v="15689"/>
    <n v="302176"/>
    <m/>
    <m/>
    <m/>
    <m/>
    <n v="293242"/>
    <n v="88205"/>
    <n v="205037"/>
    <n v="205037"/>
    <n v="1.4933635972584753E-2"/>
    <m/>
    <m/>
    <m/>
    <m/>
    <m/>
    <n v="579729"/>
    <n v="4.2223900314336371E-2"/>
  </r>
  <r>
    <s v="Pymes-Individuales"/>
    <s v="ERI"/>
    <x v="2"/>
    <s v="800200304"/>
    <x v="26"/>
    <x v="4"/>
    <x v="2"/>
    <x v="122"/>
    <n v="24794362"/>
    <n v="6440472"/>
    <n v="0.20619517299179499"/>
    <n v="144564"/>
    <n v="3480866"/>
    <n v="1407074"/>
    <n v="486432"/>
    <n v="0"/>
    <n v="1210664"/>
    <n v="3.8760058721618307E-2"/>
    <m/>
    <n v="0"/>
    <n v="0"/>
    <m/>
    <m/>
    <m/>
    <m/>
    <n v="1210664"/>
    <n v="435000"/>
    <n v="775664"/>
    <n v="775664"/>
    <n v="2.4833299898440311E-2"/>
    <m/>
    <m/>
    <m/>
    <m/>
    <m/>
    <n v="1210664"/>
    <n v="3.8760058721618307E-2"/>
  </r>
  <r>
    <s v="Pymes-Individuales"/>
    <s v="ERI"/>
    <x v="2"/>
    <s v="800211188"/>
    <x v="27"/>
    <x v="1"/>
    <x v="2"/>
    <x v="123"/>
    <n v="1962650"/>
    <n v="1149817"/>
    <n v="0.36942303324019177"/>
    <n v="14548"/>
    <n v="298793"/>
    <n v="597432"/>
    <n v="104761"/>
    <n v="0"/>
    <n v="163379"/>
    <n v="5.2491801519502057E-2"/>
    <m/>
    <n v="0"/>
    <n v="0"/>
    <m/>
    <m/>
    <m/>
    <m/>
    <n v="163379"/>
    <n v="173955"/>
    <n v="-10576"/>
    <n v="-10576"/>
    <n v="-3.3979476730195053E-3"/>
    <m/>
    <m/>
    <m/>
    <m/>
    <m/>
    <n v="163379"/>
    <n v="5.2491801519502057E-2"/>
  </r>
  <r>
    <s v="Pymes-Individuales"/>
    <s v="ERI"/>
    <x v="2"/>
    <s v="800226571"/>
    <x v="28"/>
    <x v="0"/>
    <x v="2"/>
    <x v="124"/>
    <n v="4510528"/>
    <n v="1138186"/>
    <n v="0.20149471189371598"/>
    <n v="54931"/>
    <n v="252522"/>
    <n v="598217"/>
    <n v="4498"/>
    <n v="0"/>
    <n v="337880"/>
    <n v="5.9815384528230674E-2"/>
    <m/>
    <n v="67660"/>
    <n v="191276"/>
    <m/>
    <m/>
    <m/>
    <m/>
    <n v="214264"/>
    <n v="0"/>
    <n v="214264"/>
    <n v="139242"/>
    <n v="2.465021242003047E-2"/>
    <m/>
    <m/>
    <m/>
    <m/>
    <m/>
    <n v="337880"/>
    <n v="5.9815384528230674E-2"/>
  </r>
  <r>
    <s v="Pymes-Individuales"/>
    <s v="ERI"/>
    <x v="2"/>
    <s v="802008637"/>
    <x v="29"/>
    <x v="6"/>
    <x v="2"/>
    <x v="125"/>
    <n v="4594915"/>
    <n v="651865"/>
    <n v="0.12424096302875287"/>
    <n v="188237"/>
    <n v="143217"/>
    <n v="367707"/>
    <n v="107228"/>
    <n v="0"/>
    <n v="221950"/>
    <n v="4.2302135786139311E-2"/>
    <m/>
    <n v="0"/>
    <n v="0"/>
    <m/>
    <m/>
    <m/>
    <m/>
    <n v="221950"/>
    <n v="85590"/>
    <n v="136360"/>
    <n v="136360"/>
    <n v="2.5989273421031567E-2"/>
    <m/>
    <m/>
    <m/>
    <m/>
    <m/>
    <n v="221950"/>
    <n v="4.2302135786139311E-2"/>
  </r>
  <r>
    <s v="Pymes-Individuales"/>
    <s v="ERI"/>
    <x v="2"/>
    <s v="811023351"/>
    <x v="30"/>
    <x v="0"/>
    <x v="2"/>
    <x v="126"/>
    <n v="14779658"/>
    <n v="3507751"/>
    <n v="0.19181235570331479"/>
    <n v="1713352"/>
    <n v="1571584"/>
    <n v="1089624"/>
    <n v="85090"/>
    <n v="0"/>
    <n v="2474805"/>
    <n v="0.13532835624773307"/>
    <m/>
    <n v="0"/>
    <n v="1317836"/>
    <m/>
    <m/>
    <m/>
    <m/>
    <n v="1156969"/>
    <n v="539172"/>
    <n v="617797"/>
    <n v="617797"/>
    <n v="3.37826424727527E-2"/>
    <m/>
    <m/>
    <m/>
    <m/>
    <m/>
    <n v="2474805"/>
    <n v="0.13532835624773307"/>
  </r>
  <r>
    <s v="Pymes-Individuales"/>
    <s v="ERI"/>
    <x v="2"/>
    <s v="811024414"/>
    <x v="31"/>
    <x v="0"/>
    <x v="2"/>
    <x v="127"/>
    <n v="9498079"/>
    <n v="6011404"/>
    <n v="0.38759538277323624"/>
    <n v="56020"/>
    <n v="1722378"/>
    <n v="1077936"/>
    <n v="1149"/>
    <n v="0"/>
    <n v="3265961"/>
    <n v="0.21057832811061464"/>
    <m/>
    <n v="35336"/>
    <n v="19748"/>
    <m/>
    <m/>
    <m/>
    <m/>
    <n v="3281549"/>
    <n v="1285418"/>
    <n v="1996131"/>
    <n v="1996131"/>
    <n v="0.12870390328291406"/>
    <m/>
    <m/>
    <m/>
    <m/>
    <m/>
    <n v="3265961"/>
    <n v="0.21057832811061464"/>
  </r>
  <r>
    <s v="Pymes-Individuales"/>
    <s v="ERI"/>
    <x v="2"/>
    <s v="816003231"/>
    <x v="32"/>
    <x v="7"/>
    <x v="2"/>
    <x v="128"/>
    <n v="1796210"/>
    <n v="520671"/>
    <n v="0.22472928044211163"/>
    <n v="25637"/>
    <n v="306351"/>
    <n v="180987"/>
    <n v="34133"/>
    <n v="0"/>
    <n v="24837"/>
    <n v="1.072001540001407E-2"/>
    <m/>
    <n v="0"/>
    <n v="0"/>
    <m/>
    <m/>
    <m/>
    <m/>
    <n v="24837"/>
    <n v="10282"/>
    <n v="14555"/>
    <n v="14555"/>
    <n v="6.2821526008457057E-3"/>
    <m/>
    <m/>
    <m/>
    <m/>
    <m/>
    <n v="24837"/>
    <n v="1.072001540001407E-2"/>
  </r>
  <r>
    <s v="Pymes-Individuales"/>
    <s v="ERI"/>
    <x v="2"/>
    <s v="830006833"/>
    <x v="33"/>
    <x v="4"/>
    <x v="2"/>
    <x v="129"/>
    <n v="5728826"/>
    <n v="2034951"/>
    <n v="0.26210837843487778"/>
    <n v="23551"/>
    <n v="683154"/>
    <n v="717700"/>
    <n v="13786"/>
    <n v="0"/>
    <n v="643862"/>
    <n v="8.2931542211992948E-2"/>
    <m/>
    <n v="29887"/>
    <n v="294418"/>
    <m/>
    <m/>
    <m/>
    <m/>
    <n v="379331"/>
    <n v="150368"/>
    <n v="228963"/>
    <n v="228963"/>
    <n v="2.9491187085873279E-2"/>
    <m/>
    <m/>
    <m/>
    <m/>
    <m/>
    <n v="643862"/>
    <n v="8.2931542211992948E-2"/>
  </r>
  <r>
    <s v="Pymes-Individuales"/>
    <s v="ERI"/>
    <x v="2"/>
    <s v="830071212"/>
    <x v="34"/>
    <x v="1"/>
    <x v="2"/>
    <x v="130"/>
    <n v="6088073"/>
    <n v="1821163"/>
    <n v="0.23025776446675761"/>
    <n v="8769"/>
    <n v="915899"/>
    <n v="624245"/>
    <n v="0"/>
    <n v="0"/>
    <n v="289788"/>
    <n v="3.6639189929343362E-2"/>
    <m/>
    <n v="0"/>
    <n v="69971"/>
    <m/>
    <m/>
    <m/>
    <m/>
    <n v="219817"/>
    <n v="74737"/>
    <n v="145080"/>
    <n v="145080"/>
    <n v="1.8343111774639168E-2"/>
    <m/>
    <m/>
    <m/>
    <m/>
    <m/>
    <n v="289788"/>
    <n v="3.6639189929343362E-2"/>
  </r>
  <r>
    <s v="Pymes-Individuales"/>
    <s v="ERI"/>
    <x v="2"/>
    <s v="830075451"/>
    <x v="35"/>
    <x v="4"/>
    <x v="2"/>
    <x v="131"/>
    <n v="40672607"/>
    <n v="13633988"/>
    <n v="0.25105584321756869"/>
    <n v="91739"/>
    <n v="6720489"/>
    <n v="2153038"/>
    <n v="1430384"/>
    <n v="0"/>
    <n v="3421816"/>
    <n v="6.3009216468091947E-2"/>
    <m/>
    <n v="0"/>
    <n v="0"/>
    <m/>
    <m/>
    <m/>
    <m/>
    <n v="3421816"/>
    <n v="1629359"/>
    <n v="1792457"/>
    <n v="1792457"/>
    <n v="3.3006249056859484E-2"/>
    <m/>
    <m/>
    <m/>
    <m/>
    <m/>
    <n v="3421816"/>
    <n v="6.3009216468091947E-2"/>
  </r>
  <r>
    <s v="Pymes-Individuales"/>
    <s v="ERI"/>
    <x v="2"/>
    <s v="830112905"/>
    <x v="36"/>
    <x v="1"/>
    <x v="2"/>
    <x v="132"/>
    <n v="2930199"/>
    <n v="665138"/>
    <n v="0.18500018218041869"/>
    <n v="17076"/>
    <n v="283819"/>
    <n v="193194"/>
    <n v="30653"/>
    <n v="0"/>
    <n v="174548"/>
    <n v="4.8548439270087895E-2"/>
    <m/>
    <n v="0"/>
    <n v="0"/>
    <m/>
    <m/>
    <m/>
    <m/>
    <n v="174548"/>
    <n v="61446"/>
    <n v="113102"/>
    <n v="113102"/>
    <n v="3.1457969030441374E-2"/>
    <m/>
    <m/>
    <m/>
    <m/>
    <m/>
    <n v="174548"/>
    <n v="4.8548439270087895E-2"/>
  </r>
  <r>
    <s v="Pymes-Individuales"/>
    <s v="ERI"/>
    <x v="2"/>
    <s v="830512506"/>
    <x v="37"/>
    <x v="4"/>
    <x v="2"/>
    <x v="133"/>
    <n v="1883547"/>
    <n v="929282"/>
    <n v="0.33037273150980739"/>
    <n v="35301"/>
    <n v="300223"/>
    <n v="491975"/>
    <n v="359658"/>
    <n v="0"/>
    <n v="-187273"/>
    <n v="-6.6578167389485812E-2"/>
    <m/>
    <n v="4692"/>
    <n v="54452"/>
    <m/>
    <m/>
    <m/>
    <m/>
    <n v="-237033"/>
    <n v="52271"/>
    <n v="-289304"/>
    <n v="-289304"/>
    <n v="-0.10285161309130417"/>
    <m/>
    <m/>
    <m/>
    <m/>
    <m/>
    <n v="-187273"/>
    <n v="-6.6578167389485812E-2"/>
  </r>
  <r>
    <s v="Pymes-Individuales"/>
    <s v="ERI"/>
    <x v="2"/>
    <s v="832001805"/>
    <x v="38"/>
    <x v="4"/>
    <x v="2"/>
    <x v="134"/>
    <n v="1720315"/>
    <n v="231551"/>
    <n v="0.11863058222234518"/>
    <n v="117654"/>
    <n v="176805"/>
    <n v="52961"/>
    <n v="35988"/>
    <n v="0"/>
    <n v="83451"/>
    <n v="4.2754471874606147E-2"/>
    <m/>
    <n v="0"/>
    <n v="15084"/>
    <m/>
    <m/>
    <m/>
    <m/>
    <n v="68367"/>
    <n v="13534"/>
    <n v="54833"/>
    <n v="54833"/>
    <n v="2.8092604717741894E-2"/>
    <m/>
    <m/>
    <m/>
    <m/>
    <m/>
    <n v="83451"/>
    <n v="4.2754471874606147E-2"/>
  </r>
  <r>
    <s v="Pymes-Individuales"/>
    <s v="ERI"/>
    <x v="2"/>
    <s v="860016695"/>
    <x v="39"/>
    <x v="1"/>
    <x v="2"/>
    <x v="135"/>
    <n v="18250614"/>
    <n v="5003006"/>
    <n v="0.21514955520903842"/>
    <n v="887586"/>
    <n v="2896735"/>
    <n v="1586331"/>
    <n v="72048"/>
    <n v="0"/>
    <n v="1335478"/>
    <n v="5.7430972037902053E-2"/>
    <m/>
    <n v="1262805"/>
    <n v="1501867"/>
    <m/>
    <m/>
    <m/>
    <m/>
    <n v="1096416"/>
    <n v="286481"/>
    <n v="809935"/>
    <n v="809935"/>
    <n v="3.4830490908512306E-2"/>
    <m/>
    <m/>
    <m/>
    <m/>
    <m/>
    <n v="1335478"/>
    <n v="5.7430972037902053E-2"/>
  </r>
  <r>
    <s v="Pymes-Individuales"/>
    <s v="ERI"/>
    <x v="2"/>
    <s v="890105324"/>
    <x v="40"/>
    <x v="6"/>
    <x v="2"/>
    <x v="136"/>
    <n v="5242890"/>
    <n v="1271953"/>
    <n v="0.19523924060794712"/>
    <n v="4182024"/>
    <n v="0"/>
    <n v="1971673"/>
    <n v="2716145"/>
    <n v="0"/>
    <n v="766159"/>
    <n v="0.11760206654250915"/>
    <m/>
    <n v="0"/>
    <n v="205602"/>
    <m/>
    <m/>
    <m/>
    <m/>
    <n v="560557"/>
    <n v="0"/>
    <n v="560557"/>
    <n v="560557"/>
    <n v="8.6043055834192778E-2"/>
    <m/>
    <m/>
    <m/>
    <m/>
    <m/>
    <n v="766159"/>
    <n v="0.11760206654250915"/>
  </r>
  <r>
    <s v="Pymes-Individuales"/>
    <s v="ERI"/>
    <x v="2"/>
    <s v="860512475"/>
    <x v="41"/>
    <x v="1"/>
    <x v="2"/>
    <x v="137"/>
    <n v="21490034"/>
    <n v="43150624"/>
    <n v="0.66754617504048308"/>
    <n v="1117813"/>
    <n v="27528382"/>
    <n v="8951852"/>
    <n v="0"/>
    <n v="0"/>
    <n v="7788203"/>
    <n v="0.12048458727013577"/>
    <m/>
    <n v="0"/>
    <n v="1427351"/>
    <m/>
    <m/>
    <m/>
    <m/>
    <n v="6360852"/>
    <n v="2449591"/>
    <n v="3911261"/>
    <n v="3911261"/>
    <n v="6.0507753494712262E-2"/>
    <m/>
    <m/>
    <m/>
    <m/>
    <m/>
    <n v="7788203"/>
    <n v="0.12048458727013577"/>
  </r>
  <r>
    <s v="Pymes-Individuales"/>
    <s v="ERI"/>
    <x v="2"/>
    <s v="860534605"/>
    <x v="42"/>
    <x v="4"/>
    <x v="2"/>
    <x v="138"/>
    <n v="3082174"/>
    <n v="1443137"/>
    <n v="0.31890338586673933"/>
    <n v="9024"/>
    <n v="371206"/>
    <n v="734284"/>
    <n v="0"/>
    <n v="0"/>
    <n v="346671"/>
    <n v="7.660711053892208E-2"/>
    <m/>
    <n v="0"/>
    <n v="144100"/>
    <m/>
    <m/>
    <m/>
    <m/>
    <n v="202571"/>
    <n v="47000"/>
    <n v="155571"/>
    <n v="155571"/>
    <n v="3.4377968718614038E-2"/>
    <m/>
    <m/>
    <m/>
    <m/>
    <m/>
    <n v="346671"/>
    <n v="7.660711053892208E-2"/>
  </r>
  <r>
    <s v="Pymes-Individuales"/>
    <s v="ERI"/>
    <x v="2"/>
    <s v="890320488"/>
    <x v="43"/>
    <x v="2"/>
    <x v="2"/>
    <x v="139"/>
    <n v="10497427"/>
    <n v="2767095"/>
    <n v="0.20860872332979657"/>
    <n v="320702"/>
    <n v="1491423"/>
    <n v="519141"/>
    <n v="274642"/>
    <n v="0"/>
    <n v="802591"/>
    <n v="6.0506590437258125E-2"/>
    <m/>
    <n v="54341"/>
    <n v="171219"/>
    <m/>
    <m/>
    <m/>
    <m/>
    <n v="685713"/>
    <n v="206000"/>
    <n v="479713"/>
    <n v="479713"/>
    <n v="3.6165117747929403E-2"/>
    <m/>
    <m/>
    <m/>
    <m/>
    <m/>
    <n v="802591"/>
    <n v="6.0506590437258125E-2"/>
  </r>
  <r>
    <s v="Pymes-Individuales"/>
    <s v="ERI"/>
    <x v="2"/>
    <s v="890932572"/>
    <x v="44"/>
    <x v="0"/>
    <x v="2"/>
    <x v="140"/>
    <n v="4097671"/>
    <n v="1465584"/>
    <n v="0.26344001847839082"/>
    <n v="26724"/>
    <n v="1177630"/>
    <n v="697965"/>
    <n v="58674"/>
    <n v="0"/>
    <n v="-441961"/>
    <n v="-7.9442880112452152E-2"/>
    <m/>
    <n v="0"/>
    <n v="167302"/>
    <m/>
    <m/>
    <m/>
    <m/>
    <n v="-609263"/>
    <n v="-60181"/>
    <n v="-549082"/>
    <n v="-549082"/>
    <n v="-9.8697974477172087E-2"/>
    <m/>
    <m/>
    <m/>
    <m/>
    <m/>
    <n v="-441961"/>
    <n v="-7.9442880112452152E-2"/>
  </r>
  <r>
    <s v="Pymes-Individuales"/>
    <s v="ERI"/>
    <x v="2"/>
    <s v="891412849"/>
    <x v="45"/>
    <x v="7"/>
    <x v="2"/>
    <x v="141"/>
    <n v="4485003"/>
    <n v="344980"/>
    <n v="7.142468203304235E-2"/>
    <n v="0"/>
    <n v="0"/>
    <n v="141913"/>
    <n v="99314"/>
    <n v="0"/>
    <n v="103753"/>
    <n v="2.1481027987055028E-2"/>
    <m/>
    <n v="0"/>
    <n v="224325"/>
    <m/>
    <m/>
    <m/>
    <m/>
    <n v="-120572"/>
    <n v="68378"/>
    <n v="-188950"/>
    <n v="-188950"/>
    <n v="-3.912022050595209E-2"/>
    <m/>
    <m/>
    <m/>
    <m/>
    <m/>
    <n v="103753"/>
    <n v="2.1481027987055028E-2"/>
  </r>
  <r>
    <s v="Pymes-Individuales"/>
    <s v="ERI"/>
    <x v="2"/>
    <s v="900079453"/>
    <x v="46"/>
    <x v="1"/>
    <x v="2"/>
    <x v="142"/>
    <n v="1574920"/>
    <n v="678251"/>
    <n v="0.30102065045218496"/>
    <n v="23339"/>
    <n v="116094"/>
    <n v="520792"/>
    <n v="78560"/>
    <n v="0"/>
    <n v="-13856"/>
    <n v="-6.149555448743127E-3"/>
    <m/>
    <n v="0"/>
    <n v="0"/>
    <m/>
    <m/>
    <m/>
    <m/>
    <n v="-13856"/>
    <n v="12069"/>
    <n v="-25925"/>
    <n v="-25925"/>
    <n v="-1.1506006423835563E-2"/>
    <m/>
    <m/>
    <m/>
    <m/>
    <m/>
    <n v="-13856"/>
    <n v="-6.149555448743127E-3"/>
  </r>
  <r>
    <s v="Pymes-Individuales"/>
    <s v="ERI"/>
    <x v="2"/>
    <s v="900304305"/>
    <x v="47"/>
    <x v="4"/>
    <x v="2"/>
    <x v="143"/>
    <n v="7234500"/>
    <n v="1504161"/>
    <n v="0.17212717142820852"/>
    <n v="113133"/>
    <n v="352492"/>
    <n v="376527"/>
    <n v="51160"/>
    <n v="0"/>
    <n v="837115"/>
    <n v="9.579442434029653E-2"/>
    <m/>
    <n v="0"/>
    <n v="0"/>
    <m/>
    <m/>
    <m/>
    <m/>
    <n v="837115"/>
    <n v="341512"/>
    <n v="495603"/>
    <n v="495603"/>
    <n v="5.6713837508973054E-2"/>
    <m/>
    <m/>
    <m/>
    <m/>
    <m/>
    <n v="837115"/>
    <n v="9.579442434029653E-2"/>
  </r>
  <r>
    <s v="Pymes-Individuales"/>
    <s v="ERI"/>
    <x v="2"/>
    <s v="900365931"/>
    <x v="48"/>
    <x v="0"/>
    <x v="2"/>
    <x v="144"/>
    <n v="7253350"/>
    <n v="3341408"/>
    <n v="0.31538313569786114"/>
    <n v="45800"/>
    <n v="771609"/>
    <n v="1768491"/>
    <n v="14874"/>
    <n v="-95966"/>
    <n v="736268"/>
    <n v="6.949361184087452E-2"/>
    <m/>
    <n v="1499390"/>
    <n v="1364763"/>
    <m/>
    <m/>
    <m/>
    <m/>
    <n v="870895"/>
    <n v="185296"/>
    <n v="685599"/>
    <n v="685599"/>
    <n v="6.4711152439725375E-2"/>
    <m/>
    <m/>
    <m/>
    <m/>
    <m/>
    <n v="736268"/>
    <n v="6.949361184087452E-2"/>
  </r>
  <r>
    <s v="Pymes-Individuales"/>
    <s v="ERI"/>
    <x v="2"/>
    <s v="900441721"/>
    <x v="49"/>
    <x v="4"/>
    <x v="2"/>
    <x v="145"/>
    <n v="2836934"/>
    <n v="698959"/>
    <n v="0.19767538214533076"/>
    <n v="767667"/>
    <n v="9307"/>
    <n v="1507709"/>
    <n v="689741"/>
    <n v="0"/>
    <n v="-740131"/>
    <n v="-0.2093193996537791"/>
    <m/>
    <n v="0"/>
    <n v="0"/>
    <m/>
    <m/>
    <m/>
    <m/>
    <n v="-740131"/>
    <n v="26784"/>
    <n v="-766915"/>
    <n v="-766915"/>
    <n v="-0.21689428950480119"/>
    <m/>
    <m/>
    <m/>
    <m/>
    <m/>
    <n v="-740131"/>
    <n v="-0.2093193996537791"/>
  </r>
  <r>
    <s v="Pymes-Individuales"/>
    <s v="ERI"/>
    <x v="2"/>
    <s v="900446689"/>
    <x v="50"/>
    <x v="0"/>
    <x v="2"/>
    <x v="146"/>
    <n v="2019401"/>
    <n v="1000728"/>
    <n v="0.33135273360839884"/>
    <n v="893499"/>
    <n v="173577"/>
    <n v="565131"/>
    <n v="46105"/>
    <n v="0"/>
    <n v="1109414"/>
    <n v="0.36733993812847066"/>
    <m/>
    <n v="537087"/>
    <n v="714041"/>
    <m/>
    <m/>
    <m/>
    <m/>
    <n v="932460"/>
    <n v="57563"/>
    <n v="874897"/>
    <n v="874897"/>
    <n v="0.28968861926096534"/>
    <m/>
    <m/>
    <m/>
    <m/>
    <m/>
    <n v="1109414"/>
    <n v="0.36733993812847066"/>
  </r>
  <r>
    <s v="Pymes-Individuales"/>
    <s v="ERI"/>
    <x v="2"/>
    <s v="900469575"/>
    <x v="51"/>
    <x v="1"/>
    <x v="2"/>
    <x v="147"/>
    <n v="7442889"/>
    <n v="937438"/>
    <n v="0.11186174477439842"/>
    <n v="108023"/>
    <n v="190923"/>
    <n v="279730"/>
    <n v="176715"/>
    <n v="0"/>
    <n v="398093"/>
    <n v="4.750327761673262E-2"/>
    <m/>
    <n v="0"/>
    <n v="0"/>
    <m/>
    <m/>
    <m/>
    <m/>
    <n v="398093"/>
    <n v="171047"/>
    <n v="227046"/>
    <n v="227046"/>
    <n v="2.7092737550694621E-2"/>
    <m/>
    <m/>
    <m/>
    <m/>
    <m/>
    <n v="398093"/>
    <n v="4.750327761673262E-2"/>
  </r>
  <r>
    <s v="Pymes-Individuales"/>
    <s v="ERI"/>
    <x v="2"/>
    <s v="900632511"/>
    <x v="52"/>
    <x v="4"/>
    <x v="2"/>
    <x v="148"/>
    <n v="2087154"/>
    <n v="1149965"/>
    <n v="0.35524335064605289"/>
    <n v="80889"/>
    <n v="929499"/>
    <n v="218707"/>
    <n v="17772"/>
    <n v="0"/>
    <n v="64876"/>
    <n v="2.0041277444542507E-2"/>
    <m/>
    <n v="0"/>
    <n v="0"/>
    <m/>
    <m/>
    <m/>
    <m/>
    <n v="64876"/>
    <n v="3764"/>
    <n v="61112"/>
    <n v="61112"/>
    <n v="1.8878515124096457E-2"/>
    <m/>
    <m/>
    <m/>
    <m/>
    <m/>
    <n v="64876"/>
    <n v="2.0041277444542507E-2"/>
  </r>
  <r>
    <s v="Pymes-Individuales"/>
    <s v="ERI"/>
    <x v="2"/>
    <s v="900701179"/>
    <x v="53"/>
    <x v="4"/>
    <x v="2"/>
    <x v="149"/>
    <n v="3874823"/>
    <n v="2028100"/>
    <n v="0.343575547233125"/>
    <n v="1081329"/>
    <n v="455878"/>
    <n v="2808156"/>
    <n v="225337"/>
    <n v="0"/>
    <n v="-379942"/>
    <n v="-6.4365061173930274E-2"/>
    <m/>
    <n v="0"/>
    <n v="0"/>
    <m/>
    <m/>
    <m/>
    <m/>
    <n v="-379942"/>
    <n v="0"/>
    <n v="-379942"/>
    <n v="-379942"/>
    <n v="-6.4365061173930274E-2"/>
    <m/>
    <m/>
    <m/>
    <m/>
    <m/>
    <n v="-379942"/>
    <n v="-6.4365061173930274E-2"/>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ymes-Individuales"/>
    <s v="ERI"/>
    <x v="2"/>
    <s v="800032741"/>
    <x v="18"/>
    <x v="2"/>
    <x v="3"/>
    <x v="150"/>
    <n v="2369379"/>
    <n v="1973118"/>
    <n v="0.45437406174373868"/>
    <n v="84079"/>
    <n v="949162"/>
    <n v="906050"/>
    <n v="49848"/>
    <m/>
    <n v="152137"/>
    <n v="3.5034451376707916E-2"/>
    <m/>
    <n v="8995"/>
    <n v="118066"/>
    <m/>
    <m/>
    <m/>
    <m/>
    <n v="43066"/>
    <n v="41727"/>
    <n v="1339"/>
    <n v="1339"/>
    <n v="3.0834793898533496E-4"/>
    <n v="104535"/>
    <m/>
    <n v="0"/>
    <n v="0"/>
    <n v="0"/>
    <n v="256672"/>
    <n v="5.9107006867247118E-2"/>
  </r>
  <r>
    <s v="Pymes-Individuales"/>
    <s v="ERI"/>
    <x v="2"/>
    <s v="800080808"/>
    <x v="20"/>
    <x v="1"/>
    <x v="3"/>
    <x v="151"/>
    <n v="2720460"/>
    <n v="1557434"/>
    <n v="0.36406558928295091"/>
    <n v="15522"/>
    <n v="168723"/>
    <n v="918403"/>
    <n v="138101"/>
    <m/>
    <n v="347729"/>
    <n v="8.1285090280404329E-2"/>
    <m/>
    <m/>
    <m/>
    <m/>
    <m/>
    <m/>
    <m/>
    <n v="347729"/>
    <n v="123632"/>
    <n v="224097"/>
    <n v="224097"/>
    <n v="5.2384888452121532E-2"/>
    <n v="49814"/>
    <m/>
    <n v="0"/>
    <n v="0"/>
    <n v="0"/>
    <n v="397543"/>
    <n v="9.2929605081378833E-2"/>
  </r>
  <r>
    <s v="Pymes-Individuales"/>
    <s v="ERI"/>
    <x v="2"/>
    <s v="800082760"/>
    <x v="21"/>
    <x v="0"/>
    <x v="3"/>
    <x v="152"/>
    <n v="3800183"/>
    <n v="1741999"/>
    <n v="0.31431645514347961"/>
    <n v="44084"/>
    <n v="768278"/>
    <n v="753943"/>
    <n v="58826"/>
    <m/>
    <n v="205036"/>
    <n v="3.6995537136817233E-2"/>
    <m/>
    <n v="171850"/>
    <n v="228428"/>
    <m/>
    <m/>
    <m/>
    <m/>
    <n v="148458"/>
    <n v="65800"/>
    <n v="82658"/>
    <n v="82658"/>
    <n v="1.4914342401602835E-2"/>
    <n v="78522"/>
    <m/>
    <n v="0"/>
    <n v="0"/>
    <n v="0"/>
    <n v="283558"/>
    <n v="5.1163603071858701E-2"/>
  </r>
  <r>
    <s v="Pymes-Individuales"/>
    <s v="ERI"/>
    <x v="2"/>
    <s v="800150822"/>
    <x v="22"/>
    <x v="6"/>
    <x v="3"/>
    <x v="153"/>
    <n v="4957895"/>
    <n v="2118103"/>
    <n v="0.2993362915026262"/>
    <n v="3384"/>
    <n v="688951"/>
    <n v="1028066"/>
    <n v="44103"/>
    <m/>
    <n v="360367"/>
    <n v="5.092808109894887E-2"/>
    <m/>
    <n v="183"/>
    <n v="178725"/>
    <m/>
    <m/>
    <m/>
    <m/>
    <n v="181825"/>
    <n v="109240"/>
    <n v="72585"/>
    <n v="72585"/>
    <n v="1.0257916975103724E-2"/>
    <n v="134436"/>
    <m/>
    <n v="0"/>
    <n v="0"/>
    <n v="0"/>
    <n v="494803"/>
    <n v="6.9926955886646658E-2"/>
  </r>
  <r>
    <s v="Pymes-Individuales"/>
    <s v="ERI"/>
    <x v="2"/>
    <s v="800171079"/>
    <x v="24"/>
    <x v="4"/>
    <x v="3"/>
    <x v="154"/>
    <n v="33008912"/>
    <n v="10259475"/>
    <n v="0.23711249046561408"/>
    <n v="59920"/>
    <n v="3759180"/>
    <n v="2628861"/>
    <m/>
    <n v="0"/>
    <n v="3931354"/>
    <n v="9.0859730916246079E-2"/>
    <m/>
    <n v="0"/>
    <n v="494771"/>
    <m/>
    <m/>
    <m/>
    <m/>
    <n v="3436583"/>
    <n v="1370259"/>
    <n v="2066324"/>
    <n v="2066324"/>
    <n v="4.7755974818289387E-2"/>
    <n v="339576"/>
    <m/>
    <n v="0"/>
    <n v="0"/>
    <n v="0"/>
    <n v="4270930"/>
    <n v="9.8707862624969125E-2"/>
  </r>
  <r>
    <s v="Pymes-Individuales"/>
    <s v="ERI"/>
    <x v="2"/>
    <s v="800194203"/>
    <x v="25"/>
    <x v="0"/>
    <x v="3"/>
    <x v="155"/>
    <n v="8902350"/>
    <n v="3065499"/>
    <n v="0.25614452521919351"/>
    <n v="85829"/>
    <n v="1456914"/>
    <n v="1330237"/>
    <n v="6804"/>
    <m/>
    <n v="357373"/>
    <n v="2.9861088655112545E-2"/>
    <m/>
    <n v="331386"/>
    <n v="71940"/>
    <m/>
    <m/>
    <m/>
    <m/>
    <n v="616819"/>
    <n v="223568"/>
    <n v="393251"/>
    <n v="393251"/>
    <n v="3.2858954019222668E-2"/>
    <n v="207266"/>
    <m/>
    <n v="0"/>
    <n v="0"/>
    <n v="0"/>
    <n v="564639"/>
    <n v="4.7179656093588748E-2"/>
  </r>
  <r>
    <s v="Pymes-Individuales"/>
    <s v="ERI"/>
    <x v="2"/>
    <s v="800200304"/>
    <x v="26"/>
    <x v="4"/>
    <x v="3"/>
    <x v="156"/>
    <n v="26595337"/>
    <n v="6126597"/>
    <n v="0.18723211775929871"/>
    <n v="0"/>
    <n v="3683365"/>
    <n v="1537681"/>
    <n v="0"/>
    <n v="0"/>
    <n v="905551"/>
    <n v="2.7674128307941699E-2"/>
    <m/>
    <n v="317439"/>
    <n v="368774"/>
    <m/>
    <m/>
    <m/>
    <m/>
    <n v="854216"/>
    <n v="342113"/>
    <n v="512103"/>
    <n v="512103"/>
    <n v="1.5650144639983689E-2"/>
    <n v="206338"/>
    <m/>
    <n v="0"/>
    <n v="0"/>
    <n v="0"/>
    <n v="1111889"/>
    <n v="3.397992918144753E-2"/>
  </r>
  <r>
    <s v="Pymes-Individuales"/>
    <s v="ERI"/>
    <x v="2"/>
    <s v="800226571"/>
    <x v="28"/>
    <x v="0"/>
    <x v="3"/>
    <x v="157"/>
    <n v="3865294"/>
    <n v="1376994"/>
    <n v="0.2626704217700363"/>
    <n v="63634"/>
    <n v="424085"/>
    <n v="704612"/>
    <n v="5185"/>
    <m/>
    <n v="306746"/>
    <n v="5.8513763455956637E-2"/>
    <m/>
    <n v="890"/>
    <n v="187636"/>
    <m/>
    <m/>
    <m/>
    <m/>
    <n v="120000"/>
    <n v="88506"/>
    <n v="31494"/>
    <n v="31494"/>
    <n v="6.0076821418434088E-3"/>
    <n v="86586"/>
    <m/>
    <n v="0"/>
    <n v="0"/>
    <n v="0"/>
    <n v="393332"/>
    <n v="7.5030597326968679E-2"/>
  </r>
  <r>
    <s v="Pymes-Individuales"/>
    <s v="ERI"/>
    <x v="2"/>
    <s v="802008637"/>
    <x v="29"/>
    <x v="6"/>
    <x v="3"/>
    <x v="158"/>
    <n v="4385787"/>
    <n v="757859"/>
    <n v="0.1473388720763443"/>
    <n v="200959"/>
    <n v="218410"/>
    <n v="382270"/>
    <n v="163627"/>
    <m/>
    <n v="194511"/>
    <n v="3.7815782812425272E-2"/>
    <m/>
    <m/>
    <m/>
    <m/>
    <m/>
    <m/>
    <m/>
    <n v="194511"/>
    <n v="87216"/>
    <n v="107295"/>
    <n v="107295"/>
    <n v="2.0859717017850762E-2"/>
    <n v="563894"/>
    <m/>
    <n v="0"/>
    <n v="0"/>
    <n v="0"/>
    <n v="758405"/>
    <n v="0.14744502246072144"/>
  </r>
  <r>
    <s v="Pymes-Individuales"/>
    <s v="ERI"/>
    <x v="2"/>
    <s v="811023351"/>
    <x v="30"/>
    <x v="0"/>
    <x v="3"/>
    <x v="159"/>
    <n v="14187552"/>
    <n v="3677112"/>
    <n v="0.20583157903221688"/>
    <n v="967396"/>
    <n v="1791443"/>
    <n v="1324817"/>
    <n v="27640"/>
    <m/>
    <n v="1500608"/>
    <n v="8.3998669104551865E-2"/>
    <m/>
    <m/>
    <n v="251618"/>
    <m/>
    <m/>
    <m/>
    <m/>
    <n v="1248990"/>
    <n v="544927"/>
    <n v="704063"/>
    <n v="704063"/>
    <n v="3.9410928747386463E-2"/>
    <n v="206944"/>
    <m/>
    <n v="0"/>
    <n v="0"/>
    <n v="0"/>
    <n v="1707552"/>
    <n v="9.558265411540906E-2"/>
  </r>
  <r>
    <s v="Pymes-Individuales"/>
    <s v="ERI"/>
    <x v="2"/>
    <s v="811024414"/>
    <x v="31"/>
    <x v="0"/>
    <x v="3"/>
    <x v="160"/>
    <n v="9203418"/>
    <n v="5909811"/>
    <n v="0.39103562845504425"/>
    <n v="52026"/>
    <n v="1978670"/>
    <n v="1075499"/>
    <n v="1042"/>
    <n v="-4600"/>
    <n v="2902026"/>
    <n v="0.1920189259356819"/>
    <m/>
    <n v="51178"/>
    <n v="108687"/>
    <m/>
    <m/>
    <m/>
    <m/>
    <n v="2844517"/>
    <n v="1114209"/>
    <n v="1730308"/>
    <n v="1730308"/>
    <n v="0.11448963024380826"/>
    <n v="230987"/>
    <m/>
    <n v="0"/>
    <n v="0"/>
    <n v="0"/>
    <n v="3133013"/>
    <n v="0.2073026882607284"/>
  </r>
  <r>
    <s v="Pymes-Individuales"/>
    <s v="ERI"/>
    <x v="2"/>
    <s v="830006833"/>
    <x v="33"/>
    <x v="4"/>
    <x v="3"/>
    <x v="161"/>
    <n v="6683608"/>
    <n v="2406845"/>
    <n v="0.26476623332192578"/>
    <n v="6960"/>
    <n v="802090"/>
    <n v="792801"/>
    <n v="0"/>
    <n v="0"/>
    <n v="818914"/>
    <n v="9.0085059567438494E-2"/>
    <m/>
    <n v="22234"/>
    <n v="240803"/>
    <m/>
    <m/>
    <m/>
    <m/>
    <n v="600345"/>
    <n v="216002"/>
    <n v="384343"/>
    <n v="384343"/>
    <n v="4.2279851180133707E-2"/>
    <n v="45043"/>
    <m/>
    <n v="0"/>
    <n v="0"/>
    <n v="0"/>
    <n v="863957"/>
    <n v="9.5040038158714424E-2"/>
  </r>
  <r>
    <s v="Pymes-Individuales"/>
    <s v="ERI"/>
    <x v="2"/>
    <s v="830071212"/>
    <x v="34"/>
    <x v="1"/>
    <x v="3"/>
    <x v="162"/>
    <n v="5602480"/>
    <n v="1560242"/>
    <n v="0.2178280826758319"/>
    <n v="187179"/>
    <n v="725394"/>
    <n v="696177"/>
    <n v="96945"/>
    <n v="0"/>
    <n v="228905"/>
    <n v="3.1957822738338859E-2"/>
    <m/>
    <n v="0"/>
    <n v="0"/>
    <m/>
    <m/>
    <m/>
    <m/>
    <n v="228905"/>
    <n v="77828"/>
    <n v="151077"/>
    <n v="151077"/>
    <n v="2.1092121123785064E-2"/>
    <n v="539852"/>
    <m/>
    <n v="0"/>
    <n v="0"/>
    <n v="0"/>
    <n v="768757"/>
    <n v="0.10732749365394888"/>
  </r>
  <r>
    <s v="Pymes-Individuales"/>
    <s v="ERI"/>
    <x v="2"/>
    <s v="860042431"/>
    <x v="54"/>
    <x v="8"/>
    <x v="3"/>
    <x v="163"/>
    <n v="5596841"/>
    <n v="4846495"/>
    <n v="0.46407536825397555"/>
    <n v="0"/>
    <n v="2053436"/>
    <n v="1394577"/>
    <n v="101573"/>
    <n v="0"/>
    <n v="1296909"/>
    <n v="0.12418531779500344"/>
    <m/>
    <n v="51390"/>
    <n v="112446"/>
    <m/>
    <m/>
    <m/>
    <m/>
    <n v="1235853"/>
    <n v="703743"/>
    <n v="532110"/>
    <n v="532110"/>
    <n v="5.0952109555797112E-2"/>
    <n v="286056"/>
    <m/>
    <n v="0"/>
    <n v="0"/>
    <n v="0"/>
    <n v="1582965"/>
    <n v="0.15157656518951415"/>
  </r>
  <r>
    <s v="Pymes-Individuales"/>
    <s v="ERI"/>
    <x v="2"/>
    <s v="860016695"/>
    <x v="39"/>
    <x v="1"/>
    <x v="3"/>
    <x v="164"/>
    <n v="16014012"/>
    <n v="4966109"/>
    <n v="0.23670545084082212"/>
    <n v="68674"/>
    <n v="2704442"/>
    <n v="2295879"/>
    <n v="31152"/>
    <m/>
    <n v="3310"/>
    <n v="1.5776839418609644E-4"/>
    <m/>
    <n v="23812"/>
    <n v="349156"/>
    <m/>
    <m/>
    <m/>
    <m/>
    <n v="-322034"/>
    <n v="73482"/>
    <n v="-395516"/>
    <n v="-395516"/>
    <n v="-1.885194084438312E-2"/>
    <n v="503309"/>
    <m/>
    <n v="0"/>
    <n v="0"/>
    <n v="0"/>
    <n v="506619"/>
    <n v="2.4147572838116617E-2"/>
  </r>
  <r>
    <s v="Pymes-Individuales"/>
    <s v="ERI"/>
    <x v="2"/>
    <s v="860534605"/>
    <x v="42"/>
    <x v="4"/>
    <x v="3"/>
    <x v="165"/>
    <n v="2112863"/>
    <n v="1358244"/>
    <n v="0.39129995128355305"/>
    <n v="24469"/>
    <n v="144818"/>
    <n v="933569"/>
    <m/>
    <m/>
    <n v="304326"/>
    <n v="8.7674047501272653E-2"/>
    <m/>
    <m/>
    <n v="285022"/>
    <m/>
    <m/>
    <m/>
    <m/>
    <n v="19304"/>
    <m/>
    <n v="19304"/>
    <n v="19304"/>
    <n v="5.5613382128525566E-3"/>
    <n v="110320"/>
    <m/>
    <n v="0"/>
    <n v="0"/>
    <n v="0"/>
    <n v="414646"/>
    <n v="0.11945641548935253"/>
  </r>
  <r>
    <s v="Pymes-Individuales"/>
    <s v="ERI"/>
    <x v="2"/>
    <s v="890105324"/>
    <x v="40"/>
    <x v="6"/>
    <x v="3"/>
    <x v="166"/>
    <n v="6232086"/>
    <n v="1752347"/>
    <n v="0.21947043703666871"/>
    <n v="1917189"/>
    <n v="1129826"/>
    <n v="2305730"/>
    <n v="171522"/>
    <m/>
    <n v="62458"/>
    <n v="7.8224715518309187E-3"/>
    <m/>
    <n v="93323"/>
    <m/>
    <m/>
    <m/>
    <m/>
    <m/>
    <n v="155781"/>
    <m/>
    <n v="155781"/>
    <n v="155781"/>
    <n v="1.9510590169646361E-2"/>
    <n v="-32168"/>
    <m/>
    <n v="0"/>
    <n v="0"/>
    <n v="0"/>
    <n v="30290"/>
    <n v="3.7936319335386747E-3"/>
  </r>
  <r>
    <s v="Pymes-Individuales"/>
    <s v="ERI"/>
    <x v="2"/>
    <s v="860512475"/>
    <x v="41"/>
    <x v="1"/>
    <x v="3"/>
    <x v="167"/>
    <n v="20321019"/>
    <n v="41545820"/>
    <n v="0.67153616818858319"/>
    <n v="0"/>
    <n v="29137948"/>
    <n v="6821396"/>
    <n v="0"/>
    <n v="0"/>
    <n v="5586476"/>
    <n v="9.0298390709762949E-2"/>
    <m/>
    <n v="1218891"/>
    <n v="1317439"/>
    <m/>
    <m/>
    <m/>
    <m/>
    <n v="5487928"/>
    <n v="1835443"/>
    <n v="3652485"/>
    <n v="3652485"/>
    <n v="5.9037847399961714E-2"/>
    <n v="753107"/>
    <m/>
    <n v="0"/>
    <n v="0"/>
    <n v="0"/>
    <n v="6339583"/>
    <n v="0.10247142253380684"/>
  </r>
  <r>
    <s v="Pymes-Individuales"/>
    <s v="ERI"/>
    <x v="2"/>
    <s v="890320488"/>
    <x v="43"/>
    <x v="2"/>
    <x v="3"/>
    <x v="168"/>
    <n v="11054823"/>
    <n v="2620643"/>
    <n v="0.19163098354381489"/>
    <n v="79585"/>
    <n v="1603504"/>
    <n v="548681"/>
    <n v="212784"/>
    <m/>
    <n v="335259"/>
    <n v="2.4515362035926233E-2"/>
    <m/>
    <n v="905"/>
    <n v="173365"/>
    <m/>
    <m/>
    <m/>
    <m/>
    <n v="162799"/>
    <n v="74889"/>
    <n v="87910"/>
    <n v="87910"/>
    <n v="6.4283001398270454E-3"/>
    <n v="209116"/>
    <m/>
    <n v="0"/>
    <n v="0"/>
    <n v="0"/>
    <n v="544375"/>
    <n v="3.9806687391859261E-2"/>
  </r>
  <r>
    <s v="Pymes-Individuales"/>
    <s v="ERI"/>
    <x v="2"/>
    <s v="890932572"/>
    <x v="44"/>
    <x v="0"/>
    <x v="3"/>
    <x v="169"/>
    <n v="3838629"/>
    <n v="954062"/>
    <n v="0.19906603617883983"/>
    <n v="161348"/>
    <n v="1114225"/>
    <n v="599946"/>
    <n v="62978"/>
    <m/>
    <n v="-661739"/>
    <n v="-0.13807253586763679"/>
    <m/>
    <m/>
    <n v="202290"/>
    <m/>
    <m/>
    <m/>
    <m/>
    <n v="-864029"/>
    <n v="-52863"/>
    <n v="-811166"/>
    <n v="-811166"/>
    <n v="-0.16925063602055715"/>
    <n v="51293"/>
    <m/>
    <n v="0"/>
    <n v="0"/>
    <n v="0"/>
    <n v="-610446"/>
    <n v="-0.12737019766139732"/>
  </r>
  <r>
    <s v="Pymes-Individuales"/>
    <s v="ERI"/>
    <x v="2"/>
    <s v="900304305"/>
    <x v="47"/>
    <x v="4"/>
    <x v="3"/>
    <x v="170"/>
    <n v="9288145"/>
    <n v="1666487"/>
    <n v="0.1521262421229668"/>
    <n v="112937"/>
    <n v="556467"/>
    <n v="429395"/>
    <n v="0"/>
    <n v="0"/>
    <n v="793562"/>
    <n v="7.2440772086182353E-2"/>
    <m/>
    <n v="0"/>
    <n v="0"/>
    <m/>
    <m/>
    <m/>
    <m/>
    <n v="793562"/>
    <n v="234983"/>
    <n v="558579"/>
    <n v="558579"/>
    <n v="5.0990211264057068E-2"/>
    <n v="0"/>
    <m/>
    <n v="0"/>
    <n v="0"/>
    <n v="0"/>
    <n v="793562"/>
    <n v="7.2440772086182353E-2"/>
  </r>
  <r>
    <s v="Pymes-Individuales"/>
    <s v="ERI"/>
    <x v="2"/>
    <s v="900365931"/>
    <x v="48"/>
    <x v="0"/>
    <x v="3"/>
    <x v="171"/>
    <n v="7598863"/>
    <n v="3846389"/>
    <n v="0.33606852867896664"/>
    <n v="11291"/>
    <n v="1202893"/>
    <n v="1628845"/>
    <n v="353513"/>
    <m/>
    <n v="672429"/>
    <n v="5.8751786330261666E-2"/>
    <m/>
    <n v="130622"/>
    <n v="211979"/>
    <m/>
    <m/>
    <m/>
    <m/>
    <n v="591072"/>
    <n v="132858"/>
    <n v="458214"/>
    <n v="458214"/>
    <n v="4.0035291490305325E-2"/>
    <n v="300885"/>
    <m/>
    <n v="0"/>
    <n v="0"/>
    <n v="0"/>
    <n v="973314"/>
    <n v="8.5040853622095874E-2"/>
  </r>
  <r>
    <s v="Pymes-Individuales"/>
    <s v="ERI"/>
    <x v="2"/>
    <s v="900632511"/>
    <x v="52"/>
    <x v="4"/>
    <x v="3"/>
    <x v="172"/>
    <n v="2299529"/>
    <n v="1951430"/>
    <n v="0.45905641527006025"/>
    <n v="189069"/>
    <n v="1514358"/>
    <n v="306056"/>
    <m/>
    <m/>
    <n v="320085"/>
    <n v="7.5297127071797212E-2"/>
    <m/>
    <m/>
    <n v="138605"/>
    <m/>
    <m/>
    <m/>
    <m/>
    <n v="181480"/>
    <n v="105463"/>
    <n v="76017"/>
    <n v="76017"/>
    <n v="1.7882317848748951E-2"/>
    <n v="62804"/>
    <m/>
    <n v="0"/>
    <n v="0"/>
    <n v="0"/>
    <n v="382889"/>
    <n v="9.0071205109247113E-2"/>
  </r>
  <r>
    <s v="Pymes-Individuales"/>
    <s v="ERI"/>
    <x v="2"/>
    <s v="900701179"/>
    <x v="53"/>
    <x v="4"/>
    <x v="3"/>
    <x v="173"/>
    <n v="3249530"/>
    <n v="2521458"/>
    <n v="0.43691964010321976"/>
    <n v="527895"/>
    <n v="456467"/>
    <n v="2269347"/>
    <n v="220448"/>
    <m/>
    <n v="103091"/>
    <n v="1.7863665632297278E-2"/>
    <m/>
    <m/>
    <m/>
    <m/>
    <m/>
    <m/>
    <m/>
    <n v="103091"/>
    <n v="5810"/>
    <n v="97281"/>
    <n v="97281"/>
    <n v="1.6856905611309536E-2"/>
    <n v="291911"/>
    <m/>
    <n v="0"/>
    <n v="0"/>
    <n v="0"/>
    <n v="395002"/>
    <n v="6.8446165543924201E-2"/>
  </r>
  <r>
    <s v="Pymes-Individuales"/>
    <s v="ERI"/>
    <x v="2"/>
    <s v="900729502"/>
    <x v="55"/>
    <x v="9"/>
    <x v="3"/>
    <x v="174"/>
    <n v="4738427"/>
    <n v="794413"/>
    <n v="0.14358141569248342"/>
    <n v="12895"/>
    <n v="237801"/>
    <n v="78034"/>
    <n v="22654"/>
    <m/>
    <n v="468819"/>
    <n v="8.4733879888086408E-2"/>
    <m/>
    <m/>
    <n v="41776"/>
    <m/>
    <m/>
    <m/>
    <m/>
    <n v="427043"/>
    <n v="149111"/>
    <n v="277932"/>
    <n v="277932"/>
    <n v="5.0233153317283709E-2"/>
    <n v="0"/>
    <m/>
    <n v="0"/>
    <n v="0"/>
    <n v="0"/>
    <n v="468819"/>
    <n v="8.4733879888086408E-2"/>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ymes-Individuales"/>
    <s v="ERI"/>
    <x v="2"/>
    <s v="800200304"/>
    <x v="26"/>
    <x v="4"/>
    <x v="4"/>
    <x v="175"/>
    <n v="27790631"/>
    <n v="5114785"/>
    <n v="0.15543900128781232"/>
    <n v="92824"/>
    <n v="3634317"/>
    <n v="1700266"/>
    <n v="327009"/>
    <n v="0"/>
    <n v="-453983"/>
    <n v="-1.379660418212005E-2"/>
    <m/>
    <n v="18214"/>
    <n v="0"/>
    <m/>
    <n v="0"/>
    <m/>
    <m/>
    <n v="-435769"/>
    <n v="117196"/>
    <n v="-552965"/>
    <n v="-552965"/>
    <n v="-1.6804680420998173E-2"/>
    <n v="232442"/>
    <m/>
    <n v="0"/>
    <n v="0"/>
    <n v="0"/>
    <n v="-221541"/>
    <n v="-6.7326606659523771E-3"/>
  </r>
  <r>
    <s v="Pymes-Individuales"/>
    <s v="ERI"/>
    <x v="2"/>
    <s v="800082760"/>
    <x v="21"/>
    <x v="0"/>
    <x v="4"/>
    <x v="176"/>
    <n v="3825712"/>
    <n v="1796806"/>
    <n v="0.31957318767143122"/>
    <n v="29172"/>
    <n v="832956"/>
    <n v="739966"/>
    <n v="226168"/>
    <n v="0"/>
    <n v="26888"/>
    <n v="4.7821990076332352E-3"/>
    <m/>
    <n v="204022"/>
    <n v="224333"/>
    <m/>
    <n v="0"/>
    <m/>
    <m/>
    <n v="6577"/>
    <n v="44695"/>
    <n v="-38118"/>
    <n v="-38118"/>
    <n v="-6.779524760970085E-3"/>
    <n v="80745"/>
    <m/>
    <n v="0"/>
    <n v="0"/>
    <n v="0"/>
    <n v="107633"/>
    <n v="1.9143202387257807E-2"/>
  </r>
  <r>
    <s v="Pymes-Individuales"/>
    <s v="ERI"/>
    <x v="2"/>
    <s v="800171079"/>
    <x v="24"/>
    <x v="4"/>
    <x v="4"/>
    <x v="177"/>
    <n v="38456345"/>
    <n v="10893563"/>
    <n v="0.22074130310435433"/>
    <n v="427771"/>
    <n v="3986982"/>
    <n v="2852518"/>
    <n v="638408"/>
    <n v="0"/>
    <n v="3843426"/>
    <n v="7.7881117833086946E-2"/>
    <m/>
    <n v="0"/>
    <n v="0"/>
    <m/>
    <n v="0"/>
    <m/>
    <m/>
    <n v="3843426"/>
    <n v="1421480"/>
    <n v="2421946"/>
    <n v="2421946"/>
    <n v="4.907701145055833E-2"/>
    <n v="405809"/>
    <m/>
    <n v="0"/>
    <n v="0"/>
    <n v="0"/>
    <n v="4249235"/>
    <n v="8.6104213203396451E-2"/>
  </r>
  <r>
    <s v="Pymes-Individuales"/>
    <s v="ERI"/>
    <x v="2"/>
    <s v="800194203"/>
    <x v="25"/>
    <x v="0"/>
    <x v="4"/>
    <x v="178"/>
    <n v="9555050"/>
    <n v="2446266"/>
    <n v="0.20383314629828928"/>
    <n v="162458"/>
    <n v="1362243"/>
    <n v="1300271"/>
    <n v="5358"/>
    <n v="0"/>
    <n v="-59148"/>
    <n v="-4.9284595122734871E-3"/>
    <m/>
    <n v="534530"/>
    <n v="95304"/>
    <m/>
    <n v="0"/>
    <m/>
    <m/>
    <n v="380078"/>
    <n v="117685"/>
    <n v="262393"/>
    <n v="262393"/>
    <n v="2.1863685615810799E-2"/>
    <n v="205240"/>
    <m/>
    <n v="0"/>
    <n v="0"/>
    <n v="0"/>
    <n v="146092"/>
    <n v="1.2172998361179724E-2"/>
  </r>
  <r>
    <s v="Pymes-Individuales"/>
    <s v="ERI"/>
    <x v="2"/>
    <s v="811023351"/>
    <x v="30"/>
    <x v="0"/>
    <x v="4"/>
    <x v="179"/>
    <n v="17192292"/>
    <n v="4042392"/>
    <n v="0.19036741964231726"/>
    <n v="906769"/>
    <n v="2334435"/>
    <n v="1326229"/>
    <n v="87324"/>
    <n v="0"/>
    <n v="1201173"/>
    <n v="5.656655874888461E-2"/>
    <m/>
    <n v="0"/>
    <n v="261042"/>
    <m/>
    <n v="0"/>
    <m/>
    <m/>
    <n v="940131"/>
    <n v="530865"/>
    <n v="409266"/>
    <n v="409266"/>
    <n v="1.9273467879248874E-2"/>
    <n v="227598"/>
    <m/>
    <n v="12171"/>
    <n v="0"/>
    <n v="0"/>
    <n v="1440942"/>
    <n v="6.7857944106914897E-2"/>
  </r>
  <r>
    <s v="Pymes-Individuales"/>
    <s v="ERI"/>
    <x v="2"/>
    <s v="811024414"/>
    <x v="31"/>
    <x v="0"/>
    <x v="4"/>
    <x v="180"/>
    <n v="9267167"/>
    <n v="5460576"/>
    <n v="0.37076801245105923"/>
    <n v="25895"/>
    <n v="1883104"/>
    <n v="1265067"/>
    <n v="518"/>
    <n v="0"/>
    <n v="2337782"/>
    <n v="0.15873321526591005"/>
    <m/>
    <n v="72433"/>
    <n v="143661"/>
    <m/>
    <n v="0"/>
    <m/>
    <m/>
    <n v="2266554"/>
    <n v="854429"/>
    <n v="1412125"/>
    <n v="1412125"/>
    <n v="9.5881969151688756E-2"/>
    <n v="312313"/>
    <m/>
    <n v="0"/>
    <n v="0"/>
    <n v="2844"/>
    <n v="2652939"/>
    <n v="0.18013208133792122"/>
  </r>
  <r>
    <s v="Pymes-Individuales"/>
    <s v="ERI"/>
    <x v="2"/>
    <s v="830006833"/>
    <x v="33"/>
    <x v="4"/>
    <x v="4"/>
    <x v="181"/>
    <n v="7068670"/>
    <n v="2612983"/>
    <n v="0.26989017268022308"/>
    <n v="28576"/>
    <n v="1004016"/>
    <n v="773597"/>
    <n v="0"/>
    <n v="0"/>
    <n v="863946"/>
    <n v="8.923538160270772E-2"/>
    <m/>
    <n v="28512"/>
    <n v="320259"/>
    <m/>
    <n v="0"/>
    <m/>
    <m/>
    <n v="572199"/>
    <n v="214216"/>
    <n v="357983"/>
    <n v="357983"/>
    <n v="3.6975400791579703E-2"/>
    <n v="0"/>
    <m/>
    <n v="0"/>
    <n v="0"/>
    <n v="0"/>
    <n v="863946"/>
    <n v="8.923538160270772E-2"/>
  </r>
  <r>
    <s v="Pymes-Individuales"/>
    <s v="ERI"/>
    <x v="2"/>
    <s v="830071212"/>
    <x v="34"/>
    <x v="1"/>
    <x v="4"/>
    <x v="182"/>
    <n v="5455197"/>
    <n v="1617185"/>
    <n v="0.22866199817826582"/>
    <n v="132781"/>
    <n v="829406"/>
    <n v="583006"/>
    <n v="72993"/>
    <n v="0"/>
    <n v="264561"/>
    <n v="3.7407623061084652E-2"/>
    <m/>
    <n v="0"/>
    <n v="0"/>
    <m/>
    <n v="0"/>
    <m/>
    <m/>
    <n v="264561"/>
    <n v="87305"/>
    <n v="177256"/>
    <n v="177256"/>
    <n v="2.5063125832286773E-2"/>
    <n v="695454"/>
    <m/>
    <n v="0"/>
    <n v="0"/>
    <n v="0"/>
    <n v="960015"/>
    <n v="0.13574139519047473"/>
  </r>
  <r>
    <s v="Pymes-Individuales"/>
    <s v="ERI"/>
    <x v="2"/>
    <s v="830075451"/>
    <x v="35"/>
    <x v="4"/>
    <x v="4"/>
    <x v="183"/>
    <n v="45834371"/>
    <n v="13136477"/>
    <n v="0.22276221973270591"/>
    <n v="92792"/>
    <n v="6551721"/>
    <n v="4263152"/>
    <n v="539246"/>
    <n v="0"/>
    <n v="1875150"/>
    <n v="3.1797914793424711E-2"/>
    <m/>
    <n v="6403"/>
    <n v="831959"/>
    <m/>
    <n v="0"/>
    <m/>
    <m/>
    <n v="1049594"/>
    <n v="639031"/>
    <n v="410563"/>
    <n v="410563"/>
    <n v="6.9621349179174088E-3"/>
    <n v="350178"/>
    <m/>
    <n v="0"/>
    <n v="0"/>
    <n v="0"/>
    <n v="2225328"/>
    <n v="3.7736069184557089E-2"/>
  </r>
  <r>
    <s v="Pymes-Individuales"/>
    <s v="ERI"/>
    <x v="2"/>
    <s v="830500355"/>
    <x v="56"/>
    <x v="10"/>
    <x v="4"/>
    <x v="184"/>
    <n v="2655284"/>
    <n v="1804465"/>
    <n v="0.40461133575006125"/>
    <n v="38862"/>
    <n v="0"/>
    <n v="1192121"/>
    <n v="0"/>
    <n v="0"/>
    <n v="651206"/>
    <n v="0.14601853153619185"/>
    <m/>
    <n v="0"/>
    <n v="387619"/>
    <m/>
    <n v="0"/>
    <m/>
    <m/>
    <n v="263587"/>
    <n v="70581"/>
    <n v="193006"/>
    <n v="193006"/>
    <n v="4.327732345475048E-2"/>
    <n v="0"/>
    <m/>
    <n v="0"/>
    <n v="0"/>
    <n v="0"/>
    <n v="651206"/>
    <n v="0.14601853153619185"/>
  </r>
  <r>
    <s v="Pymes-Individuales"/>
    <s v="ERI"/>
    <x v="2"/>
    <s v="860016695"/>
    <x v="39"/>
    <x v="1"/>
    <x v="4"/>
    <x v="185"/>
    <n v="15897324"/>
    <n v="4233156"/>
    <n v="0.2102858948221801"/>
    <n v="55875"/>
    <n v="2679373"/>
    <n v="1739291"/>
    <n v="34728"/>
    <n v="0"/>
    <n v="-164361"/>
    <n v="-8.1647829559950875E-3"/>
    <m/>
    <n v="302158"/>
    <n v="597859"/>
    <m/>
    <n v="0"/>
    <m/>
    <m/>
    <n v="-460062"/>
    <n v="-18497"/>
    <n v="-441565"/>
    <n v="-441565"/>
    <n v="-2.1935145113280954E-2"/>
    <n v="470204"/>
    <m/>
    <n v="0"/>
    <n v="0"/>
    <n v="0"/>
    <n v="305843"/>
    <n v="1.5193030667922474E-2"/>
  </r>
  <r>
    <s v="Pymes-Individuales"/>
    <s v="ERI"/>
    <x v="2"/>
    <s v="860042431"/>
    <x v="54"/>
    <x v="8"/>
    <x v="4"/>
    <x v="186"/>
    <n v="6142647"/>
    <n v="5207733"/>
    <n v="0.45881574008975912"/>
    <n v="0"/>
    <n v="1883806"/>
    <n v="1582133"/>
    <n v="83448"/>
    <n v="0"/>
    <n v="1658346"/>
    <n v="0.14610488811828326"/>
    <m/>
    <n v="75165"/>
    <n v="128433"/>
    <m/>
    <n v="0"/>
    <m/>
    <m/>
    <n v="1605078"/>
    <n v="418448"/>
    <n v="1186630"/>
    <n v="1186630"/>
    <n v="0.10454539848005089"/>
    <n v="307566"/>
    <m/>
    <n v="0"/>
    <n v="83448"/>
    <n v="0"/>
    <n v="2049360"/>
    <n v="0.1805543074328789"/>
  </r>
  <r>
    <s v="Pymes-Individuales"/>
    <s v="ERI"/>
    <x v="2"/>
    <s v="860512475"/>
    <x v="41"/>
    <x v="1"/>
    <x v="4"/>
    <x v="187"/>
    <n v="22481907"/>
    <n v="43376104"/>
    <n v="0.65863064100128987"/>
    <n v="0"/>
    <n v="29287786"/>
    <n v="7777114"/>
    <n v="0"/>
    <n v="0"/>
    <n v="6311204"/>
    <n v="9.583046776192497E-2"/>
    <m/>
    <n v="1575342"/>
    <n v="3309425"/>
    <m/>
    <n v="0"/>
    <m/>
    <m/>
    <n v="4577121"/>
    <n v="2404058"/>
    <n v="2173063"/>
    <n v="2173063"/>
    <n v="3.299618325855605E-2"/>
    <n v="741872"/>
    <m/>
    <n v="42375"/>
    <n v="0"/>
    <n v="0"/>
    <n v="7095451"/>
    <n v="0.10773861664300793"/>
  </r>
  <r>
    <s v="Pymes-Individuales"/>
    <s v="ERI"/>
    <x v="2"/>
    <s v="890105324"/>
    <x v="40"/>
    <x v="6"/>
    <x v="4"/>
    <x v="188"/>
    <n v="8235219"/>
    <n v="2125108"/>
    <n v="0.20511978048569315"/>
    <n v="602433"/>
    <n v="0"/>
    <n v="2493141"/>
    <n v="15393"/>
    <n v="0"/>
    <n v="219007"/>
    <n v="2.1139004589333907E-2"/>
    <m/>
    <n v="3952"/>
    <n v="142227"/>
    <m/>
    <n v="0"/>
    <m/>
    <m/>
    <n v="80732"/>
    <n v="0"/>
    <n v="80732"/>
    <n v="80732"/>
    <n v="7.7924181350646554E-3"/>
    <n v="409582"/>
    <m/>
    <n v="0"/>
    <n v="0"/>
    <n v="0"/>
    <n v="628589"/>
    <n v="6.0672698844351149E-2"/>
  </r>
  <r>
    <s v="Pymes-Individuales"/>
    <s v="ERI"/>
    <x v="2"/>
    <s v="890320488"/>
    <x v="43"/>
    <x v="2"/>
    <x v="4"/>
    <x v="189"/>
    <n v="13090435"/>
    <n v="2760031"/>
    <n v="0.17412932843740997"/>
    <n v="111959"/>
    <n v="1737864"/>
    <n v="597685"/>
    <n v="213319"/>
    <n v="0"/>
    <n v="323122"/>
    <n v="2.0385646705907572E-2"/>
    <m/>
    <n v="6118"/>
    <n v="146080"/>
    <m/>
    <n v="0"/>
    <m/>
    <m/>
    <n v="183160"/>
    <n v="129000"/>
    <n v="54160"/>
    <n v="54160"/>
    <n v="3.4169342402929981E-3"/>
    <n v="188977"/>
    <m/>
    <n v="0"/>
    <n v="0"/>
    <n v="0"/>
    <n v="512099"/>
    <n v="3.2308135293940256E-2"/>
  </r>
  <r>
    <s v="Pymes-Individuales"/>
    <s v="ERI"/>
    <x v="2"/>
    <s v="891412849"/>
    <x v="45"/>
    <x v="7"/>
    <x v="4"/>
    <x v="190"/>
    <n v="6336509"/>
    <n v="497132"/>
    <n v="7.2747748967205039E-2"/>
    <n v="9442"/>
    <n v="0"/>
    <n v="182431"/>
    <n v="97346"/>
    <n v="0"/>
    <n v="226797"/>
    <n v="3.3188310594601034E-2"/>
    <m/>
    <n v="0"/>
    <n v="89153"/>
    <m/>
    <n v="0"/>
    <m/>
    <m/>
    <n v="137644"/>
    <n v="136658"/>
    <n v="986"/>
    <n v="986"/>
    <n v="1.4428618652926017E-4"/>
    <n v="135029"/>
    <m/>
    <n v="0"/>
    <n v="0"/>
    <n v="0"/>
    <n v="361826"/>
    <n v="5.2947762400746542E-2"/>
  </r>
  <r>
    <s v="Pymes-Individuales"/>
    <s v="ERI"/>
    <x v="2"/>
    <s v="900304305"/>
    <x v="47"/>
    <x v="4"/>
    <x v="4"/>
    <x v="191"/>
    <n v="10926507"/>
    <n v="1920972"/>
    <n v="0.14952131854039225"/>
    <n v="108549"/>
    <n v="860673"/>
    <n v="521455"/>
    <n v="63249"/>
    <n v="0"/>
    <n v="584144"/>
    <n v="4.5467597183852175E-2"/>
    <m/>
    <n v="0"/>
    <n v="0"/>
    <m/>
    <n v="0"/>
    <m/>
    <m/>
    <n v="584144"/>
    <n v="223443"/>
    <n v="360701"/>
    <n v="360701"/>
    <n v="2.8075624797674312E-2"/>
    <n v="292133"/>
    <m/>
    <n v="0"/>
    <n v="0"/>
    <n v="0"/>
    <n v="876277"/>
    <n v="6.8206143788987705E-2"/>
  </r>
  <r>
    <s v="Pymes-Individuales"/>
    <s v="ERI"/>
    <x v="2"/>
    <s v="900365931"/>
    <x v="48"/>
    <x v="0"/>
    <x v="4"/>
    <x v="192"/>
    <n v="8924991"/>
    <n v="2675814"/>
    <n v="0.23065761384662531"/>
    <n v="26672"/>
    <n v="1529634"/>
    <n v="1857349"/>
    <n v="0"/>
    <n v="0"/>
    <n v="-684497"/>
    <n v="-5.9004267376272596E-2"/>
    <m/>
    <n v="125"/>
    <n v="423270"/>
    <m/>
    <n v="0"/>
    <m/>
    <m/>
    <n v="-1107642"/>
    <n v="125538"/>
    <n v="-1233180"/>
    <n v="-2648625"/>
    <n v="-0.22831389718213521"/>
    <n v="1189231"/>
    <m/>
    <n v="0"/>
    <n v="316414"/>
    <n v="0"/>
    <n v="821148"/>
    <n v="7.0783708544363944E-2"/>
  </r>
  <r>
    <s v="Pymes-Individuales"/>
    <s v="ERI"/>
    <x v="2"/>
    <s v="900574918"/>
    <x v="57"/>
    <x v="11"/>
    <x v="4"/>
    <x v="193"/>
    <n v="11748"/>
    <n v="3281"/>
    <n v="0.21831126488788344"/>
    <n v="0"/>
    <n v="0"/>
    <n v="6983"/>
    <n v="1432"/>
    <n v="0"/>
    <n v="-5134"/>
    <n v="-0.34160622795927875"/>
    <m/>
    <n v="0"/>
    <n v="387"/>
    <m/>
    <n v="0"/>
    <m/>
    <m/>
    <n v="-5521"/>
    <n v="0"/>
    <n v="-5521"/>
    <n v="-5521"/>
    <n v="-0.36735644420786479"/>
    <n v="0"/>
    <m/>
    <n v="0"/>
    <n v="0"/>
    <n v="0"/>
    <n v="-5134"/>
    <n v="-0.34160622795927875"/>
  </r>
  <r>
    <s v="Pymes-Individuales"/>
    <s v="ERI"/>
    <x v="2"/>
    <s v="900701179"/>
    <x v="53"/>
    <x v="4"/>
    <x v="4"/>
    <x v="194"/>
    <n v="3205072"/>
    <n v="2373666"/>
    <n v="0.4254844016693381"/>
    <n v="212868"/>
    <n v="495074"/>
    <n v="2186069"/>
    <n v="631260"/>
    <n v="0"/>
    <n v="-725869"/>
    <n v="-0.13011347727747746"/>
    <m/>
    <n v="0"/>
    <n v="0"/>
    <m/>
    <n v="0"/>
    <m/>
    <m/>
    <n v="-725869"/>
    <n v="40960"/>
    <n v="-766829"/>
    <n v="-766829"/>
    <n v="-0.13745563960881477"/>
    <n v="253368"/>
    <m/>
    <n v="10308"/>
    <n v="0"/>
    <n v="0"/>
    <n v="-462193"/>
    <n v="-8.2849024277533739E-2"/>
  </r>
  <r>
    <s v="Pymes-Separados"/>
    <s v="ERI"/>
    <x v="2"/>
    <s v="832001805"/>
    <x v="38"/>
    <x v="4"/>
    <x v="4"/>
    <x v="195"/>
    <n v="2031609"/>
    <n v="163106"/>
    <n v="7.431762210583151E-2"/>
    <n v="281395"/>
    <n v="59035"/>
    <n v="171188"/>
    <n v="0"/>
    <n v="0"/>
    <n v="214278"/>
    <n v="9.7633633524170566E-2"/>
    <m/>
    <n v="0"/>
    <n v="362501"/>
    <m/>
    <n v="0"/>
    <m/>
    <m/>
    <n v="-148223"/>
    <n v="-2505"/>
    <n v="-145718"/>
    <n v="-145718"/>
    <n v="-6.6394953331070317E-2"/>
    <n v="35970"/>
    <m/>
    <n v="0"/>
    <n v="0"/>
    <n v="0"/>
    <n v="250248"/>
    <n v="0.1140230052649205"/>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ymes-Individuales"/>
    <s v="ERI"/>
    <x v="2"/>
    <s v="800082760"/>
    <x v="21"/>
    <x v="0"/>
    <x v="5"/>
    <x v="196"/>
    <n v="4411198"/>
    <n v="1928558"/>
    <n v="0.30420066639788662"/>
    <n v="34153"/>
    <n v="884784"/>
    <n v="840470"/>
    <n v="23068"/>
    <n v="0"/>
    <n v="214389"/>
    <n v="3.3816601143640226E-2"/>
    <m/>
    <n v="258745"/>
    <n v="331961"/>
    <m/>
    <n v="0"/>
    <m/>
    <m/>
    <n v="141173"/>
    <n v="63512"/>
    <n v="77661"/>
    <n v="77661"/>
    <n v="1.2249840530140277E-2"/>
    <n v="86786"/>
    <m/>
    <n v="0"/>
    <n v="30665"/>
    <n v="0"/>
    <n v="331840"/>
    <n v="5.2342708457549472E-2"/>
  </r>
  <r>
    <s v="Pymes-Individuales"/>
    <s v="ERI"/>
    <x v="2"/>
    <s v="800156688"/>
    <x v="58"/>
    <x v="12"/>
    <x v="5"/>
    <x v="197"/>
    <n v="2443542"/>
    <n v="579937"/>
    <n v="0.19181115529494333"/>
    <n v="39019"/>
    <n v="310279"/>
    <n v="312090"/>
    <n v="0"/>
    <n v="0"/>
    <n v="-3413"/>
    <n v="-1.1288320507600682E-3"/>
    <m/>
    <n v="0"/>
    <n v="47999"/>
    <m/>
    <n v="0"/>
    <m/>
    <m/>
    <n v="-51412"/>
    <n v="-55272"/>
    <n v="3860"/>
    <n v="3860"/>
    <n v="1.2766749826937777E-3"/>
    <n v="68906"/>
    <m/>
    <n v="0"/>
    <n v="19360"/>
    <n v="1715"/>
    <n v="86568"/>
    <n v="2.8631917073014233E-2"/>
  </r>
  <r>
    <s v="Pymes-Individuales"/>
    <s v="ERI"/>
    <x v="2"/>
    <s v="800171079"/>
    <x v="24"/>
    <x v="4"/>
    <x v="5"/>
    <x v="198"/>
    <n v="42534475"/>
    <n v="12602243"/>
    <n v="0.2285635318373502"/>
    <n v="128574"/>
    <n v="4643905"/>
    <n v="3113119"/>
    <n v="848785"/>
    <n v="0"/>
    <n v="4125008"/>
    <n v="7.4814173741716006E-2"/>
    <m/>
    <n v="0"/>
    <n v="0"/>
    <m/>
    <n v="0"/>
    <m/>
    <m/>
    <n v="4125008"/>
    <n v="1335044"/>
    <n v="2789964"/>
    <n v="2789964"/>
    <n v="5.060083554483602E-2"/>
    <n v="286103"/>
    <m/>
    <n v="0"/>
    <n v="0"/>
    <n v="0"/>
    <n v="4411111"/>
    <n v="8.0003147811590819E-2"/>
  </r>
  <r>
    <s v="Pymes-Individuales"/>
    <s v="ERI"/>
    <x v="2"/>
    <s v="800194203"/>
    <x v="25"/>
    <x v="0"/>
    <x v="5"/>
    <x v="199"/>
    <n v="9085291"/>
    <n v="2891058"/>
    <n v="0.24139727391043797"/>
    <n v="110572"/>
    <n v="1472084"/>
    <n v="1146786"/>
    <n v="17620"/>
    <n v="0"/>
    <n v="365140"/>
    <n v="3.0488423475301195E-2"/>
    <m/>
    <n v="807925"/>
    <n v="232980"/>
    <m/>
    <n v="0"/>
    <m/>
    <m/>
    <n v="940085"/>
    <n v="302702"/>
    <n v="637383"/>
    <n v="637383"/>
    <n v="5.3220142465788198E-2"/>
    <n v="212445"/>
    <m/>
    <n v="0"/>
    <n v="0"/>
    <n v="0"/>
    <n v="577585"/>
    <n v="4.822713499748546E-2"/>
  </r>
  <r>
    <s v="Pymes-Individuales"/>
    <s v="ERI"/>
    <x v="2"/>
    <s v="800200304"/>
    <x v="26"/>
    <x v="4"/>
    <x v="5"/>
    <x v="200"/>
    <n v="29299677"/>
    <n v="5921910"/>
    <n v="0.16813296913622888"/>
    <n v="139704"/>
    <n v="3370655"/>
    <n v="2004747"/>
    <n v="16699"/>
    <n v="0"/>
    <n v="669513"/>
    <n v="1.9008598334879119E-2"/>
    <m/>
    <n v="14184"/>
    <n v="338277"/>
    <m/>
    <n v="0"/>
    <m/>
    <m/>
    <n v="345420"/>
    <n v="126707"/>
    <n v="218713"/>
    <n v="218713"/>
    <n v="6.2096293389619266E-3"/>
    <n v="277071"/>
    <m/>
    <n v="8120"/>
    <n v="0"/>
    <n v="0"/>
    <n v="954704"/>
    <n v="2.7105649725550414E-2"/>
  </r>
  <r>
    <s v="Pymes-Individuales"/>
    <s v="ERI"/>
    <x v="2"/>
    <s v="802021320"/>
    <x v="59"/>
    <x v="13"/>
    <x v="5"/>
    <x v="201"/>
    <n v="4563863"/>
    <n v="883978"/>
    <n v="0.16226207776621968"/>
    <n v="0"/>
    <n v="160306"/>
    <n v="354294"/>
    <n v="115415"/>
    <n v="0"/>
    <n v="253963"/>
    <n v="4.6617182843625579E-2"/>
    <m/>
    <n v="0"/>
    <n v="0"/>
    <m/>
    <n v="0"/>
    <m/>
    <m/>
    <n v="253963"/>
    <n v="87428"/>
    <n v="166535"/>
    <n v="166535"/>
    <n v="3.0568990541390617E-2"/>
    <n v="40162"/>
    <m/>
    <n v="0"/>
    <n v="0"/>
    <n v="0"/>
    <n v="294125"/>
    <n v="5.3989277587212989E-2"/>
  </r>
  <r>
    <s v="Pymes-Individuales"/>
    <s v="ERI"/>
    <x v="2"/>
    <s v="811021441"/>
    <x v="60"/>
    <x v="14"/>
    <x v="5"/>
    <x v="202"/>
    <n v="2917398"/>
    <n v="1228300"/>
    <n v="0.29628303846541643"/>
    <n v="23905"/>
    <n v="473091"/>
    <n v="502367"/>
    <n v="6734"/>
    <n v="0"/>
    <n v="270013"/>
    <n v="6.5130889900808023E-2"/>
    <m/>
    <n v="0"/>
    <n v="75936"/>
    <m/>
    <n v="0"/>
    <m/>
    <m/>
    <n v="194077"/>
    <n v="0"/>
    <n v="194077"/>
    <n v="194077"/>
    <n v="4.681407087539903E-2"/>
    <n v="42337"/>
    <m/>
    <n v="0"/>
    <n v="0"/>
    <n v="0"/>
    <n v="312350"/>
    <n v="7.5343162960736648E-2"/>
  </r>
  <r>
    <s v="Pymes-Individuales"/>
    <s v="ERI"/>
    <x v="2"/>
    <s v="811023351"/>
    <x v="30"/>
    <x v="0"/>
    <x v="5"/>
    <x v="203"/>
    <n v="22906815"/>
    <n v="4596015"/>
    <n v="0.16711062097973189"/>
    <n v="841528"/>
    <n v="2764102"/>
    <n v="1604609"/>
    <n v="323335"/>
    <n v="0"/>
    <n v="745497"/>
    <n v="2.7106192344569631E-2"/>
    <m/>
    <n v="794"/>
    <n v="31925"/>
    <m/>
    <n v="0"/>
    <m/>
    <m/>
    <n v="714366"/>
    <n v="67309"/>
    <n v="647057"/>
    <n v="647057"/>
    <n v="2.3526924320151781E-2"/>
    <n v="257425"/>
    <m/>
    <n v="0"/>
    <n v="0"/>
    <n v="0"/>
    <n v="1002922"/>
    <n v="3.646613821195855E-2"/>
  </r>
  <r>
    <s v="Pymes-Individuales"/>
    <s v="ERI"/>
    <x v="2"/>
    <s v="811024414"/>
    <x v="31"/>
    <x v="0"/>
    <x v="5"/>
    <x v="204"/>
    <n v="11255555"/>
    <n v="6365678"/>
    <n v="0.36125043009192376"/>
    <n v="72891"/>
    <n v="2363059"/>
    <n v="1548185"/>
    <n v="375"/>
    <n v="0"/>
    <n v="2526950"/>
    <n v="0.14340369938925387"/>
    <m/>
    <n v="78446"/>
    <n v="129832"/>
    <m/>
    <n v="0"/>
    <m/>
    <m/>
    <n v="2475564"/>
    <n v="1002798"/>
    <n v="1472766"/>
    <n v="1472766"/>
    <n v="8.3579054882254838E-2"/>
    <n v="292863"/>
    <m/>
    <n v="0"/>
    <n v="0"/>
    <n v="12972"/>
    <n v="2832785"/>
    <n v="0.1607597493319565"/>
  </r>
  <r>
    <s v="Pymes-Individuales"/>
    <s v="ERI"/>
    <x v="2"/>
    <s v="830071212"/>
    <x v="34"/>
    <x v="1"/>
    <x v="5"/>
    <x v="205"/>
    <n v="5698422"/>
    <n v="1204372"/>
    <n v="0.17447601652316438"/>
    <n v="29161"/>
    <n v="473077"/>
    <n v="475994"/>
    <n v="103242"/>
    <n v="0"/>
    <n v="181220"/>
    <n v="2.6253137497656745E-2"/>
    <m/>
    <n v="0"/>
    <n v="0"/>
    <m/>
    <n v="0"/>
    <m/>
    <m/>
    <n v="181220"/>
    <n v="0"/>
    <n v="181220"/>
    <n v="181220"/>
    <n v="2.6253137497656745E-2"/>
    <n v="135527"/>
    <m/>
    <n v="0"/>
    <n v="0"/>
    <n v="0"/>
    <n v="316747"/>
    <n v="4.5886781497463204E-2"/>
  </r>
  <r>
    <s v="Pymes-Individuales"/>
    <s v="ERI"/>
    <x v="2"/>
    <s v="830075451"/>
    <x v="35"/>
    <x v="4"/>
    <x v="5"/>
    <x v="206"/>
    <n v="45202649"/>
    <n v="12857747"/>
    <n v="0.22145469004379509"/>
    <n v="73598"/>
    <n v="5139250"/>
    <n v="3635994"/>
    <n v="702929"/>
    <n v="0"/>
    <n v="3453172"/>
    <n v="5.9475515805989337E-2"/>
    <m/>
    <n v="7337"/>
    <n v="805625"/>
    <m/>
    <n v="0"/>
    <m/>
    <m/>
    <n v="2654884"/>
    <n v="1123691"/>
    <n v="1531193"/>
    <n v="1531193"/>
    <n v="2.6372417439247228E-2"/>
    <n v="1480165"/>
    <m/>
    <n v="0"/>
    <n v="0"/>
    <n v="0"/>
    <n v="4933337"/>
    <n v="8.496905532645696E-2"/>
  </r>
  <r>
    <s v="Pymes-Individuales"/>
    <s v="ERI"/>
    <x v="2"/>
    <s v="830500355"/>
    <x v="56"/>
    <x v="10"/>
    <x v="5"/>
    <x v="207"/>
    <n v="2983133"/>
    <n v="1686442"/>
    <n v="0.36115535139707577"/>
    <n v="27863"/>
    <n v="787250"/>
    <n v="573760"/>
    <n v="0"/>
    <n v="0"/>
    <n v="353295"/>
    <n v="7.5658919708967085E-2"/>
    <m/>
    <n v="0"/>
    <n v="339848"/>
    <m/>
    <n v="0"/>
    <m/>
    <m/>
    <n v="13447"/>
    <n v="0"/>
    <n v="13447"/>
    <n v="13447"/>
    <n v="2.8797053265018765E-3"/>
    <n v="0"/>
    <m/>
    <n v="0"/>
    <n v="0"/>
    <n v="0"/>
    <n v="353295"/>
    <n v="7.5658919708967085E-2"/>
  </r>
  <r>
    <s v="Pymes-Individuales"/>
    <s v="ERI"/>
    <x v="2"/>
    <s v="860016695"/>
    <x v="39"/>
    <x v="1"/>
    <x v="5"/>
    <x v="208"/>
    <n v="15337933"/>
    <n v="4093537"/>
    <n v="0.21066532794482354"/>
    <n v="61874"/>
    <n v="2439897"/>
    <n v="1841524"/>
    <n v="2210458"/>
    <n v="0"/>
    <n v="-2336468"/>
    <n v="-0.12024144339054121"/>
    <m/>
    <n v="47456"/>
    <n v="282102"/>
    <m/>
    <n v="0"/>
    <m/>
    <m/>
    <n v="-2571114"/>
    <n v="-325660"/>
    <n v="-2245454"/>
    <n v="-2245454"/>
    <n v="-0.11555759806128924"/>
    <n v="390007"/>
    <m/>
    <n v="0"/>
    <n v="0"/>
    <n v="0"/>
    <n v="-1946461"/>
    <n v="-0.10017054808514229"/>
  </r>
  <r>
    <s v="Pymes-Individuales"/>
    <s v="ERI"/>
    <x v="2"/>
    <s v="860512475"/>
    <x v="41"/>
    <x v="1"/>
    <x v="5"/>
    <x v="209"/>
    <n v="24308167"/>
    <n v="48382449"/>
    <n v="0.66559415317102277"/>
    <n v="387582"/>
    <n v="34014463"/>
    <n v="8998751"/>
    <n v="0"/>
    <n v="-673623"/>
    <n v="5083194"/>
    <n v="6.9929163896478741E-2"/>
    <m/>
    <n v="907792"/>
    <n v="2813731"/>
    <m/>
    <n v="0"/>
    <m/>
    <m/>
    <n v="3177255"/>
    <n v="2316935"/>
    <n v="860320"/>
    <n v="860320"/>
    <n v="1.1835365379212084E-2"/>
    <n v="718003"/>
    <m/>
    <n v="0"/>
    <n v="0"/>
    <n v="0"/>
    <n v="5801197"/>
    <n v="7.9806683712791759E-2"/>
  </r>
  <r>
    <s v="Pymes-Individuales"/>
    <s v="ERI"/>
    <x v="2"/>
    <s v="890105324"/>
    <x v="40"/>
    <x v="6"/>
    <x v="5"/>
    <x v="210"/>
    <n v="5884060"/>
    <n v="1209308"/>
    <n v="0.17048431718190851"/>
    <n v="1100272"/>
    <n v="937971"/>
    <n v="1062600"/>
    <n v="29494"/>
    <n v="0"/>
    <n v="279515"/>
    <n v="3.9405117568974288E-2"/>
    <m/>
    <n v="118"/>
    <n v="153159"/>
    <m/>
    <n v="0"/>
    <m/>
    <m/>
    <n v="126474"/>
    <n v="0"/>
    <n v="126474"/>
    <n v="126474"/>
    <n v="1.7829894064427504E-2"/>
    <n v="291855"/>
    <m/>
    <n v="0"/>
    <n v="0"/>
    <n v="0"/>
    <n v="571370"/>
    <n v="8.0549888290019633E-2"/>
  </r>
  <r>
    <s v="Pymes-Individuales"/>
    <s v="ERI"/>
    <x v="2"/>
    <s v="890320488"/>
    <x v="43"/>
    <x v="2"/>
    <x v="5"/>
    <x v="211"/>
    <n v="13519020"/>
    <n v="3509567"/>
    <n v="0.20609854475888106"/>
    <n v="133983"/>
    <n v="1686324"/>
    <n v="609091"/>
    <n v="202548"/>
    <n v="0"/>
    <n v="1145587"/>
    <n v="6.727434284477038E-2"/>
    <m/>
    <n v="8256"/>
    <n v="120738"/>
    <m/>
    <n v="0"/>
    <m/>
    <m/>
    <n v="1033105"/>
    <n v="363817"/>
    <n v="669288"/>
    <n v="669288"/>
    <n v="3.9303789562809881E-2"/>
    <n v="275560"/>
    <m/>
    <n v="0"/>
    <n v="0"/>
    <n v="0"/>
    <n v="1421147"/>
    <n v="8.3456542812389539E-2"/>
  </r>
  <r>
    <s v="Pymes-Individuales"/>
    <s v="ERI"/>
    <x v="2"/>
    <s v="891412849"/>
    <x v="45"/>
    <x v="7"/>
    <x v="5"/>
    <x v="212"/>
    <n v="6209422"/>
    <n v="467376"/>
    <n v="7.0000020968134721E-2"/>
    <n v="0"/>
    <n v="0"/>
    <n v="166878"/>
    <n v="92100"/>
    <n v="0"/>
    <n v="208398"/>
    <n v="3.1212266718268249E-2"/>
    <m/>
    <n v="0"/>
    <n v="98171"/>
    <m/>
    <n v="0"/>
    <m/>
    <m/>
    <n v="110227"/>
    <n v="102787"/>
    <n v="7440"/>
    <n v="7440"/>
    <n v="1.1143065882777943E-3"/>
    <n v="133308"/>
    <m/>
    <n v="0"/>
    <n v="0"/>
    <n v="0"/>
    <n v="341706"/>
    <n v="5.1178124604039241E-2"/>
  </r>
  <r>
    <s v="Pymes-Individuales"/>
    <s v="ERI"/>
    <x v="2"/>
    <s v="900052603"/>
    <x v="61"/>
    <x v="15"/>
    <x v="5"/>
    <x v="213"/>
    <n v="3287117"/>
    <n v="643367"/>
    <n v="0.16368645693507466"/>
    <n v="0"/>
    <n v="51941"/>
    <n v="182330"/>
    <n v="189763"/>
    <n v="0"/>
    <n v="219333"/>
    <n v="5.5803051227278883E-2"/>
    <m/>
    <n v="0"/>
    <n v="0"/>
    <m/>
    <n v="0"/>
    <m/>
    <m/>
    <n v="219333"/>
    <n v="70186"/>
    <n v="149147"/>
    <n v="149147"/>
    <n v="3.7946217310641642E-2"/>
    <n v="0"/>
    <m/>
    <n v="0"/>
    <n v="0"/>
    <n v="0"/>
    <n v="219333"/>
    <n v="5.5803051227278883E-2"/>
  </r>
  <r>
    <s v="Pymes-Individuales"/>
    <s v="ERI"/>
    <x v="2"/>
    <s v="900093756"/>
    <x v="62"/>
    <x v="11"/>
    <x v="5"/>
    <x v="214"/>
    <n v="2335727"/>
    <n v="755010"/>
    <n v="0.24428154191055401"/>
    <n v="0"/>
    <n v="177643"/>
    <n v="413568"/>
    <n v="0"/>
    <n v="17114"/>
    <n v="180913"/>
    <n v="5.853393543352281E-2"/>
    <m/>
    <n v="0"/>
    <n v="30227"/>
    <m/>
    <n v="0"/>
    <m/>
    <m/>
    <n v="150686"/>
    <n v="60954"/>
    <n v="89732"/>
    <n v="89732"/>
    <n v="2.9032557606810287E-2"/>
    <n v="112943"/>
    <m/>
    <n v="0"/>
    <n v="0"/>
    <n v="0"/>
    <n v="293856"/>
    <n v="9.5076352339264064E-2"/>
  </r>
  <r>
    <s v="Pymes-Individuales"/>
    <s v="ERI"/>
    <x v="2"/>
    <s v="900112215"/>
    <x v="63"/>
    <x v="16"/>
    <x v="5"/>
    <x v="215"/>
    <n v="4107222"/>
    <n v="1659080"/>
    <n v="0.287719928647511"/>
    <n v="28965"/>
    <n v="1244636"/>
    <n v="227855"/>
    <n v="94845"/>
    <n v="0"/>
    <n v="120709"/>
    <n v="2.0933520304694413E-2"/>
    <m/>
    <n v="4983"/>
    <n v="93955"/>
    <m/>
    <n v="0"/>
    <m/>
    <m/>
    <n v="31737"/>
    <n v="2931"/>
    <n v="28806"/>
    <n v="28806"/>
    <n v="4.995576020818889E-3"/>
    <n v="62974"/>
    <m/>
    <n v="0"/>
    <n v="0"/>
    <n v="0"/>
    <n v="183683"/>
    <n v="3.1854557739084771E-2"/>
  </r>
  <r>
    <s v="Pymes-Individuales"/>
    <s v="ERI"/>
    <x v="2"/>
    <s v="900304305"/>
    <x v="47"/>
    <x v="4"/>
    <x v="5"/>
    <x v="216"/>
    <n v="11682078"/>
    <n v="2655056"/>
    <n v="0.18518736031901495"/>
    <n v="91419"/>
    <n v="898323"/>
    <n v="709799"/>
    <n v="0"/>
    <n v="0"/>
    <n v="1138353"/>
    <n v="7.939892310415736E-2"/>
    <m/>
    <n v="77326"/>
    <n v="172636"/>
    <m/>
    <n v="0"/>
    <m/>
    <m/>
    <n v="1043043"/>
    <n v="351254"/>
    <n v="691789"/>
    <n v="691789"/>
    <n v="4.82515543204102E-2"/>
    <n v="107767"/>
    <m/>
    <n v="0"/>
    <n v="0"/>
    <n v="0"/>
    <n v="1246120"/>
    <n v="8.6915557879280472E-2"/>
  </r>
  <r>
    <s v="Pymes-Individuales"/>
    <s v="ERI"/>
    <x v="2"/>
    <s v="900365931"/>
    <x v="48"/>
    <x v="0"/>
    <x v="5"/>
    <x v="217"/>
    <n v="9761754"/>
    <n v="3507881"/>
    <n v="0.26435399315806352"/>
    <n v="156356"/>
    <n v="1722281"/>
    <n v="1863226"/>
    <n v="43540"/>
    <n v="0"/>
    <n v="35190"/>
    <n v="2.6519192125480468E-3"/>
    <m/>
    <n v="8192"/>
    <n v="112443"/>
    <m/>
    <n v="0"/>
    <m/>
    <m/>
    <n v="-69061"/>
    <n v="281094"/>
    <n v="-350155"/>
    <n v="-350155"/>
    <n v="-2.6387688885187874E-2"/>
    <n v="297634"/>
    <m/>
    <n v="0"/>
    <n v="72171"/>
    <n v="409250"/>
    <n v="814245"/>
    <n v="6.1361522001170343E-2"/>
  </r>
  <r>
    <s v="Pymes-Individuales"/>
    <s v="ERI"/>
    <x v="2"/>
    <s v="900366787"/>
    <x v="64"/>
    <x v="11"/>
    <x v="5"/>
    <x v="218"/>
    <n v="424298"/>
    <n v="38167"/>
    <n v="8.2529488718065147E-2"/>
    <n v="17510"/>
    <n v="109203"/>
    <n v="9131"/>
    <n v="2225"/>
    <n v="0"/>
    <n v="-64882"/>
    <n v="-0.14029602240169525"/>
    <m/>
    <n v="0"/>
    <n v="0"/>
    <m/>
    <n v="0"/>
    <m/>
    <m/>
    <n v="-64882"/>
    <n v="759"/>
    <n v="-65641"/>
    <n v="-65641"/>
    <n v="-0.14193722768209485"/>
    <n v="149578"/>
    <m/>
    <n v="0"/>
    <n v="0"/>
    <n v="6067"/>
    <n v="90763"/>
    <n v="0.19625917637010368"/>
  </r>
  <r>
    <s v="Pymes-Individuales"/>
    <s v="ERI"/>
    <x v="2"/>
    <s v="900598065"/>
    <x v="65"/>
    <x v="13"/>
    <x v="5"/>
    <x v="219"/>
    <n v="6425161"/>
    <n v="1211056"/>
    <n v="0.15859371204354197"/>
    <n v="664609"/>
    <n v="446343"/>
    <n v="1003555"/>
    <n v="106350"/>
    <n v="0"/>
    <n v="319417"/>
    <n v="4.1829219887281881E-2"/>
    <m/>
    <n v="0"/>
    <n v="0"/>
    <m/>
    <n v="0"/>
    <m/>
    <m/>
    <n v="319417"/>
    <n v="6315"/>
    <n v="313102"/>
    <n v="313102"/>
    <n v="4.1002239721579417E-2"/>
    <n v="194369"/>
    <m/>
    <n v="0"/>
    <n v="0"/>
    <n v="0"/>
    <n v="513786"/>
    <n v="6.7282791989803331E-2"/>
  </r>
  <r>
    <s v="Pymes-Individuales"/>
    <s v="ERI"/>
    <x v="2"/>
    <s v="900605311"/>
    <x v="66"/>
    <x v="13"/>
    <x v="5"/>
    <x v="220"/>
    <n v="882801"/>
    <n v="519431"/>
    <n v="0.3704315690984088"/>
    <n v="0"/>
    <n v="79546"/>
    <n v="302826"/>
    <n v="0"/>
    <n v="0"/>
    <n v="137059"/>
    <n v="9.7743454720759473E-2"/>
    <m/>
    <n v="1232"/>
    <n v="104389"/>
    <m/>
    <n v="0"/>
    <m/>
    <m/>
    <n v="33902"/>
    <n v="23606"/>
    <n v="10296"/>
    <n v="10296"/>
    <n v="7.3425795446117334E-3"/>
    <n v="0"/>
    <m/>
    <n v="0"/>
    <n v="0"/>
    <n v="0"/>
    <n v="137059"/>
    <n v="9.7743454720759473E-2"/>
  </r>
  <r>
    <s v="Pymes-Individuales"/>
    <s v="ERI"/>
    <x v="2"/>
    <s v="900648424"/>
    <x v="67"/>
    <x v="17"/>
    <x v="5"/>
    <x v="221"/>
    <n v="3231871"/>
    <n v="657984"/>
    <n v="0.16915386306173366"/>
    <n v="0"/>
    <n v="194614"/>
    <n v="234276"/>
    <n v="47165"/>
    <n v="2007"/>
    <n v="183936"/>
    <n v="4.7286081357788404E-2"/>
    <m/>
    <n v="0"/>
    <n v="74625"/>
    <m/>
    <n v="0"/>
    <m/>
    <m/>
    <n v="109311"/>
    <n v="46911"/>
    <n v="62400"/>
    <n v="62400"/>
    <n v="1.60417290618802E-2"/>
    <n v="30820"/>
    <m/>
    <n v="0"/>
    <n v="0"/>
    <n v="0"/>
    <n v="214756"/>
    <n v="5.5209255872005515E-2"/>
  </r>
  <r>
    <s v="Pymes-Individuales"/>
    <s v="ERI"/>
    <x v="2"/>
    <s v="900701179"/>
    <x v="53"/>
    <x v="4"/>
    <x v="5"/>
    <x v="222"/>
    <n v="4665784"/>
    <n v="2547942"/>
    <n v="0.35320748251319778"/>
    <n v="314921"/>
    <n v="0"/>
    <n v="3036278"/>
    <n v="620154"/>
    <n v="0"/>
    <n v="-793569"/>
    <n v="-0.11000819825981746"/>
    <m/>
    <n v="75053"/>
    <n v="0"/>
    <m/>
    <n v="0"/>
    <m/>
    <m/>
    <n v="-718516"/>
    <n v="-13763"/>
    <n v="-704753"/>
    <n v="-704753"/>
    <n v="-9.769611432427569E-2"/>
    <n v="227390"/>
    <m/>
    <n v="28143"/>
    <n v="20869"/>
    <n v="32745"/>
    <n v="-484422"/>
    <n v="-6.7152813954951984E-2"/>
  </r>
  <r>
    <s v="Pymes-Separados"/>
    <s v="ERI"/>
    <x v="2"/>
    <s v="832001805"/>
    <x v="38"/>
    <x v="4"/>
    <x v="5"/>
    <x v="223"/>
    <n v="2506123"/>
    <n v="746728"/>
    <n v="0.22956108349260387"/>
    <n v="295043"/>
    <n v="43319"/>
    <n v="180509"/>
    <n v="0"/>
    <n v="0"/>
    <n v="817943"/>
    <n v="0.2514541858818618"/>
    <m/>
    <n v="0"/>
    <n v="309215"/>
    <m/>
    <n v="0"/>
    <m/>
    <m/>
    <n v="508728"/>
    <n v="200753"/>
    <n v="307975"/>
    <n v="307975"/>
    <n v="9.4678483582555734E-2"/>
    <n v="27593"/>
    <m/>
    <n v="0"/>
    <n v="11799"/>
    <n v="0"/>
    <n v="857335"/>
    <n v="0.2635641780087683"/>
  </r>
  <r>
    <s v="punto de entrada"/>
    <s v="EEFF"/>
    <x v="1"/>
    <s v="NIT"/>
    <x v="12"/>
    <x v="5"/>
    <x v="1"/>
    <x v="12"/>
    <s v="Costo de ventas"/>
    <s v="Ganancia bruta"/>
    <s v="MB"/>
    <s v="Otros ingresos"/>
    <s v="Gastos de ventas"/>
    <s v="Gastos de administración"/>
    <s v="Otros gastos"/>
    <s v="Otras ganancias (pérdidas)"/>
    <s v="Ganancia (pérdida) por actividades de operación"/>
    <s v="UAI"/>
    <s v="Ganancias (pérdidas) por costo amortizado"/>
    <s v="Ingresos financieros"/>
    <s v="Costos financieros"/>
    <s v="Deterioro de valor"/>
    <s v="ganancias (pérdidas) por método de la participación"/>
    <s v="Ganancias (pérdidas) que surgen de diferencias entre el costo amortizado anterior y el valor razonable de activos financieros reclasificados de la categoría de medición costo amortizado a la categoría de medición de valor razonable con cambios en resultados"/>
    <s v="Ganancias (pérdidas) de cobertura por cobertura de un grupo de partidas con posiciones de riesgo compensadoras"/>
    <s v="Ganancia (pérdida), antes de impuestos"/>
    <s v="Ingreso (gasto) por impuestos"/>
    <s v="Ganancia (pérdida) procedente de operaciones continuadas"/>
    <s v="Ganancia (pérdida)"/>
    <s v="MN"/>
    <s v="Depreciación, propiedades, planta y equipo"/>
    <s v="Depreciación, activos por derecho de uso"/>
    <s v="Amortización, activos intangibles distintos de la plusvalía"/>
    <s v="Pérdidas por deterioro de valor reconocidas en el resultado del periodo"/>
    <s v="Total incremento (disminución) en otras provisiones"/>
    <s v="EBITDA"/>
    <s v="Margen EBITDA"/>
  </r>
  <r>
    <s v="Pymes-Individuales"/>
    <s v="ERI"/>
    <x v="2"/>
    <s v="900729502"/>
    <x v="55"/>
    <x v="9"/>
    <x v="6"/>
    <x v="224"/>
    <n v="9159728"/>
    <n v="1980597"/>
    <n v="0.17778628540908817"/>
    <n v="210305"/>
    <n v="325255"/>
    <n v="708913"/>
    <n v="68898"/>
    <n v="0"/>
    <n v="1087836"/>
    <n v="9.764849768745526E-2"/>
    <m/>
    <n v="0"/>
    <n v="234434"/>
    <m/>
    <n v="0"/>
    <m/>
    <m/>
    <n v="853402"/>
    <n v="284704"/>
    <n v="568698"/>
    <n v="568698"/>
    <n v="5.104860046722156E-2"/>
    <n v="0"/>
    <m/>
    <n v="0"/>
    <n v="0"/>
    <n v="0"/>
    <n v="1087836"/>
    <n v="9.764849768745526E-2"/>
  </r>
  <r>
    <s v="Pymes-Individuales"/>
    <s v="ERI"/>
    <x v="2"/>
    <s v="830500355"/>
    <x v="56"/>
    <x v="10"/>
    <x v="6"/>
    <x v="225"/>
    <n v="2946613"/>
    <n v="1595864"/>
    <n v="0.35132021582057543"/>
    <n v="0"/>
    <n v="510733"/>
    <n v="466900"/>
    <n v="0"/>
    <n v="0"/>
    <n v="618231"/>
    <n v="0.13609997364873835"/>
    <m/>
    <n v="0"/>
    <n v="294977"/>
    <m/>
    <n v="0"/>
    <m/>
    <m/>
    <n v="323254"/>
    <n v="107906"/>
    <n v="215348"/>
    <n v="215348"/>
    <n v="4.7407614832171964E-2"/>
    <n v="0"/>
    <m/>
    <n v="0"/>
    <n v="0"/>
    <n v="0"/>
    <n v="618231"/>
    <n v="0.13609997364873835"/>
  </r>
  <r>
    <s v="Pymes-Individuales"/>
    <s v="ERI"/>
    <x v="2"/>
    <s v="891412849"/>
    <x v="45"/>
    <x v="7"/>
    <x v="6"/>
    <x v="226"/>
    <n v="5196010"/>
    <n v="403973"/>
    <n v="7.2138254705416072E-2"/>
    <n v="140586"/>
    <n v="0"/>
    <n v="182266"/>
    <n v="84512"/>
    <n v="0"/>
    <n v="277781"/>
    <n v="4.9603900583269626E-2"/>
    <m/>
    <n v="0"/>
    <n v="194810"/>
    <m/>
    <n v="0"/>
    <m/>
    <m/>
    <n v="82971"/>
    <n v="64818"/>
    <n v="18153"/>
    <n v="18153"/>
    <n v="3.2416169834801286E-3"/>
    <n v="133310"/>
    <m/>
    <n v="0"/>
    <n v="0"/>
    <n v="0"/>
    <n v="411091"/>
    <n v="7.3409329992608907E-2"/>
  </r>
  <r>
    <s v="Pymes-Individuales"/>
    <s v="ERI"/>
    <x v="2"/>
    <s v="800015963"/>
    <x v="17"/>
    <x v="1"/>
    <x v="6"/>
    <x v="227"/>
    <n v="1585949"/>
    <n v="1089914"/>
    <n v="0.40731307992972732"/>
    <n v="50774"/>
    <n v="423093"/>
    <n v="448231"/>
    <n v="2898"/>
    <n v="0"/>
    <n v="266466"/>
    <n v="9.958133133123781E-2"/>
    <m/>
    <n v="27035"/>
    <n v="48384"/>
    <m/>
    <n v="0"/>
    <m/>
    <m/>
    <n v="245117"/>
    <n v="83595"/>
    <n v="161522"/>
    <n v="161522"/>
    <n v="6.0362582090338707E-2"/>
    <n v="135333"/>
    <m/>
    <n v="0"/>
    <n v="0"/>
    <n v="0"/>
    <n v="401799"/>
    <n v="0.15015679053823008"/>
  </r>
  <r>
    <s v="Pymes-Individuales"/>
    <s v="ERI"/>
    <x v="2"/>
    <s v="800032741"/>
    <x v="18"/>
    <x v="2"/>
    <x v="6"/>
    <x v="228"/>
    <n v="2786389"/>
    <n v="1810557"/>
    <n v="0.39386083717320153"/>
    <n v="64349"/>
    <n v="728732"/>
    <n v="927726"/>
    <n v="27057"/>
    <n v="0"/>
    <n v="191391"/>
    <n v="4.1634380738864454E-2"/>
    <m/>
    <n v="8102"/>
    <n v="145428"/>
    <m/>
    <n v="0"/>
    <m/>
    <m/>
    <n v="54065"/>
    <n v="47973"/>
    <n v="6092"/>
    <n v="6092"/>
    <n v="1.3252276620173481E-3"/>
    <n v="127769"/>
    <m/>
    <n v="9141"/>
    <n v="0"/>
    <n v="0"/>
    <n v="328301"/>
    <n v="7.1417197417589853E-2"/>
  </r>
  <r>
    <s v="Pymes-Individuales"/>
    <s v="ERI"/>
    <x v="2"/>
    <s v="800082760"/>
    <x v="21"/>
    <x v="0"/>
    <x v="6"/>
    <x v="229"/>
    <n v="3651472"/>
    <n v="1607657"/>
    <n v="0.30568883174381156"/>
    <n v="122752"/>
    <n v="779779"/>
    <n v="792263"/>
    <n v="14177"/>
    <n v="0"/>
    <n v="144190"/>
    <n v="2.7417087506315208E-2"/>
    <m/>
    <n v="387702"/>
    <n v="444319"/>
    <m/>
    <n v="0"/>
    <m/>
    <m/>
    <n v="87573"/>
    <n v="34457"/>
    <n v="53116"/>
    <n v="53116"/>
    <n v="1.0099771273912468E-2"/>
    <n v="87759"/>
    <m/>
    <n v="7140"/>
    <n v="3021"/>
    <n v="0"/>
    <n v="242110"/>
    <n v="4.6036140204965499E-2"/>
  </r>
  <r>
    <s v="Pymes-Individuales"/>
    <s v="ERI"/>
    <x v="2"/>
    <s v="800156688"/>
    <x v="58"/>
    <x v="12"/>
    <x v="6"/>
    <x v="230"/>
    <n v="1730904"/>
    <n v="447488"/>
    <n v="0.20542124649741644"/>
    <n v="111399"/>
    <n v="264669"/>
    <n v="561487"/>
    <n v="264669"/>
    <n v="0"/>
    <n v="-531938"/>
    <n v="-0.24418837380967245"/>
    <m/>
    <n v="0"/>
    <n v="102280"/>
    <m/>
    <n v="0"/>
    <m/>
    <m/>
    <n v="-634218"/>
    <n v="-59145"/>
    <n v="-575073"/>
    <n v="-575073"/>
    <n v="-0.26398967678911783"/>
    <n v="61474"/>
    <m/>
    <n v="0"/>
    <n v="0"/>
    <n v="0"/>
    <n v="-470464"/>
    <n v="-0.21596847582987819"/>
  </r>
  <r>
    <s v="Pymes-Individuales"/>
    <s v="ERI"/>
    <x v="2"/>
    <s v="800158960"/>
    <x v="23"/>
    <x v="1"/>
    <x v="6"/>
    <x v="231"/>
    <n v="16466"/>
    <n v="-16466"/>
    <n v="0"/>
    <n v="52645"/>
    <n v="277835"/>
    <n v="357414"/>
    <n v="22664"/>
    <n v="0"/>
    <n v="-621734"/>
    <n v="0"/>
    <m/>
    <n v="0"/>
    <n v="0"/>
    <m/>
    <n v="0"/>
    <m/>
    <m/>
    <n v="-621734"/>
    <n v="0"/>
    <n v="-621734"/>
    <n v="-621734"/>
    <n v="0"/>
    <n v="80000"/>
    <m/>
    <n v="0"/>
    <n v="0"/>
    <n v="24000"/>
    <n v="-517734"/>
    <e v="#DIV/0!"/>
  </r>
  <r>
    <s v="Pymes-Individuales"/>
    <s v="ERI"/>
    <x v="2"/>
    <s v="800171079"/>
    <x v="24"/>
    <x v="4"/>
    <x v="6"/>
    <x v="232"/>
    <n v="42350556"/>
    <n v="14070899"/>
    <n v="0.24938915524245164"/>
    <n v="158182"/>
    <n v="4172807"/>
    <n v="3119556"/>
    <n v="819355"/>
    <n v="0"/>
    <n v="6117363"/>
    <n v="0.10842263816131648"/>
    <m/>
    <n v="0"/>
    <n v="0"/>
    <m/>
    <n v="0"/>
    <m/>
    <m/>
    <n v="6117363"/>
    <n v="1934795"/>
    <n v="4182568"/>
    <n v="4182568"/>
    <n v="7.4130807154831432E-2"/>
    <n v="284162"/>
    <m/>
    <n v="0"/>
    <n v="0"/>
    <n v="0"/>
    <n v="6401525"/>
    <n v="0.1134590556021641"/>
  </r>
  <r>
    <s v="Pymes-Individuales"/>
    <s v="ERI"/>
    <x v="2"/>
    <s v="800194203"/>
    <x v="25"/>
    <x v="0"/>
    <x v="6"/>
    <x v="233"/>
    <n v="9228408"/>
    <n v="2832433"/>
    <n v="0.23484539759706641"/>
    <n v="97204"/>
    <n v="1312594"/>
    <n v="1266831"/>
    <n v="23474"/>
    <n v="0"/>
    <n v="326738"/>
    <n v="2.7090813982209035E-2"/>
    <m/>
    <n v="1212736"/>
    <n v="255554"/>
    <m/>
    <n v="0"/>
    <m/>
    <m/>
    <n v="1283920"/>
    <n v="510806"/>
    <n v="773114"/>
    <n v="773114"/>
    <n v="6.4101168401109007E-2"/>
    <n v="17804"/>
    <m/>
    <n v="0"/>
    <n v="0"/>
    <n v="0"/>
    <n v="344542"/>
    <n v="2.8566996281602586E-2"/>
  </r>
  <r>
    <s v="Pymes-Individuales"/>
    <s v="ERI"/>
    <x v="2"/>
    <s v="800200304"/>
    <x v="26"/>
    <x v="4"/>
    <x v="6"/>
    <x v="234"/>
    <n v="26529188"/>
    <n v="7877553"/>
    <n v="0.22895376810026849"/>
    <n v="83961"/>
    <n v="3479197"/>
    <n v="2099485"/>
    <n v="16419"/>
    <n v="0"/>
    <n v="2366413"/>
    <n v="6.8777597971281274E-2"/>
    <m/>
    <n v="20151"/>
    <n v="276613"/>
    <m/>
    <n v="0"/>
    <m/>
    <m/>
    <n v="2109951"/>
    <n v="660768"/>
    <n v="1449183"/>
    <n v="1449183"/>
    <n v="4.2119159149656166E-2"/>
    <n v="304078"/>
    <m/>
    <n v="0"/>
    <n v="0"/>
    <n v="0"/>
    <n v="2670491"/>
    <n v="7.7615342877141433E-2"/>
  </r>
  <r>
    <s v="Pymes-Individuales"/>
    <s v="ERI"/>
    <x v="2"/>
    <s v="800226571"/>
    <x v="28"/>
    <x v="0"/>
    <x v="6"/>
    <x v="235"/>
    <n v="6320575"/>
    <n v="1318442"/>
    <n v="0.17259314909235049"/>
    <n v="89921"/>
    <n v="845364"/>
    <n v="0"/>
    <n v="214587"/>
    <n v="0"/>
    <n v="348412"/>
    <n v="4.5609533268482057E-2"/>
    <m/>
    <n v="0"/>
    <n v="31978"/>
    <m/>
    <n v="0"/>
    <m/>
    <m/>
    <n v="316434"/>
    <n v="100811"/>
    <n v="215623"/>
    <n v="215623"/>
    <n v="2.8226537524396137E-2"/>
    <n v="14164"/>
    <m/>
    <n v="0"/>
    <n v="2698"/>
    <n v="0"/>
    <n v="365274"/>
    <n v="4.7816885340090223E-2"/>
  </r>
  <r>
    <s v="Pymes-Individuales"/>
    <s v="ERI"/>
    <x v="2"/>
    <s v="802008637"/>
    <x v="29"/>
    <x v="6"/>
    <x v="6"/>
    <x v="236"/>
    <n v="5777255"/>
    <n v="941811"/>
    <n v="0.14016992837992662"/>
    <n v="224750"/>
    <n v="319251"/>
    <n v="363546"/>
    <n v="137222"/>
    <n v="0"/>
    <n v="346542"/>
    <n v="5.1575918438663944E-2"/>
    <m/>
    <n v="0"/>
    <n v="0"/>
    <m/>
    <n v="0"/>
    <m/>
    <m/>
    <n v="346542"/>
    <n v="108114"/>
    <n v="238428"/>
    <n v="238428"/>
    <n v="3.5485289175608635E-2"/>
    <n v="95054"/>
    <m/>
    <n v="0"/>
    <n v="0"/>
    <n v="0"/>
    <n v="441596"/>
    <n v="6.5722825166474028E-2"/>
  </r>
  <r>
    <s v="Pymes-Individuales"/>
    <s v="ERI"/>
    <x v="2"/>
    <s v="802021320"/>
    <x v="59"/>
    <x v="13"/>
    <x v="6"/>
    <x v="237"/>
    <n v="4791506"/>
    <n v="1002015"/>
    <n v="0.17295440889918237"/>
    <n v="0"/>
    <n v="206760"/>
    <n v="373042"/>
    <n v="130744"/>
    <n v="0"/>
    <n v="291469"/>
    <n v="5.0309475015279999E-2"/>
    <m/>
    <n v="0"/>
    <n v="0"/>
    <m/>
    <n v="0"/>
    <m/>
    <m/>
    <n v="291469"/>
    <n v="97919"/>
    <n v="193550"/>
    <n v="193550"/>
    <n v="3.340800870489638E-2"/>
    <n v="0"/>
    <m/>
    <n v="0"/>
    <n v="0"/>
    <n v="0"/>
    <n v="291469"/>
    <n v="5.0309475015279999E-2"/>
  </r>
  <r>
    <s v="Pymes-Individuales"/>
    <s v="ERI"/>
    <x v="2"/>
    <s v="811023351"/>
    <x v="30"/>
    <x v="0"/>
    <x v="6"/>
    <x v="238"/>
    <n v="23667703"/>
    <n v="9515749"/>
    <n v="0.28676187757681149"/>
    <n v="807253"/>
    <n v="3129615"/>
    <n v="1834576"/>
    <n v="449549"/>
    <n v="0"/>
    <n v="4909262"/>
    <n v="0.14794307716990987"/>
    <m/>
    <n v="6706"/>
    <n v="35441"/>
    <m/>
    <n v="0"/>
    <m/>
    <m/>
    <n v="4880527"/>
    <n v="1851128"/>
    <n v="3029399"/>
    <n v="3029399"/>
    <n v="9.1292461073670089E-2"/>
    <n v="235133"/>
    <m/>
    <n v="0"/>
    <n v="34811"/>
    <n v="17729"/>
    <n v="5196935"/>
    <n v="0.1566122475744838"/>
  </r>
  <r>
    <s v="Pymes-Individuales"/>
    <s v="ERI"/>
    <x v="2"/>
    <s v="811024414"/>
    <x v="31"/>
    <x v="0"/>
    <x v="6"/>
    <x v="239"/>
    <n v="12064577"/>
    <n v="7105738"/>
    <n v="0.37066360151098193"/>
    <n v="112079"/>
    <n v="1892479"/>
    <n v="1370916"/>
    <n v="11550"/>
    <n v="-372"/>
    <n v="3942500"/>
    <n v="0.20565650590509338"/>
    <m/>
    <n v="143106"/>
    <n v="203691"/>
    <m/>
    <n v="0"/>
    <m/>
    <m/>
    <n v="3881915"/>
    <n v="1266049"/>
    <n v="2615866"/>
    <n v="2615866"/>
    <n v="0.136453991496749"/>
    <n v="318820"/>
    <m/>
    <n v="0"/>
    <n v="0"/>
    <n v="1473"/>
    <n v="4262793"/>
    <n v="0.22236426474995324"/>
  </r>
  <r>
    <s v="Pymes-Individuales"/>
    <s v="ERI"/>
    <x v="2"/>
    <s v="830006833"/>
    <x v="33"/>
    <x v="4"/>
    <x v="6"/>
    <x v="240"/>
    <n v="9707233"/>
    <n v="4609750"/>
    <n v="0.3219777518769143"/>
    <n v="50024"/>
    <n v="1397150"/>
    <n v="1066897"/>
    <n v="0"/>
    <n v="0"/>
    <n v="2195727"/>
    <n v="0.1533652027106549"/>
    <m/>
    <n v="36527"/>
    <n v="287196"/>
    <m/>
    <n v="0"/>
    <m/>
    <m/>
    <n v="1945058"/>
    <n v="653910"/>
    <n v="1291148"/>
    <n v="1291148"/>
    <n v="9.0182966620830654E-2"/>
    <n v="70780"/>
    <m/>
    <n v="19973"/>
    <n v="65649"/>
    <n v="0"/>
    <n v="2352129"/>
    <n v="0.16428943164911211"/>
  </r>
  <r>
    <s v="Pymes-Individuales"/>
    <s v="ERI"/>
    <x v="2"/>
    <s v="830071212"/>
    <x v="34"/>
    <x v="1"/>
    <x v="6"/>
    <x v="241"/>
    <n v="6314682"/>
    <n v="1549920"/>
    <n v="0.19707545276925648"/>
    <n v="55100"/>
    <n v="595473"/>
    <n v="568817"/>
    <n v="82509"/>
    <n v="0"/>
    <n v="358221"/>
    <n v="4.5548522353705885E-2"/>
    <m/>
    <n v="0"/>
    <n v="87964"/>
    <m/>
    <n v="0"/>
    <m/>
    <m/>
    <n v="270257"/>
    <n v="112885"/>
    <n v="157372"/>
    <n v="157372"/>
    <n v="2.0010167075206094E-2"/>
    <n v="174456"/>
    <m/>
    <n v="0"/>
    <n v="0"/>
    <n v="0"/>
    <n v="532677"/>
    <n v="6.7730954471694818E-2"/>
  </r>
  <r>
    <s v="Pymes-Individuales"/>
    <s v="ERI"/>
    <x v="2"/>
    <s v="830075451"/>
    <x v="35"/>
    <x v="4"/>
    <x v="6"/>
    <x v="242"/>
    <n v="47546045"/>
    <n v="8674571"/>
    <n v="0.15429519662324581"/>
    <n v="143962"/>
    <n v="3523895"/>
    <n v="2154019"/>
    <n v="386217"/>
    <n v="0"/>
    <n v="2754402"/>
    <n v="4.8992739602853157E-2"/>
    <m/>
    <n v="1205"/>
    <n v="599226"/>
    <m/>
    <n v="0"/>
    <m/>
    <m/>
    <n v="2156381"/>
    <n v="960502"/>
    <n v="1195879"/>
    <n v="1195879"/>
    <n v="2.127118279885087E-2"/>
    <n v="1226599"/>
    <m/>
    <n v="0"/>
    <n v="0"/>
    <n v="0"/>
    <n v="3981001"/>
    <n v="7.0810341174490157E-2"/>
  </r>
  <r>
    <s v="Pymes-Individuales"/>
    <s v="ERI"/>
    <x v="2"/>
    <s v="830105213"/>
    <x v="68"/>
    <x v="1"/>
    <x v="6"/>
    <x v="243"/>
    <n v="2273776"/>
    <n v="699269"/>
    <n v="0.23520296530997681"/>
    <n v="0"/>
    <n v="163354"/>
    <n v="265787"/>
    <n v="0"/>
    <n v="90249"/>
    <n v="360377"/>
    <n v="0.12121478147824873"/>
    <m/>
    <n v="0"/>
    <n v="0"/>
    <m/>
    <n v="0"/>
    <m/>
    <m/>
    <n v="360377"/>
    <n v="117770"/>
    <n v="242607"/>
    <n v="242607"/>
    <n v="8.1602195728621665E-2"/>
    <n v="54361"/>
    <m/>
    <n v="0"/>
    <n v="0"/>
    <n v="0"/>
    <n v="414738"/>
    <n v="0.13949940212812117"/>
  </r>
  <r>
    <s v="Pymes-Individuales"/>
    <s v="ERI"/>
    <x v="2"/>
    <s v="860016695"/>
    <x v="39"/>
    <x v="1"/>
    <x v="6"/>
    <x v="244"/>
    <n v="17633505"/>
    <n v="5728878"/>
    <n v="0.2452180498881471"/>
    <n v="198147"/>
    <n v="3366392"/>
    <n v="1746929"/>
    <n v="57556"/>
    <n v="0"/>
    <n v="756148"/>
    <n v="3.2366047590265089E-2"/>
    <m/>
    <n v="103283"/>
    <n v="335167"/>
    <m/>
    <n v="0"/>
    <m/>
    <m/>
    <n v="524264"/>
    <n v="-225334"/>
    <n v="749598"/>
    <n v="749598"/>
    <n v="3.2085682355263156E-2"/>
    <n v="303160"/>
    <m/>
    <n v="0"/>
    <n v="0"/>
    <n v="0"/>
    <n v="1059308"/>
    <n v="4.5342463566323689E-2"/>
  </r>
  <r>
    <s v="Pymes-Individuales"/>
    <s v="ERI"/>
    <x v="2"/>
    <s v="890310171"/>
    <x v="69"/>
    <x v="12"/>
    <x v="6"/>
    <x v="245"/>
    <n v="43675749"/>
    <n v="9077478"/>
    <n v="0.17207436428486167"/>
    <n v="217809"/>
    <n v="5089543"/>
    <n v="1939830"/>
    <n v="1020087"/>
    <n v="0"/>
    <n v="1245827"/>
    <n v="2.3616128734645938E-2"/>
    <m/>
    <n v="0"/>
    <n v="0"/>
    <m/>
    <n v="0"/>
    <m/>
    <m/>
    <n v="1245827"/>
    <n v="273194"/>
    <n v="972633"/>
    <n v="972633"/>
    <n v="1.8437412369104927E-2"/>
    <n v="266543"/>
    <m/>
    <n v="0"/>
    <n v="0"/>
    <n v="0"/>
    <n v="1512370"/>
    <n v="2.8668767504971781E-2"/>
  </r>
  <r>
    <s v="Pymes-Individuales"/>
    <s v="ERI"/>
    <x v="2"/>
    <s v="890320488"/>
    <x v="43"/>
    <x v="2"/>
    <x v="6"/>
    <x v="246"/>
    <n v="12909193"/>
    <n v="3349171"/>
    <n v="0.20599680263032616"/>
    <n v="91362"/>
    <n v="1670783"/>
    <n v="546762"/>
    <n v="324350"/>
    <n v="0"/>
    <n v="898638"/>
    <n v="5.5272350895821991E-2"/>
    <m/>
    <n v="197087"/>
    <n v="114269"/>
    <m/>
    <n v="0"/>
    <m/>
    <m/>
    <n v="981456"/>
    <n v="342060"/>
    <n v="639396"/>
    <n v="639396"/>
    <n v="3.9327204139358668E-2"/>
    <n v="313939"/>
    <m/>
    <n v="0"/>
    <n v="0"/>
    <n v="0"/>
    <n v="1212577"/>
    <n v="7.4581735284066711E-2"/>
  </r>
  <r>
    <s v="Pymes-Individuales"/>
    <s v="ERI"/>
    <x v="2"/>
    <s v="900056795"/>
    <x v="70"/>
    <x v="18"/>
    <x v="6"/>
    <x v="247"/>
    <n v="7404251"/>
    <n v="2334823"/>
    <n v="0.2397376793728028"/>
    <n v="32159"/>
    <n v="910994"/>
    <n v="372442"/>
    <n v="44426"/>
    <n v="0"/>
    <n v="1039120"/>
    <n v="0.10669597540792893"/>
    <m/>
    <n v="0"/>
    <n v="0"/>
    <m/>
    <n v="0"/>
    <m/>
    <m/>
    <n v="1039120"/>
    <n v="337616"/>
    <n v="701504"/>
    <n v="701504"/>
    <n v="7.2029845958660951E-2"/>
    <n v="106587"/>
    <m/>
    <n v="13391"/>
    <n v="0"/>
    <n v="0"/>
    <n v="1159098"/>
    <n v="0.1190152164363881"/>
  </r>
  <r>
    <s v="Pymes-Individuales"/>
    <s v="ERI"/>
    <x v="2"/>
    <s v="892200994"/>
    <x v="71"/>
    <x v="19"/>
    <x v="6"/>
    <x v="248"/>
    <n v="22529175"/>
    <n v="7949072"/>
    <n v="0.26081132553325653"/>
    <n v="68342"/>
    <n v="3074997"/>
    <n v="3164731"/>
    <n v="302491"/>
    <n v="0"/>
    <n v="1475195"/>
    <n v="4.8401569814694394E-2"/>
    <m/>
    <n v="0"/>
    <n v="851055"/>
    <m/>
    <n v="0"/>
    <m/>
    <m/>
    <n v="624140"/>
    <n v="314576"/>
    <n v="309564"/>
    <n v="309564"/>
    <n v="1.0156883366684442E-2"/>
    <n v="346629"/>
    <m/>
    <n v="0"/>
    <n v="0"/>
    <n v="0"/>
    <n v="1821824"/>
    <n v="5.9774566430936794E-2"/>
  </r>
  <r>
    <s v="Pymes-Individuales"/>
    <s v="ERI"/>
    <x v="2"/>
    <s v="900052603"/>
    <x v="61"/>
    <x v="15"/>
    <x v="6"/>
    <x v="249"/>
    <n v="3116507"/>
    <n v="719705"/>
    <n v="0.18760824479981816"/>
    <n v="0"/>
    <n v="0"/>
    <n v="117426"/>
    <n v="395001"/>
    <n v="0"/>
    <n v="207278"/>
    <n v="5.4031946096826766E-2"/>
    <m/>
    <n v="0"/>
    <n v="0"/>
    <m/>
    <n v="0"/>
    <m/>
    <m/>
    <n v="207278"/>
    <n v="66329"/>
    <n v="140949"/>
    <n v="140949"/>
    <n v="3.674171291888978E-2"/>
    <e v="#N/A"/>
    <m/>
    <n v="0"/>
    <n v="0"/>
    <n v="0"/>
    <e v="#N/A"/>
    <e v="#N/A"/>
  </r>
  <r>
    <s v="Pymes-Individuales"/>
    <s v="ERI"/>
    <x v="2"/>
    <s v="900093756"/>
    <x v="62"/>
    <x v="11"/>
    <x v="6"/>
    <x v="250"/>
    <n v="1842669"/>
    <n v="1001835"/>
    <n v="0.35220024299491232"/>
    <n v="0"/>
    <n v="95008"/>
    <n v="413367"/>
    <n v="317382"/>
    <n v="29970"/>
    <n v="206048"/>
    <n v="7.243723334542683E-2"/>
    <m/>
    <n v="0"/>
    <n v="42832"/>
    <m/>
    <n v="0"/>
    <m/>
    <m/>
    <n v="163216"/>
    <n v="62214"/>
    <n v="101002"/>
    <n v="101002"/>
    <n v="3.5507772181019963E-2"/>
    <n v="88640"/>
    <m/>
    <n v="0"/>
    <n v="0"/>
    <n v="0"/>
    <n v="294688"/>
    <n v="0.10359908089424377"/>
  </r>
  <r>
    <s v="Pymes-Individuales"/>
    <s v="ERI"/>
    <x v="2"/>
    <s v="900112215"/>
    <x v="63"/>
    <x v="16"/>
    <x v="6"/>
    <x v="251"/>
    <n v="4639301"/>
    <n v="1871154"/>
    <n v="0.2874075621442741"/>
    <n v="38438"/>
    <n v="1237755"/>
    <n v="395996"/>
    <n v="78942"/>
    <n v="0"/>
    <n v="196899"/>
    <n v="3.0243508326222975E-2"/>
    <m/>
    <n v="2994"/>
    <n v="169397"/>
    <m/>
    <n v="0"/>
    <m/>
    <m/>
    <n v="30496"/>
    <n v="25637"/>
    <n v="4859"/>
    <n v="4859"/>
    <n v="7.4633800556182328E-4"/>
    <n v="89275"/>
    <m/>
    <n v="0"/>
    <n v="0"/>
    <n v="0"/>
    <n v="286174"/>
    <n v="4.3956067586674051E-2"/>
  </r>
  <r>
    <s v="Pymes-Individuales"/>
    <s v="ERI"/>
    <x v="2"/>
    <s v="900304305"/>
    <x v="47"/>
    <x v="4"/>
    <x v="6"/>
    <x v="252"/>
    <n v="10956726"/>
    <n v="2535601"/>
    <n v="0.18792910963394233"/>
    <n v="99355"/>
    <n v="886595"/>
    <n v="565522"/>
    <n v="0"/>
    <n v="0"/>
    <n v="1182839"/>
    <n v="8.7667531330955742E-2"/>
    <m/>
    <n v="117791"/>
    <n v="290743"/>
    <m/>
    <n v="0"/>
    <m/>
    <m/>
    <n v="1009887"/>
    <n v="340965"/>
    <n v="668922"/>
    <n v="668922"/>
    <n v="4.9577956419229983E-2"/>
    <n v="77667"/>
    <m/>
    <n v="0"/>
    <n v="0"/>
    <n v="0"/>
    <n v="1260506"/>
    <n v="9.3423914199529848E-2"/>
  </r>
  <r>
    <s v="Pymes-Individuales"/>
    <s v="ERI"/>
    <x v="2"/>
    <s v="900365931"/>
    <x v="48"/>
    <x v="0"/>
    <x v="6"/>
    <x v="253"/>
    <n v="8424607"/>
    <n v="2735138"/>
    <n v="0.24508965034595326"/>
    <n v="193144"/>
    <n v="1830624"/>
    <n v="1519618"/>
    <n v="134753"/>
    <n v="0"/>
    <n v="-556713"/>
    <n v="-4.9885817283459435E-2"/>
    <m/>
    <n v="1237"/>
    <n v="71878"/>
    <m/>
    <n v="0"/>
    <m/>
    <m/>
    <n v="-627354"/>
    <n v="7370"/>
    <n v="-634724"/>
    <n v="-634724"/>
    <n v="-5.6876209985084782E-2"/>
    <n v="334122"/>
    <m/>
    <n v="0"/>
    <n v="0"/>
    <n v="0"/>
    <n v="-222591"/>
    <n v="-1.9945885860295196E-2"/>
  </r>
  <r>
    <s v="Pymes-Individuales"/>
    <s v="ERI"/>
    <x v="2"/>
    <s v="900366787"/>
    <x v="64"/>
    <x v="11"/>
    <x v="6"/>
    <x v="254"/>
    <n v="312307"/>
    <n v="34896"/>
    <n v="0.10050604401459665"/>
    <n v="12253"/>
    <n v="86445"/>
    <n v="9628"/>
    <n v="7492"/>
    <n v="0"/>
    <n v="-56416"/>
    <n v="-0.16248707528448775"/>
    <m/>
    <n v="188"/>
    <n v="49"/>
    <m/>
    <n v="0"/>
    <m/>
    <m/>
    <n v="-56277"/>
    <n v="0"/>
    <n v="-56277"/>
    <n v="-56277"/>
    <n v="-0.16208673312154562"/>
    <n v="137324"/>
    <m/>
    <n v="0"/>
    <n v="0"/>
    <n v="5542"/>
    <n v="86450"/>
    <n v="0.24898978407444636"/>
  </r>
  <r>
    <s v="Pymes-Individuales"/>
    <s v="ERI"/>
    <x v="2"/>
    <s v="900598065"/>
    <x v="65"/>
    <x v="13"/>
    <x v="6"/>
    <x v="255"/>
    <n v="4893763"/>
    <n v="1114738"/>
    <n v="0.18552680610355229"/>
    <n v="108009"/>
    <n v="249578"/>
    <n v="994810"/>
    <n v="101384"/>
    <n v="0"/>
    <n v="-123025"/>
    <n v="-2.0475156782032655E-2"/>
    <m/>
    <n v="0"/>
    <n v="0"/>
    <m/>
    <n v="0"/>
    <m/>
    <m/>
    <n v="-123025"/>
    <n v="4542"/>
    <n v="-127567"/>
    <n v="-127567"/>
    <n v="-2.1231085756663767E-2"/>
    <n v="160693"/>
    <m/>
    <n v="0"/>
    <n v="0"/>
    <n v="0"/>
    <n v="37668"/>
    <n v="6.2691177050648739E-3"/>
  </r>
  <r>
    <s v="Pymes-Individuales"/>
    <s v="ERI"/>
    <x v="2"/>
    <s v="900605311"/>
    <x v="66"/>
    <x v="13"/>
    <x v="6"/>
    <x v="256"/>
    <n v="443337"/>
    <n v="-7441"/>
    <n v="-1.7070585644282123E-2"/>
    <n v="0"/>
    <n v="47903"/>
    <n v="117016"/>
    <n v="0"/>
    <n v="0"/>
    <n v="-172360"/>
    <n v="-0.3954154201919724"/>
    <m/>
    <n v="157"/>
    <n v="39046"/>
    <m/>
    <n v="0"/>
    <m/>
    <m/>
    <n v="-211249"/>
    <n v="1722"/>
    <n v="-212971"/>
    <n v="-212971"/>
    <n v="-0.48858213885881036"/>
    <n v="19374"/>
    <m/>
    <n v="0"/>
    <n v="0"/>
    <n v="0"/>
    <n v="-152986"/>
    <n v="-0.35096903848624444"/>
  </r>
  <r>
    <s v="Pymes-Individuales"/>
    <s v="ERI"/>
    <x v="2"/>
    <s v="900648424"/>
    <x v="67"/>
    <x v="17"/>
    <x v="6"/>
    <x v="257"/>
    <n v="2890165"/>
    <n v="688778"/>
    <n v="0.19245291137634771"/>
    <n v="0"/>
    <n v="214854"/>
    <n v="299415"/>
    <n v="0"/>
    <n v="18839"/>
    <n v="193348"/>
    <n v="5.4023771823133254E-2"/>
    <m/>
    <n v="0"/>
    <n v="109053"/>
    <m/>
    <n v="0"/>
    <m/>
    <m/>
    <n v="84295"/>
    <n v="52574"/>
    <n v="31721"/>
    <n v="31721"/>
    <n v="8.8632314065912755E-3"/>
    <n v="25249"/>
    <m/>
    <n v="0"/>
    <n v="0"/>
    <n v="0"/>
    <n v="218597"/>
    <n v="6.1078648081291043E-2"/>
  </r>
  <r>
    <s v="Pymes-Separados"/>
    <s v="ERI"/>
    <x v="2"/>
    <s v="832001805"/>
    <x v="38"/>
    <x v="4"/>
    <x v="6"/>
    <x v="258"/>
    <n v="1788521"/>
    <n v="455924"/>
    <n v="0.2031344051647512"/>
    <n v="267056"/>
    <n v="4338"/>
    <n v="162105"/>
    <n v="0"/>
    <n v="0"/>
    <n v="556537"/>
    <n v="0.24796196832624545"/>
    <m/>
    <n v="0"/>
    <n v="336946"/>
    <m/>
    <n v="0"/>
    <m/>
    <m/>
    <n v="219591"/>
    <n v="0"/>
    <n v="219591"/>
    <n v="156348"/>
    <n v="6.9659982757430017E-2"/>
    <n v="28295"/>
    <m/>
    <n v="0"/>
    <n v="65202"/>
    <n v="0"/>
    <n v="650034"/>
    <n v="0.28961903722301058"/>
  </r>
  <r>
    <s v="Pymes-Separados"/>
    <s v="ERI"/>
    <x v="2"/>
    <s v="860512475"/>
    <x v="41"/>
    <x v="1"/>
    <x v="6"/>
    <x v="259"/>
    <n v="18175850"/>
    <n v="37290186"/>
    <n v="0.6723066706984433"/>
    <n v="805541"/>
    <n v="20879697"/>
    <n v="8696201"/>
    <n v="0"/>
    <n v="-341425"/>
    <n v="8178404"/>
    <n v="0.14744886402193949"/>
    <m/>
    <n v="1669501"/>
    <n v="3794822"/>
    <m/>
    <n v="-348626"/>
    <m/>
    <m/>
    <n v="5704457"/>
    <n v="2383789"/>
    <n v="3320668"/>
    <n v="3320668"/>
    <n v="5.9868493216281043E-2"/>
    <n v="526861"/>
    <m/>
    <n v="161521"/>
    <n v="0"/>
    <n v="-104639"/>
    <n v="8762147"/>
    <n v="0.1579731964260074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0">
  <r>
    <x v="0"/>
    <x v="0"/>
    <s v="PPG INDUSTRIES COLOMBIA LTDA"/>
    <n v="569563"/>
    <n v="1473818"/>
    <n v="25904082"/>
    <n v="1728651"/>
    <n v="27632733"/>
    <n v="19850473"/>
  </r>
  <r>
    <x v="0"/>
    <x v="0"/>
    <s v="SUMIPRINT QUIMICA Y COLOR S.A.S"/>
    <n v="1388594"/>
    <n v="3884215"/>
    <n v="3936797"/>
    <n v="3884215"/>
    <n v="7821012"/>
    <n v="309831"/>
  </r>
  <r>
    <x v="0"/>
    <x v="0"/>
    <s v="FLINT INK DE COLOMBIA LTDA"/>
    <n v="538468"/>
    <n v="381074"/>
    <n v="4405731"/>
    <n v="1520163"/>
    <n v="5925894"/>
    <n v="798640"/>
  </r>
  <r>
    <x v="0"/>
    <x v="0"/>
    <s v="UNIVERSAL GROUP DE COLOMBIA SAS"/>
    <n v="0"/>
    <n v="1085682"/>
    <n v="562984"/>
    <n v="1167335"/>
    <n v="1730319"/>
    <n v="542661"/>
  </r>
  <r>
    <x v="0"/>
    <x v="0"/>
    <s v="QUIMICA COSMOS S.A"/>
    <n v="0"/>
    <n v="17618904"/>
    <n v="32291685"/>
    <n v="18448590"/>
    <n v="50740275"/>
    <n v="10449834"/>
  </r>
  <r>
    <x v="0"/>
    <x v="0"/>
    <s v="HEXION QUIMICA S.A."/>
    <n v="2606587"/>
    <n v="2475000"/>
    <n v="15621774"/>
    <n v="6498520"/>
    <n v="22120294"/>
    <n v="-602930"/>
  </r>
  <r>
    <x v="0"/>
    <x v="0"/>
    <s v="PRODUCTOS Y SELLANTES TECNICOS DE COLOMBIA S.A."/>
    <n v="0"/>
    <n v="0"/>
    <n v="1410070"/>
    <n v="180996"/>
    <n v="1591066"/>
    <n v="5501837"/>
  </r>
  <r>
    <x v="0"/>
    <x v="0"/>
    <s v="CORLANC"/>
    <n v="4346"/>
    <n v="13097"/>
    <n v="17402537"/>
    <n v="2175464"/>
    <n v="19578001"/>
    <n v="6046151"/>
  </r>
  <r>
    <x v="0"/>
    <x v="0"/>
    <s v="GRUPO SANCHEZ COLOMBIA SAS"/>
    <n v="3960"/>
    <n v="0"/>
    <n v="3539590"/>
    <n v="684750"/>
    <n v="4224340"/>
    <n v="352498"/>
  </r>
  <r>
    <x v="0"/>
    <x v="0"/>
    <s v="SUPERMASTICK SAS"/>
    <n v="0"/>
    <n v="0"/>
    <n v="2825776"/>
    <n v="9914710"/>
    <n v="12740486"/>
    <n v="7605263"/>
  </r>
  <r>
    <x v="0"/>
    <x v="0"/>
    <s v="AXALTA POWDER COATING SYSTEMS ANDINA S.A"/>
    <n v="0"/>
    <n v="5841602"/>
    <n v="13354340"/>
    <n v="6818560"/>
    <n v="20172900"/>
    <n v="-599652"/>
  </r>
  <r>
    <x v="0"/>
    <x v="0"/>
    <s v="GRUPO IT INDUSTINTAS SAS"/>
    <n v="1075769"/>
    <n v="1310689"/>
    <n v="2599813"/>
    <n v="2727619"/>
    <n v="5327432"/>
    <n v="-666440"/>
  </r>
  <r>
    <x v="0"/>
    <x v="0"/>
    <s v="PINTURAS EVERY SAS"/>
    <n v="2172275"/>
    <n v="0"/>
    <n v="18749673"/>
    <n v="13905277"/>
    <n v="32654950"/>
    <n v="6924854"/>
  </r>
  <r>
    <x v="0"/>
    <x v="0"/>
    <s v="PINTUCO COLOMBIA S.A."/>
    <n v="4047150"/>
    <n v="90049925"/>
    <n v="130139196"/>
    <n v="164831231"/>
    <n v="294970427"/>
    <n v="46398777"/>
  </r>
  <r>
    <x v="0"/>
    <x v="0"/>
    <s v="SUN CHEMICAL COLOMBIA S.A.S."/>
    <n v="1026629"/>
    <n v="82280314"/>
    <n v="26734332"/>
    <n v="85620993"/>
    <n v="112355325"/>
    <n v="16164906"/>
  </r>
  <r>
    <x v="1"/>
    <x v="0"/>
    <s v="MARFIL ESCOLAR Y OFICINA S.A.S."/>
    <n v="1083592"/>
    <n v="962023"/>
    <n v="3652790"/>
    <n v="5355877"/>
    <n v="9008667"/>
    <n v="1087836"/>
  </r>
  <r>
    <x v="1"/>
    <x v="0"/>
    <s v="PRINTUM SAS"/>
    <n v="342284"/>
    <n v="228190"/>
    <n v="1494685"/>
    <n v="228190"/>
    <n v="1722875"/>
    <n v="618231"/>
  </r>
  <r>
    <x v="1"/>
    <x v="0"/>
    <s v="INDUSTRIAS PRODICOL LTDA"/>
    <n v="0"/>
    <n v="0"/>
    <n v="2029651"/>
    <n v="2292585"/>
    <n v="4322236"/>
    <n v="411091"/>
  </r>
  <r>
    <x v="1"/>
    <x v="0"/>
    <s v="METALQUIMICA COLOMBIANA LIMITADA"/>
    <n v="25646"/>
    <n v="0"/>
    <n v="1018595"/>
    <n v="0"/>
    <n v="1018595"/>
    <n v="401799"/>
  </r>
  <r>
    <x v="1"/>
    <x v="0"/>
    <s v="INDUSTRIAS RAPID Y CIA LTDA"/>
    <n v="280740"/>
    <n v="845450"/>
    <n v="1289556"/>
    <n v="845450"/>
    <n v="2135006"/>
    <n v="328301"/>
  </r>
  <r>
    <x v="1"/>
    <x v="0"/>
    <s v="TINTAS Y PINTURAS ESPECIALES S.A."/>
    <n v="265950"/>
    <n v="0"/>
    <n v="1422576"/>
    <n v="555949"/>
    <n v="1978525"/>
    <n v="242110"/>
  </r>
  <r>
    <x v="1"/>
    <x v="0"/>
    <s v="RECUBRIMIENTOS INDUSTRIALES SAS"/>
    <n v="567575"/>
    <n v="0"/>
    <n v="1429041"/>
    <n v="45461"/>
    <n v="1474502"/>
    <n v="-470464"/>
  </r>
  <r>
    <x v="1"/>
    <x v="0"/>
    <s v="FABRICA DE PINTURAS Y DISOLVENTES UNIVERSO Y CIA LTDA EN REORGANIZACION"/>
    <n v="0"/>
    <n v="0"/>
    <n v="24000"/>
    <n v="779807"/>
    <n v="803807"/>
    <n v="-517734"/>
  </r>
  <r>
    <x v="1"/>
    <x v="0"/>
    <s v="PINTURAS TONNER Y CIA LTDA"/>
    <n v="6070872"/>
    <n v="0"/>
    <n v="20419951"/>
    <n v="0"/>
    <n v="20419951"/>
    <n v="6401525"/>
  </r>
  <r>
    <x v="1"/>
    <x v="0"/>
    <s v="PINTURAS PRIME S.A."/>
    <n v="2800"/>
    <n v="830415"/>
    <n v="4152895"/>
    <n v="1054497"/>
    <n v="5207392"/>
    <n v="344542"/>
  </r>
  <r>
    <x v="1"/>
    <x v="0"/>
    <s v="PINTURAS SUPER LTDA"/>
    <n v="0"/>
    <n v="0"/>
    <n v="7196117"/>
    <n v="911801"/>
    <n v="8107918"/>
    <n v="2670491"/>
  </r>
  <r>
    <x v="1"/>
    <x v="0"/>
    <s v="PRODUCTORA COMERCIALIZADORA DE MATERIAS PRIMAS Y LACAS S AS"/>
    <n v="345850"/>
    <n v="0"/>
    <n v="1533604"/>
    <n v="218541"/>
    <n v="1752145"/>
    <n v="365274"/>
  </r>
  <r>
    <x v="1"/>
    <x v="0"/>
    <s v="COMPAÑIA PRODUCTORA DE PINTURAS DEL CARIBE SAS"/>
    <n v="0"/>
    <n v="0"/>
    <n v="3112871"/>
    <n v="0"/>
    <n v="3112871"/>
    <n v="441596"/>
  </r>
  <r>
    <x v="1"/>
    <x v="0"/>
    <s v="COMERCIALIZADORA IMPACTO SAS"/>
    <n v="0"/>
    <n v="0"/>
    <n v="2865145"/>
    <n v="0"/>
    <n v="2865145"/>
    <n v="291469"/>
  </r>
  <r>
    <x v="1"/>
    <x v="0"/>
    <s v="GRICOAT DE COLOMBIA SA"/>
    <n v="49578"/>
    <n v="0"/>
    <n v="5901744"/>
    <n v="341719"/>
    <n v="6243463"/>
    <n v="5196935"/>
  </r>
  <r>
    <x v="1"/>
    <x v="0"/>
    <s v="AMERICANA DE RECUBRIMIENTOS CARALZ SAS"/>
    <n v="59119"/>
    <n v="0"/>
    <n v="3747456"/>
    <n v="493502"/>
    <n v="4240958"/>
    <n v="4262793"/>
  </r>
  <r>
    <x v="1"/>
    <x v="0"/>
    <s v="PINTUFLEX SAS"/>
    <n v="614537"/>
    <n v="373333"/>
    <n v="4556315"/>
    <n v="390839"/>
    <n v="4947154"/>
    <n v="2352129"/>
  </r>
  <r>
    <x v="1"/>
    <x v="0"/>
    <s v="MULTITONOS LTDA"/>
    <n v="139594"/>
    <n v="131366"/>
    <n v="2079929"/>
    <n v="131366"/>
    <n v="2211295"/>
    <n v="532677"/>
  </r>
  <r>
    <x v="1"/>
    <x v="0"/>
    <s v="PINTURAS TITO PABON Y CIA S EN C"/>
    <n v="2406"/>
    <n v="1944699"/>
    <n v="15908006"/>
    <n v="2499767"/>
    <n v="18407773"/>
    <n v="3981001"/>
  </r>
  <r>
    <x v="1"/>
    <x v="0"/>
    <s v="COMPAÑIA DE RECUBRIMIENTOS Y ADHESIVOS LTDA"/>
    <n v="0"/>
    <n v="0"/>
    <n v="863942"/>
    <n v="281849"/>
    <n v="1145791"/>
    <n v="414738"/>
  </r>
  <r>
    <x v="1"/>
    <x v="0"/>
    <s v="PHILAAC SAS"/>
    <n v="1606421"/>
    <n v="1077000"/>
    <n v="10088016"/>
    <n v="1757549"/>
    <n v="11845565"/>
    <n v="1059308"/>
  </r>
  <r>
    <x v="1"/>
    <x v="0"/>
    <s v="INDUSTRIAS LEMBER S.A."/>
    <n v="6322656"/>
    <n v="0"/>
    <n v="18952595"/>
    <n v="254294"/>
    <n v="19206889"/>
    <n v="1512370"/>
  </r>
  <r>
    <x v="1"/>
    <x v="0"/>
    <s v="INDUSTRIAS MACAR PALMIRA SA"/>
    <n v="612417"/>
    <n v="505186"/>
    <n v="4151835"/>
    <n v="505186"/>
    <n v="4657021"/>
    <n v="1212577"/>
  </r>
  <r>
    <x v="1"/>
    <x v="0"/>
    <s v="GRUPO QUINDICOLOR SAS"/>
    <n v="0"/>
    <n v="0"/>
    <n v="1375981"/>
    <n v="91500"/>
    <n v="1467481"/>
    <n v="1159098"/>
  </r>
  <r>
    <x v="1"/>
    <x v="0"/>
    <s v="ALAMCENES FERROMOTORES S.A"/>
    <n v="3782928"/>
    <n v="4535460"/>
    <n v="10945634"/>
    <n v="5684884"/>
    <n v="16630518"/>
    <n v="1821824"/>
  </r>
  <r>
    <x v="1"/>
    <x v="0"/>
    <s v="PINTURAS Y SOLVENTES SUPRATECH SAS"/>
    <n v="15979"/>
    <n v="511778"/>
    <n v="1336676"/>
    <n v="511778"/>
    <n v="1848454"/>
    <n v="0"/>
  </r>
  <r>
    <x v="1"/>
    <x v="0"/>
    <s v="EMPRESA NACIONAL DE ADHESIVOS Y RECUBRIMIENTOS ENAR SAS"/>
    <n v="0"/>
    <n v="0"/>
    <n v="1140736"/>
    <n v="62214"/>
    <n v="1202950"/>
    <n v="294688"/>
  </r>
  <r>
    <x v="1"/>
    <x v="0"/>
    <s v="TECNIDECOR S.A.S."/>
    <n v="22465"/>
    <n v="304784"/>
    <n v="2341150"/>
    <n v="591781"/>
    <n v="2932931"/>
    <n v="286174"/>
  </r>
  <r>
    <x v="1"/>
    <x v="0"/>
    <s v="PINTURAS IMPERIO SAS"/>
    <n v="332827"/>
    <n v="625061"/>
    <n v="4894606"/>
    <n v="759061"/>
    <n v="5653667"/>
    <n v="1260506"/>
  </r>
  <r>
    <x v="1"/>
    <x v="0"/>
    <s v="VITRACOAT COLOMBIA SAS"/>
    <n v="154198"/>
    <n v="0"/>
    <n v="5447545"/>
    <n v="467444"/>
    <n v="5914989"/>
    <n v="-222591"/>
  </r>
  <r>
    <x v="1"/>
    <x v="0"/>
    <s v="INDUSTRIAS MAKROPINTURAS SKY S.A.S., EN REORGANIZACION"/>
    <n v="494563"/>
    <n v="0"/>
    <n v="1990220"/>
    <n v="437669"/>
    <n v="2427889"/>
    <n v="86450"/>
  </r>
  <r>
    <x v="1"/>
    <x v="0"/>
    <s v="ITALCOL DEL CARIBE S.A.S."/>
    <n v="0"/>
    <n v="0"/>
    <n v="1095652"/>
    <n v="189726"/>
    <n v="1285378"/>
    <n v="37668"/>
  </r>
  <r>
    <x v="1"/>
    <x v="0"/>
    <s v="RECUBRIMIENTOS ESENCIALES SAS"/>
    <n v="251603"/>
    <n v="0"/>
    <n v="525131"/>
    <n v="83772"/>
    <n v="608903"/>
    <n v="-152986"/>
  </r>
  <r>
    <x v="1"/>
    <x v="0"/>
    <s v="INDUSTRIAS AUTOLACK SAS"/>
    <n v="152147"/>
    <n v="0"/>
    <n v="1288042"/>
    <n v="0"/>
    <n v="1288042"/>
    <n v="218597"/>
  </r>
  <r>
    <x v="1"/>
    <x v="0"/>
    <s v="INDERCOLOR SAS"/>
    <n v="13808"/>
    <n v="0"/>
    <n v="503823"/>
    <n v="458950"/>
    <n v="962773"/>
    <n v="650034"/>
  </r>
  <r>
    <x v="1"/>
    <x v="0"/>
    <s v="CERESCOS SAS"/>
    <n v="2202533"/>
    <n v="0"/>
    <n v="14731664"/>
    <n v="514540"/>
    <n v="15246204"/>
    <n v="8762147"/>
  </r>
  <r>
    <x v="0"/>
    <x v="1"/>
    <s v="UNIVERSAL GROUP DE COLOMBIA SAS"/>
    <n v="0"/>
    <n v="1217817"/>
    <n v="680757"/>
    <n v="1299470"/>
    <n v="1980227"/>
    <n v="424590"/>
  </r>
  <r>
    <x v="0"/>
    <x v="1"/>
    <s v="SUMIPRINT QUIMICA Y COLOR S.A.S"/>
    <n v="944099"/>
    <n v="3705005"/>
    <n v="3987187"/>
    <n v="3705005"/>
    <n v="7692192"/>
    <n v="1173152"/>
  </r>
  <r>
    <x v="0"/>
    <x v="1"/>
    <s v="PPG INDUSTRIES COLOMBIA LTDA"/>
    <n v="697008"/>
    <n v="1234775"/>
    <n v="26702070"/>
    <n v="1234775"/>
    <n v="27936845"/>
    <n v="21420129"/>
  </r>
  <r>
    <x v="0"/>
    <x v="1"/>
    <s v="QUIMICA COSMOS S.A"/>
    <n v="0"/>
    <n v="18216444"/>
    <n v="14994038"/>
    <n v="18249447"/>
    <n v="33243485"/>
    <n v="8634547"/>
  </r>
  <r>
    <x v="0"/>
    <x v="1"/>
    <s v="HEXION QUIMICA S.A."/>
    <n v="1828050"/>
    <n v="1908611"/>
    <n v="23232065"/>
    <n v="5795603"/>
    <n v="29027668"/>
    <n v="1666392"/>
  </r>
  <r>
    <x v="0"/>
    <x v="1"/>
    <s v="PRODUCTOS Y SELLANTES TECNICOS DE COLOMBIA S.A."/>
    <n v="0"/>
    <n v="0"/>
    <n v="1492075"/>
    <n v="180996"/>
    <n v="1673071"/>
    <n v="4323964"/>
  </r>
  <r>
    <x v="0"/>
    <x v="1"/>
    <s v="CORLANC"/>
    <n v="61523"/>
    <n v="0"/>
    <n v="15592853"/>
    <n v="1812805"/>
    <n v="17405658"/>
    <n v="4803878"/>
  </r>
  <r>
    <x v="0"/>
    <x v="1"/>
    <s v="GRUPO SANCHEZ COLOMBIA SAS"/>
    <n v="6305"/>
    <n v="0"/>
    <n v="2467289"/>
    <n v="1005812"/>
    <n v="3473101"/>
    <n v="-194444"/>
  </r>
  <r>
    <x v="0"/>
    <x v="1"/>
    <s v="SUPERMASTICK SAS"/>
    <n v="0"/>
    <n v="0"/>
    <n v="8140455"/>
    <n v="9588088"/>
    <n v="17728543"/>
    <n v="8366267"/>
  </r>
  <r>
    <x v="0"/>
    <x v="1"/>
    <s v="PINTURAS EVERY SAS"/>
    <n v="2800107"/>
    <n v="1680661"/>
    <n v="16012697"/>
    <n v="16454246"/>
    <n v="32466943"/>
    <n v="4258709"/>
  </r>
  <r>
    <x v="0"/>
    <x v="1"/>
    <s v="GRUPO IT INDUSTINTAS SAS"/>
    <n v="1578315"/>
    <n v="983769"/>
    <n v="3870000"/>
    <n v="2528741"/>
    <n v="6398741"/>
    <n v="590250"/>
  </r>
  <r>
    <x v="0"/>
    <x v="1"/>
    <s v="PINTUCO COLOMBIA S.A."/>
    <n v="3584064"/>
    <n v="118430630"/>
    <n v="145109716"/>
    <n v="199897277"/>
    <n v="345006993"/>
    <n v="45214184"/>
  </r>
  <r>
    <x v="0"/>
    <x v="1"/>
    <s v="SUN CHEMICAL COLOMBIA S.A.S."/>
    <n v="23592155"/>
    <n v="49769036"/>
    <n v="63189071"/>
    <n v="53446471"/>
    <n v="116635542"/>
    <n v="14728691"/>
  </r>
  <r>
    <x v="1"/>
    <x v="1"/>
    <s v="TINTAS Y PINTURAS ESPECIALES S.A."/>
    <n v="0"/>
    <n v="0"/>
    <n v="1250604"/>
    <n v="544062"/>
    <n v="1794666"/>
    <n v="331840"/>
  </r>
  <r>
    <x v="1"/>
    <x v="1"/>
    <s v="RECUBRIMIENTOS INDUSTRIALES SAS"/>
    <n v="277983"/>
    <n v="0"/>
    <n v="1451337"/>
    <n v="42430"/>
    <n v="1493767"/>
    <n v="86568"/>
  </r>
  <r>
    <x v="1"/>
    <x v="1"/>
    <s v="PINTURAS TONNER Y CIA LTDA"/>
    <n v="6486822"/>
    <n v="0"/>
    <n v="20798536"/>
    <n v="0"/>
    <n v="20798536"/>
    <n v="4411111"/>
  </r>
  <r>
    <x v="1"/>
    <x v="1"/>
    <s v="PINTURAS PRIME S.A."/>
    <n v="335443"/>
    <n v="373333"/>
    <n v="3306653"/>
    <n v="595949"/>
    <n v="3902602"/>
    <n v="577585"/>
  </r>
  <r>
    <x v="1"/>
    <x v="1"/>
    <s v="PINTURAS SUPER LTDA"/>
    <n v="41667"/>
    <n v="78652"/>
    <n v="5672384"/>
    <n v="1059685"/>
    <n v="6732069"/>
    <n v="954704"/>
  </r>
  <r>
    <x v="1"/>
    <x v="1"/>
    <s v="COMERCIALIZADORA IMPACTO SAS"/>
    <n v="1232840"/>
    <n v="0"/>
    <n v="3114626"/>
    <n v="0"/>
    <n v="3114626"/>
    <n v="294125"/>
  </r>
  <r>
    <x v="1"/>
    <x v="1"/>
    <s v="QUIMICA ACTIVA LIMITADA"/>
    <n v="350771"/>
    <n v="0"/>
    <n v="1064131"/>
    <n v="0"/>
    <n v="1064131"/>
    <n v="312350"/>
  </r>
  <r>
    <x v="1"/>
    <x v="1"/>
    <s v="GRICOAT DE COLOMBIA SA"/>
    <n v="330724"/>
    <n v="115001"/>
    <n v="5263357"/>
    <n v="452602"/>
    <n v="5715959"/>
    <n v="1002922"/>
  </r>
  <r>
    <x v="1"/>
    <x v="1"/>
    <s v="AMERICANA DE RECUBRIMIENTOS CARALZ SAS"/>
    <n v="1205441"/>
    <n v="0"/>
    <n v="3880071"/>
    <n v="453959"/>
    <n v="4334030"/>
    <n v="2832785"/>
  </r>
  <r>
    <x v="1"/>
    <x v="1"/>
    <s v="MULTITONOS LTDA"/>
    <n v="60000"/>
    <n v="300463"/>
    <n v="1845446"/>
    <n v="311466"/>
    <n v="2156912"/>
    <n v="316747"/>
  </r>
  <r>
    <x v="1"/>
    <x v="1"/>
    <s v="PINTURAS TITO PABON Y CIA S EN C"/>
    <n v="27480"/>
    <n v="2115466"/>
    <n v="10518086"/>
    <n v="2599470"/>
    <n v="13117556"/>
    <n v="4933337"/>
  </r>
  <r>
    <x v="1"/>
    <x v="1"/>
    <s v="PRINTUM SAS"/>
    <n v="568302"/>
    <n v="378868"/>
    <n v="1496112"/>
    <n v="378868"/>
    <n v="1874980"/>
    <n v="353295"/>
  </r>
  <r>
    <x v="1"/>
    <x v="1"/>
    <s v="PHILAAC SAS"/>
    <n v="1019256"/>
    <n v="1077000"/>
    <n v="5769750"/>
    <n v="1765862"/>
    <n v="7535612"/>
    <n v="-1946461"/>
  </r>
  <r>
    <x v="1"/>
    <x v="1"/>
    <s v="CERESCOS SAS"/>
    <n v="183061"/>
    <n v="0"/>
    <n v="14246263"/>
    <n v="983334"/>
    <n v="15229597"/>
    <n v="5801197"/>
  </r>
  <r>
    <x v="1"/>
    <x v="1"/>
    <s v="PRODUCTOS QUIMICOS DE COLOMBIA S. EN C."/>
    <n v="410765"/>
    <n v="0"/>
    <n v="2057012"/>
    <n v="64024"/>
    <n v="2121036"/>
    <n v="571370"/>
  </r>
  <r>
    <x v="1"/>
    <x v="1"/>
    <s v="INDUSTRIAS MACAR PALMIRA SA"/>
    <n v="945745"/>
    <n v="291306"/>
    <n v="4931843"/>
    <n v="291306"/>
    <n v="5223149"/>
    <n v="1421147"/>
  </r>
  <r>
    <x v="1"/>
    <x v="1"/>
    <s v="INDUSTRIAS PRODICOL LTDA"/>
    <n v="0"/>
    <n v="548413"/>
    <n v="1408989"/>
    <n v="2285497"/>
    <n v="3694486"/>
    <n v="341706"/>
  </r>
  <r>
    <x v="1"/>
    <x v="1"/>
    <s v="PINTURAS Y SOLVENTES SUPRATECH SAS"/>
    <n v="14011"/>
    <n v="561726"/>
    <n v="1253252"/>
    <n v="561726"/>
    <n v="1814978"/>
    <n v="219333"/>
  </r>
  <r>
    <x v="1"/>
    <x v="1"/>
    <s v="EMPRESA NACIONAL DE ADHESIVOS Y RECUBRIMIENTOS ENAR SAS"/>
    <n v="0"/>
    <n v="0"/>
    <n v="534352"/>
    <n v="0"/>
    <n v="534352"/>
    <n v="293856"/>
  </r>
  <r>
    <x v="1"/>
    <x v="1"/>
    <s v="TECNIDECOR S.A.S."/>
    <n v="2611"/>
    <n v="638533"/>
    <n v="1710439"/>
    <n v="638533"/>
    <n v="2348972"/>
    <n v="183683"/>
  </r>
  <r>
    <x v="1"/>
    <x v="1"/>
    <s v="PINTURAS IMPERIO SAS"/>
    <n v="216158"/>
    <n v="874206"/>
    <n v="3352673"/>
    <n v="1183671"/>
    <n v="4536344"/>
    <n v="1246120"/>
  </r>
  <r>
    <x v="1"/>
    <x v="1"/>
    <s v="VITRACOAT COLOMBIA SAS"/>
    <n v="274517"/>
    <n v="0"/>
    <n v="4938202"/>
    <n v="0"/>
    <n v="4938202"/>
    <n v="814245"/>
  </r>
  <r>
    <x v="1"/>
    <x v="1"/>
    <s v="INDUSTRIAS MAKROPINTURAS SKY S.A.S., EN REORGANIZACION"/>
    <n v="0"/>
    <n v="496554"/>
    <n v="37593"/>
    <n v="2387148"/>
    <n v="2424741"/>
    <n v="90763"/>
  </r>
  <r>
    <x v="1"/>
    <x v="1"/>
    <s v="ITALCOL DEL CARIBE S.A.S."/>
    <n v="0"/>
    <n v="0"/>
    <n v="1829089"/>
    <n v="12842"/>
    <n v="1841931"/>
    <n v="513786"/>
  </r>
  <r>
    <x v="1"/>
    <x v="1"/>
    <s v="RECUBRIMIENTOS ESENCIALES SAS"/>
    <n v="632381"/>
    <n v="0"/>
    <n v="840480"/>
    <n v="0"/>
    <n v="840480"/>
    <n v="137059"/>
  </r>
  <r>
    <x v="1"/>
    <x v="1"/>
    <s v="INDUSTRIAS AUTOLACK SAS"/>
    <n v="274149"/>
    <n v="0"/>
    <n v="1902949"/>
    <n v="0"/>
    <n v="1902949"/>
    <n v="214756"/>
  </r>
  <r>
    <x v="1"/>
    <x v="1"/>
    <s v="HUBERGROUP"/>
    <n v="4251"/>
    <n v="0"/>
    <n v="1474474"/>
    <n v="3568148"/>
    <n v="5042622"/>
    <n v="-484422"/>
  </r>
  <r>
    <x v="1"/>
    <x v="1"/>
    <s v="INDERCOLOR SAS"/>
    <n v="0"/>
    <n v="0"/>
    <n v="993220"/>
    <n v="470346"/>
    <n v="1463566"/>
    <n v="857335"/>
  </r>
  <r>
    <x v="0"/>
    <x v="2"/>
    <s v="SUMIPRINT QUIMICA Y COLOR S.A.S"/>
    <n v="717404"/>
    <n v="3535536"/>
    <n v="3444356"/>
    <n v="3535536"/>
    <n v="6979892"/>
    <n v="829945"/>
  </r>
  <r>
    <x v="0"/>
    <x v="2"/>
    <s v="QUIMICA COSMOS S.A"/>
    <n v="0"/>
    <n v="20211524"/>
    <n v="13392007"/>
    <n v="20734443"/>
    <n v="34126450"/>
    <n v="6066515"/>
  </r>
  <r>
    <x v="0"/>
    <x v="2"/>
    <s v="HEXION QUIMICA S.A."/>
    <n v="2165272"/>
    <n v="4583335"/>
    <n v="23664894"/>
    <n v="8434788"/>
    <n v="32099682"/>
    <n v="-2870691"/>
  </r>
  <r>
    <x v="0"/>
    <x v="2"/>
    <s v="PRODUCTOS Y SELLANTES TECNICOS DE COLOMBIA S.A."/>
    <n v="0"/>
    <n v="0"/>
    <n v="2073808"/>
    <n v="180996"/>
    <n v="2254804"/>
    <n v="2018181"/>
  </r>
  <r>
    <x v="0"/>
    <x v="2"/>
    <s v="PPG INDUSTRIES COLOMBIA LTDA"/>
    <n v="0"/>
    <n v="0"/>
    <n v="30294937"/>
    <n v="0"/>
    <n v="30294937"/>
    <n v="15433666"/>
  </r>
  <r>
    <x v="0"/>
    <x v="2"/>
    <s v="CORLANC"/>
    <n v="57293"/>
    <n v="56519"/>
    <n v="13280266"/>
    <n v="1738405"/>
    <n v="15018671"/>
    <n v="5596359"/>
  </r>
  <r>
    <x v="0"/>
    <x v="2"/>
    <s v="GRUPO SANCHEZ COLOMBIA SAS"/>
    <n v="6738"/>
    <n v="0"/>
    <n v="13683118"/>
    <n v="48563"/>
    <n v="13731681"/>
    <n v="-558950"/>
  </r>
  <r>
    <x v="0"/>
    <x v="2"/>
    <s v="SUPERMASTICK SAS"/>
    <n v="0"/>
    <n v="0"/>
    <n v="6759609"/>
    <n v="9450205"/>
    <n v="16209814"/>
    <n v="6871548"/>
  </r>
  <r>
    <x v="0"/>
    <x v="2"/>
    <s v="PINTURAS EVERY SAS"/>
    <n v="2276484"/>
    <n v="1828364"/>
    <n v="14212114"/>
    <n v="16713248"/>
    <n v="30925362"/>
    <n v="2983999"/>
  </r>
  <r>
    <x v="0"/>
    <x v="2"/>
    <s v="GRUPO IT INDUSTINTAS SAS"/>
    <n v="2110135"/>
    <n v="1157978"/>
    <n v="4708073"/>
    <n v="2744881"/>
    <n v="7452954"/>
    <n v="13605293"/>
  </r>
  <r>
    <x v="0"/>
    <x v="2"/>
    <s v="PINTUCO COLOMBIA S.A."/>
    <n v="26531244"/>
    <n v="154424895"/>
    <n v="155632237"/>
    <n v="253037439"/>
    <n v="408669676"/>
    <n v="71476161"/>
  </r>
  <r>
    <x v="0"/>
    <x v="2"/>
    <s v="SUN CHEMICAL COLOMBIA S.A.S."/>
    <n v="23430000"/>
    <n v="48327694"/>
    <n v="63802666"/>
    <n v="51917274"/>
    <n v="115719940"/>
    <n v="6886002"/>
  </r>
  <r>
    <x v="1"/>
    <x v="2"/>
    <s v="PINTURAS SUPER LTDA"/>
    <n v="680515"/>
    <n v="197616"/>
    <n v="6542171"/>
    <n v="1221520"/>
    <n v="7763691"/>
    <n v="-221541"/>
  </r>
  <r>
    <x v="1"/>
    <x v="2"/>
    <s v="TINTAS Y PINTURAS ESPECIALES S.A."/>
    <n v="203542"/>
    <n v="0"/>
    <n v="1126562"/>
    <n v="553727"/>
    <n v="1680289"/>
    <n v="107633"/>
  </r>
  <r>
    <x v="1"/>
    <x v="2"/>
    <s v="PINTURAS TONNER Y CIA LTDA"/>
    <n v="3568761"/>
    <n v="0"/>
    <n v="17903053"/>
    <n v="0"/>
    <n v="17903053"/>
    <n v="4249235"/>
  </r>
  <r>
    <x v="1"/>
    <x v="2"/>
    <s v="PINTURAS PRIME S.A."/>
    <n v="128192"/>
    <n v="0"/>
    <n v="7254349"/>
    <n v="251393"/>
    <n v="7505742"/>
    <n v="146092"/>
  </r>
  <r>
    <x v="1"/>
    <x v="2"/>
    <s v="GRICOAT DE COLOMBIA SA"/>
    <n v="219963"/>
    <n v="459905"/>
    <n v="4930198"/>
    <n v="459905"/>
    <n v="5390103"/>
    <n v="1440942"/>
  </r>
  <r>
    <x v="1"/>
    <x v="2"/>
    <s v="AMERICANA DE RECUBRIMIENTOS CARALZ SAS"/>
    <n v="18419"/>
    <n v="0"/>
    <n v="2406727"/>
    <n v="136637"/>
    <n v="2543364"/>
    <n v="2652939"/>
  </r>
  <r>
    <x v="1"/>
    <x v="2"/>
    <s v="PINTUFLEX SAS"/>
    <n v="626253"/>
    <n v="589167"/>
    <n v="3274061"/>
    <n v="606673"/>
    <n v="3880734"/>
    <n v="863946"/>
  </r>
  <r>
    <x v="1"/>
    <x v="2"/>
    <s v="MULTITONOS LTDA"/>
    <n v="100000"/>
    <n v="356912"/>
    <n v="1605640"/>
    <n v="356912"/>
    <n v="1962552"/>
    <n v="960015"/>
  </r>
  <r>
    <x v="1"/>
    <x v="2"/>
    <s v="PINTURAS TITO PABON Y CIA S EN C"/>
    <n v="85027"/>
    <n v="2494062"/>
    <n v="9913388"/>
    <n v="2964608"/>
    <n v="12877996"/>
    <n v="2225328"/>
  </r>
  <r>
    <x v="1"/>
    <x v="2"/>
    <s v="PRINTUM SAS"/>
    <n v="498408"/>
    <n v="0"/>
    <n v="1367595"/>
    <n v="325818"/>
    <n v="1693413"/>
    <n v="651206"/>
  </r>
  <r>
    <x v="1"/>
    <x v="2"/>
    <s v="PHILAAC SAS"/>
    <n v="1965020"/>
    <n v="1077000"/>
    <n v="6112407"/>
    <n v="1796712"/>
    <n v="7909119"/>
    <n v="305843"/>
  </r>
  <r>
    <x v="1"/>
    <x v="2"/>
    <s v="DICOL LTDA"/>
    <n v="0"/>
    <n v="15075"/>
    <n v="2865054"/>
    <n v="936170"/>
    <n v="3801224"/>
    <n v="2049360"/>
  </r>
  <r>
    <x v="1"/>
    <x v="2"/>
    <s v="CERESCOS SAS"/>
    <n v="3691496"/>
    <n v="0"/>
    <n v="16644871"/>
    <n v="0"/>
    <n v="16644871"/>
    <n v="7095451"/>
  </r>
  <r>
    <x v="1"/>
    <x v="2"/>
    <s v="PRODUCTOS QUIMICOS DE COLOMBIA S. EN C."/>
    <n v="191823"/>
    <n v="192633"/>
    <n v="1260336"/>
    <n v="848431"/>
    <n v="2108767"/>
    <n v="628589"/>
  </r>
  <r>
    <x v="1"/>
    <x v="2"/>
    <s v="INDUSTRIAS MACAR PALMIRA SA"/>
    <n v="1071143"/>
    <n v="471935"/>
    <n v="4550831"/>
    <n v="471935"/>
    <n v="5022766"/>
    <n v="512099"/>
  </r>
  <r>
    <x v="1"/>
    <x v="2"/>
    <s v="INDUSTRIAS PRODICOL LTDA"/>
    <n v="548413"/>
    <n v="141605"/>
    <n v="2200435"/>
    <n v="1686949"/>
    <n v="3887384"/>
    <n v="361826"/>
  </r>
  <r>
    <x v="1"/>
    <x v="2"/>
    <s v="PINTURAS IMPERIO SAS"/>
    <n v="1200106"/>
    <n v="0"/>
    <n v="4611837"/>
    <n v="333918"/>
    <n v="4945755"/>
    <n v="876277"/>
  </r>
  <r>
    <x v="1"/>
    <x v="2"/>
    <s v="VITRACOAT COLOMBIA SAS"/>
    <n v="200400"/>
    <n v="282648"/>
    <n v="5060163"/>
    <n v="498901"/>
    <n v="5559064"/>
    <n v="821148"/>
  </r>
  <r>
    <x v="1"/>
    <x v="2"/>
    <s v="INTTERADI ANDINA SAS"/>
    <n v="0"/>
    <n v="0"/>
    <n v="4467"/>
    <n v="0"/>
    <n v="4467"/>
    <n v="-5134"/>
  </r>
  <r>
    <x v="1"/>
    <x v="2"/>
    <s v="HUBERGROUP"/>
    <n v="19384"/>
    <n v="0"/>
    <n v="4538294"/>
    <n v="115417"/>
    <n v="4653711"/>
    <n v="-462193"/>
  </r>
  <r>
    <x v="1"/>
    <x v="2"/>
    <s v="INDERCOLOR SAS"/>
    <n v="0"/>
    <n v="0"/>
    <n v="946126"/>
    <n v="457866"/>
    <n v="1403992"/>
    <n v="250248"/>
  </r>
  <r>
    <x v="0"/>
    <x v="3"/>
    <s v="SUMIPRINT QUIMICA Y COLOR S.A.S"/>
    <n v="619881"/>
    <n v="3811994"/>
    <n v="2518779"/>
    <n v="3811994"/>
    <n v="6330773"/>
    <n v="1157602"/>
  </r>
  <r>
    <x v="0"/>
    <x v="3"/>
    <s v="PRODUCTOS Y SELLANTES TECNICOS DE COLOMBIA S.A."/>
    <n v="0"/>
    <n v="0"/>
    <n v="2046632"/>
    <n v="180996"/>
    <n v="2227628"/>
    <n v="5559181"/>
  </r>
  <r>
    <x v="0"/>
    <x v="3"/>
    <s v="FIRMENICH S.A."/>
    <n v="57200000"/>
    <n v="0"/>
    <n v="94522876"/>
    <n v="2339171"/>
    <n v="96862047"/>
    <n v="26032663"/>
  </r>
  <r>
    <x v="0"/>
    <x v="3"/>
    <s v="QUIMICA COSMOS S.A"/>
    <n v="9698"/>
    <n v="0"/>
    <n v="37352687"/>
    <n v="522919"/>
    <n v="37875606"/>
    <n v="5625629"/>
  </r>
  <r>
    <x v="0"/>
    <x v="3"/>
    <s v="HEXION QUIMICA S.A."/>
    <n v="7121901"/>
    <n v="0"/>
    <n v="27418671"/>
    <n v="4163219"/>
    <n v="31581890"/>
    <n v="2036848"/>
  </r>
  <r>
    <x v="0"/>
    <x v="3"/>
    <s v="PPG INDUSTRIES COLOMBIA LTDA"/>
    <n v="0"/>
    <n v="0"/>
    <n v="20131847"/>
    <n v="0"/>
    <n v="20131847"/>
    <n v="10550450"/>
  </r>
  <r>
    <x v="0"/>
    <x v="3"/>
    <s v="GRUPO SANCHEZ COLOMBIA SAS"/>
    <n v="5200"/>
    <n v="0"/>
    <n v="5492154"/>
    <n v="101054"/>
    <n v="5593208"/>
    <n v="-640361"/>
  </r>
  <r>
    <x v="0"/>
    <x v="3"/>
    <s v="AXALTA POWDER COATING SYSTEMS ANDINA S.A"/>
    <n v="0"/>
    <n v="5025567"/>
    <n v="11653941"/>
    <n v="5025567"/>
    <n v="16679508"/>
    <n v="-2189379"/>
  </r>
  <r>
    <x v="0"/>
    <x v="3"/>
    <s v="PINTUCO COLOMBIA S.A."/>
    <n v="27526499"/>
    <n v="187478810"/>
    <n v="119493423"/>
    <n v="259747211"/>
    <n v="379240634"/>
    <n v="7742055"/>
  </r>
  <r>
    <x v="0"/>
    <x v="3"/>
    <s v="SUN CHEMICAL COLOMBIA S.A.S."/>
    <n v="20834663"/>
    <n v="48369214"/>
    <n v="53535415"/>
    <n v="52677800"/>
    <n v="106213215"/>
    <n v="10989156"/>
  </r>
  <r>
    <x v="0"/>
    <x v="3"/>
    <s v="PINTURAS EVERY SAS"/>
    <n v="900000"/>
    <n v="1960171"/>
    <n v="12556536"/>
    <n v="16855443"/>
    <n v="29411979"/>
    <n v="2264659"/>
  </r>
  <r>
    <x v="1"/>
    <x v="3"/>
    <s v="INDUSTRIAS RAPID Y CIA LTDA"/>
    <n v="222340"/>
    <n v="771624"/>
    <n v="1325126"/>
    <n v="771624"/>
    <n v="2096750"/>
    <n v="256672"/>
  </r>
  <r>
    <x v="1"/>
    <x v="3"/>
    <s v="PROCOQUINAL"/>
    <n v="43927"/>
    <n v="0"/>
    <n v="1315691"/>
    <n v="0"/>
    <n v="1315691"/>
    <n v="397543"/>
  </r>
  <r>
    <x v="1"/>
    <x v="3"/>
    <s v="TINTAS Y PINTURAS ESPECIALES S.A."/>
    <n v="102774"/>
    <n v="7630"/>
    <n v="691920"/>
    <n v="617784"/>
    <n v="1309704"/>
    <n v="283558"/>
  </r>
  <r>
    <x v="1"/>
    <x v="3"/>
    <s v="APOLO LIMITADA EN REORGANIZACION"/>
    <n v="6628"/>
    <n v="345893"/>
    <n v="4035722"/>
    <n v="1648804"/>
    <n v="5684526"/>
    <n v="494803"/>
  </r>
  <r>
    <x v="1"/>
    <x v="3"/>
    <s v="PINTURAS TONNER Y CIA LTDA"/>
    <n v="3753267"/>
    <n v="0"/>
    <n v="16452610"/>
    <n v="0"/>
    <n v="16452610"/>
    <n v="4270930"/>
  </r>
  <r>
    <x v="1"/>
    <x v="3"/>
    <s v="PINTURAS PRIME S.A."/>
    <n v="125110"/>
    <n v="0"/>
    <n v="7236767"/>
    <n v="341580"/>
    <n v="7578347"/>
    <n v="564639"/>
  </r>
  <r>
    <x v="1"/>
    <x v="3"/>
    <s v="PINTURAS SUPER LTDA"/>
    <n v="269895"/>
    <n v="309411"/>
    <n v="5706611"/>
    <n v="1349719"/>
    <n v="7056330"/>
    <n v="1111889"/>
  </r>
  <r>
    <x v="1"/>
    <x v="3"/>
    <s v="PRODUCTORA COMERCIALIZADORA DE MATERIAS PRIMAS Y LACAS S AS"/>
    <n v="421920"/>
    <n v="345208"/>
    <n v="1939378"/>
    <n v="345208"/>
    <n v="2284586"/>
    <n v="393332"/>
  </r>
  <r>
    <x v="1"/>
    <x v="3"/>
    <s v="COMPAÑIA PRODUCTORA DE PINTURAS DEL CARIBE SAS"/>
    <n v="0"/>
    <n v="294657"/>
    <n v="2000553"/>
    <n v="294657"/>
    <n v="2295210"/>
    <n v="758405"/>
  </r>
  <r>
    <x v="1"/>
    <x v="3"/>
    <s v="GRICOAT DE COLOMBIA SA"/>
    <n v="278725"/>
    <n v="187751"/>
    <n v="4463769"/>
    <n v="187751"/>
    <n v="4651520"/>
    <n v="1707552"/>
  </r>
  <r>
    <x v="1"/>
    <x v="3"/>
    <s v="AMERICANA DE RECUBRIMIENTOS CARALZ SAS"/>
    <n v="104944"/>
    <n v="0"/>
    <n v="2542876"/>
    <n v="67317"/>
    <n v="2610193"/>
    <n v="3133013"/>
  </r>
  <r>
    <x v="1"/>
    <x v="3"/>
    <s v="PINTUFLEX SAS"/>
    <n v="876945"/>
    <n v="110833"/>
    <n v="3712604"/>
    <n v="128339"/>
    <n v="3840943"/>
    <n v="863957"/>
  </r>
  <r>
    <x v="1"/>
    <x v="3"/>
    <s v="MULTITONOS LTDA"/>
    <n v="23272"/>
    <n v="0"/>
    <n v="1820372"/>
    <n v="0"/>
    <n v="1820372"/>
    <n v="768757"/>
  </r>
  <r>
    <x v="1"/>
    <x v="3"/>
    <s v="DICOL LTDA"/>
    <n v="0"/>
    <n v="34037"/>
    <n v="2984082"/>
    <n v="1024873"/>
    <n v="4008955"/>
    <n v="1582965"/>
  </r>
  <r>
    <x v="1"/>
    <x v="3"/>
    <s v="PHILAAC SAS"/>
    <n v="3072409"/>
    <n v="0"/>
    <n v="7555862"/>
    <n v="1770011"/>
    <n v="9325873"/>
    <n v="506619"/>
  </r>
  <r>
    <x v="1"/>
    <x v="3"/>
    <s v="PINTURAS Y ADHESIVOS S.A.S"/>
    <n v="955635"/>
    <n v="0"/>
    <n v="2084920"/>
    <n v="0"/>
    <n v="2084920"/>
    <n v="414646"/>
  </r>
  <r>
    <x v="1"/>
    <x v="3"/>
    <s v="PRODUCTOS QUIMICOS DE COLOMBIA S. EN C."/>
    <n v="1740559"/>
    <n v="0"/>
    <n v="2461743"/>
    <n v="1486614"/>
    <n v="3948357"/>
    <n v="30290"/>
  </r>
  <r>
    <x v="1"/>
    <x v="3"/>
    <s v="CERESCOS SAS"/>
    <n v="415982"/>
    <n v="0"/>
    <n v="11526309"/>
    <n v="430217"/>
    <n v="11956526"/>
    <n v="6339583"/>
  </r>
  <r>
    <x v="1"/>
    <x v="3"/>
    <s v="INDUSTRIAS MACAR PALMIRA SA"/>
    <n v="906563"/>
    <n v="382871"/>
    <n v="4050169"/>
    <n v="382871"/>
    <n v="4433040"/>
    <n v="544375"/>
  </r>
  <r>
    <x v="1"/>
    <x v="3"/>
    <s v="PINTURAS NACIONALES SAS"/>
    <n v="810683"/>
    <n v="0"/>
    <n v="2438179"/>
    <n v="124934"/>
    <n v="2563113"/>
    <n v="-610446"/>
  </r>
  <r>
    <x v="1"/>
    <x v="3"/>
    <s v="PINTURAS IMPERIO SAS"/>
    <n v="0"/>
    <n v="0"/>
    <n v="3370677"/>
    <n v="1169272"/>
    <n v="4539949"/>
    <n v="793562"/>
  </r>
  <r>
    <x v="1"/>
    <x v="3"/>
    <s v="VITRACOAT COLOMBIA SAS"/>
    <n v="0"/>
    <n v="0"/>
    <n v="3530984"/>
    <n v="228558"/>
    <n v="3759542"/>
    <n v="973314"/>
  </r>
  <r>
    <x v="1"/>
    <x v="3"/>
    <s v="COREV DE COLOMBIA SAS"/>
    <n v="118112"/>
    <n v="0"/>
    <n v="2180875"/>
    <n v="0"/>
    <n v="2180875"/>
    <n v="382889"/>
  </r>
  <r>
    <x v="1"/>
    <x v="3"/>
    <s v="HUBERGROUP"/>
    <n v="428"/>
    <n v="0"/>
    <n v="4218111"/>
    <n v="4827"/>
    <n v="4222938"/>
    <n v="395002"/>
  </r>
  <r>
    <x v="1"/>
    <x v="3"/>
    <s v="MARFIL ESCOLAR Y OFICINA S.A.S."/>
    <n v="0"/>
    <n v="308810"/>
    <n v="2053704"/>
    <n v="1134626"/>
    <n v="3188330"/>
    <n v="468819"/>
  </r>
  <r>
    <x v="0"/>
    <x v="4"/>
    <s v="SUMIPRINT QUIMICA Y COLOR S.A.S"/>
    <n v="0"/>
    <n v="3502720"/>
    <n v="2293501"/>
    <n v="3502720"/>
    <n v="5796221"/>
    <n v="1276787"/>
  </r>
  <r>
    <x v="0"/>
    <x v="4"/>
    <s v="QUIMICA COSMOS S.A"/>
    <n v="670749"/>
    <n v="22419087"/>
    <n v="11552633"/>
    <n v="22942784"/>
    <n v="34495417"/>
    <n v="5788257"/>
  </r>
  <r>
    <x v="0"/>
    <x v="4"/>
    <s v="HEXION QUIMICA S.A."/>
    <n v="9375625"/>
    <n v="0"/>
    <n v="28829434"/>
    <n v="4136295"/>
    <n v="32965729"/>
    <n v="2387815"/>
  </r>
  <r>
    <x v="0"/>
    <x v="4"/>
    <s v="PRODUCTOS Y SELLANTES TECNICOS DE COLOMBIA S.A."/>
    <n v="218811"/>
    <n v="156987"/>
    <n v="2003324"/>
    <n v="180996"/>
    <n v="2184320"/>
    <n v="5136127"/>
  </r>
  <r>
    <x v="0"/>
    <x v="4"/>
    <s v="PPG INDUSTRIES COLOMBIA LTDA"/>
    <n v="0"/>
    <n v="0"/>
    <n v="15721000"/>
    <n v="0"/>
    <n v="15721000"/>
    <n v="9327334"/>
  </r>
  <r>
    <x v="0"/>
    <x v="4"/>
    <s v="CORLANC"/>
    <n v="0"/>
    <n v="3500000"/>
    <n v="14811895"/>
    <n v="4767819"/>
    <n v="19579714"/>
    <n v="6014777"/>
  </r>
  <r>
    <x v="0"/>
    <x v="4"/>
    <s v="GRUPO SANCHEZ COLOMBIA SAS"/>
    <n v="0"/>
    <n v="0"/>
    <n v="5743576"/>
    <n v="26451"/>
    <n v="5770027"/>
    <n v="645568"/>
  </r>
  <r>
    <x v="0"/>
    <x v="4"/>
    <s v="AXALTA POWDER COATING SYSTEMS ANDINA S.A"/>
    <n v="0"/>
    <n v="4617937"/>
    <n v="8439224"/>
    <n v="5337738"/>
    <n v="13776962"/>
    <n v="-2345333"/>
  </r>
  <r>
    <x v="0"/>
    <x v="4"/>
    <s v="PINTURAS EVERY SAS"/>
    <n v="3094337"/>
    <n v="0"/>
    <n v="11388615"/>
    <n v="14304698"/>
    <n v="25693313"/>
    <n v="6034784"/>
  </r>
  <r>
    <x v="0"/>
    <x v="4"/>
    <s v="GRUPO IT INDUSTINTAS SAS"/>
    <n v="2929585"/>
    <n v="850258"/>
    <n v="4945432"/>
    <n v="1805748"/>
    <n v="6751180"/>
    <n v="892592"/>
  </r>
  <r>
    <x v="0"/>
    <x v="4"/>
    <s v="PINTUCO COLOMBIA S.A."/>
    <n v="35048158"/>
    <n v="209624507"/>
    <n v="127396955"/>
    <n v="330869081"/>
    <n v="458266036"/>
    <n v="94314300"/>
  </r>
  <r>
    <x v="0"/>
    <x v="4"/>
    <s v="SUN CHEMICAL COLOMBIA S.A.S."/>
    <n v="17132617"/>
    <n v="42870082"/>
    <n v="53747646"/>
    <n v="49212414"/>
    <n v="102960060"/>
    <n v="-1252410"/>
  </r>
  <r>
    <x v="1"/>
    <x v="4"/>
    <s v="METALQUIMICA COLOMBIANA LIMITADA"/>
    <n v="352794"/>
    <n v="0"/>
    <n v="1386437"/>
    <n v="3684"/>
    <n v="1390121"/>
    <n v="778325"/>
  </r>
  <r>
    <x v="1"/>
    <x v="4"/>
    <s v="INDUSTRIAS RAPID Y CIA LTDA"/>
    <n v="106667"/>
    <n v="586167"/>
    <n v="1259816"/>
    <n v="586167"/>
    <n v="1845983"/>
    <n v="607196"/>
  </r>
  <r>
    <x v="1"/>
    <x v="4"/>
    <s v="PRODINK LTDA. Y CIA S.C.A."/>
    <n v="0"/>
    <n v="0"/>
    <n v="99115"/>
    <n v="0"/>
    <n v="99115"/>
    <n v="-72755"/>
  </r>
  <r>
    <x v="1"/>
    <x v="4"/>
    <s v="PROCOQUINAL"/>
    <n v="265681"/>
    <n v="0"/>
    <n v="1171028"/>
    <n v="8571"/>
    <n v="1179599"/>
    <n v="523276"/>
  </r>
  <r>
    <x v="1"/>
    <x v="4"/>
    <s v="TINTAS Y PINTURAS ESPECIALES S.A."/>
    <n v="13041"/>
    <n v="18659"/>
    <n v="886950"/>
    <n v="619391"/>
    <n v="1506341"/>
    <n v="806480"/>
  </r>
  <r>
    <x v="1"/>
    <x v="4"/>
    <s v="APOLO LIMITADA EN REORGANIZACION"/>
    <n v="0"/>
    <n v="385620"/>
    <n v="3373289"/>
    <n v="2002869"/>
    <n v="5376158"/>
    <n v="223494"/>
  </r>
  <r>
    <x v="1"/>
    <x v="4"/>
    <s v="FABRICA DE PINTURAS Y DISOLVENTES UNIVERSO Y CIA LTDA EN REORGANIZACION"/>
    <n v="35000"/>
    <n v="0"/>
    <n v="871510"/>
    <n v="0"/>
    <n v="871510"/>
    <n v="-29969"/>
  </r>
  <r>
    <x v="1"/>
    <x v="4"/>
    <s v="PINTURAS TONNER Y CIA LTDA"/>
    <n v="2592094"/>
    <n v="0"/>
    <n v="15176187"/>
    <n v="0"/>
    <n v="15176187"/>
    <n v="5795918"/>
  </r>
  <r>
    <x v="1"/>
    <x v="4"/>
    <s v="PINTURAS PRIME S.A."/>
    <n v="1016"/>
    <n v="0"/>
    <n v="7372729"/>
    <n v="350174"/>
    <n v="7722903"/>
    <n v="989953"/>
  </r>
  <r>
    <x v="1"/>
    <x v="4"/>
    <s v="PINTURAS SUPER LTDA"/>
    <n v="365542"/>
    <n v="274954"/>
    <n v="4820565"/>
    <n v="1344479"/>
    <n v="6165044"/>
    <n v="1424188"/>
  </r>
  <r>
    <x v="1"/>
    <x v="4"/>
    <s v="QUIMICA PROFESIONAL SAS"/>
    <n v="0"/>
    <n v="0"/>
    <n v="428230"/>
    <n v="0"/>
    <n v="428230"/>
    <n v="221100"/>
  </r>
  <r>
    <x v="1"/>
    <x v="4"/>
    <s v="PRODUCTORA COMERCIALIZADORA DE MATERIAS PRIMAS Y LACAS S AS"/>
    <n v="67992"/>
    <n v="0"/>
    <n v="1640934"/>
    <n v="834982"/>
    <n v="2475916"/>
    <n v="695420"/>
  </r>
  <r>
    <x v="1"/>
    <x v="4"/>
    <s v="COMPAÑIA PRODUCTORA DE PINTURAS DEL CARIBE SAS"/>
    <n v="0"/>
    <n v="447714"/>
    <n v="2199728"/>
    <n v="447714"/>
    <n v="2647442"/>
    <n v="1394798"/>
  </r>
  <r>
    <x v="1"/>
    <x v="4"/>
    <s v="GRICOAT DE COLOMBIA SA"/>
    <n v="1248431"/>
    <n v="212686"/>
    <n v="4539775"/>
    <n v="212686"/>
    <n v="4752461"/>
    <n v="2654653"/>
  </r>
  <r>
    <x v="1"/>
    <x v="4"/>
    <s v="AMERICANA DE RECUBRIMIENTOS CARALZ SAS"/>
    <n v="15919"/>
    <n v="0"/>
    <n v="2079037"/>
    <n v="65336"/>
    <n v="2144373"/>
    <n v="3465249"/>
  </r>
  <r>
    <x v="1"/>
    <x v="4"/>
    <s v="PINTEX SA"/>
    <n v="29326"/>
    <n v="0"/>
    <n v="377199"/>
    <n v="0"/>
    <n v="377199"/>
    <n v="27667"/>
  </r>
  <r>
    <x v="1"/>
    <x v="4"/>
    <s v="PINTUFLEX SAS"/>
    <n v="1024672"/>
    <n v="75948"/>
    <n v="3351521"/>
    <n v="93455"/>
    <n v="3444976"/>
    <n v="643862"/>
  </r>
  <r>
    <x v="1"/>
    <x v="4"/>
    <s v="MULTITONOS LTDA"/>
    <n v="100738"/>
    <n v="0"/>
    <n v="2140206"/>
    <n v="0"/>
    <n v="2140206"/>
    <n v="289788"/>
  </r>
  <r>
    <x v="1"/>
    <x v="4"/>
    <s v="PINTURAS TITO PABON Y CIA S EN C"/>
    <n v="3148422"/>
    <n v="0"/>
    <n v="10411397"/>
    <n v="590137"/>
    <n v="11001534"/>
    <n v="3951526"/>
  </r>
  <r>
    <x v="1"/>
    <x v="4"/>
    <s v="UNIPINTURAS LTDA"/>
    <n v="0"/>
    <n v="0"/>
    <n v="458423"/>
    <n v="28259"/>
    <n v="486682"/>
    <n v="258514"/>
  </r>
  <r>
    <x v="1"/>
    <x v="4"/>
    <s v="PINTURAS PABON SAS"/>
    <n v="0"/>
    <n v="260000"/>
    <n v="430668"/>
    <n v="260000"/>
    <n v="690668"/>
    <n v="-67252"/>
  </r>
  <r>
    <x v="1"/>
    <x v="4"/>
    <s v="INDERCOLOR SAS"/>
    <n v="0"/>
    <n v="0"/>
    <n v="433839"/>
    <n v="614782"/>
    <n v="1048621"/>
    <n v="125586"/>
  </r>
  <r>
    <x v="1"/>
    <x v="4"/>
    <s v="PHILAAC SAS"/>
    <n v="3224860"/>
    <n v="1077000"/>
    <n v="7573847"/>
    <n v="1714786"/>
    <n v="9288633"/>
    <n v="1848360"/>
  </r>
  <r>
    <x v="1"/>
    <x v="4"/>
    <s v="PRODUCTOS QUIMICOS DE COLOMBIA S. EN C."/>
    <n v="696867"/>
    <n v="0"/>
    <n v="5930174"/>
    <n v="2967376"/>
    <n v="8897550"/>
    <n v="766159"/>
  </r>
  <r>
    <x v="1"/>
    <x v="4"/>
    <s v="CERESCOS SAS"/>
    <n v="0"/>
    <n v="0"/>
    <n v="12795327"/>
    <n v="188158"/>
    <n v="12983485"/>
    <n v="9336803"/>
  </r>
  <r>
    <x v="1"/>
    <x v="4"/>
    <s v="PINTURAS Y ADHESIVOS S.A.S"/>
    <n v="1477109"/>
    <n v="0"/>
    <n v="3355353"/>
    <n v="0"/>
    <n v="3355353"/>
    <n v="4052106"/>
  </r>
  <r>
    <x v="1"/>
    <x v="4"/>
    <s v="INDUSTRIAS MACAR PALMIRA SA"/>
    <n v="552557"/>
    <n v="755274"/>
    <n v="3285831"/>
    <n v="755274"/>
    <n v="4041105"/>
    <n v="962782"/>
  </r>
  <r>
    <x v="1"/>
    <x v="4"/>
    <s v="PINTURAS NACIONALES SAS"/>
    <n v="822620"/>
    <n v="488334"/>
    <n v="2641942"/>
    <n v="882009"/>
    <n v="3523951"/>
    <n v="-375391"/>
  </r>
  <r>
    <x v="1"/>
    <x v="4"/>
    <s v="INDUSTRIAS PRODICOL LTDA"/>
    <n v="0"/>
    <n v="548413"/>
    <n v="1394478"/>
    <n v="1978283"/>
    <n v="3372761"/>
    <n v="373832"/>
  </r>
  <r>
    <x v="1"/>
    <x v="4"/>
    <s v="PINTURAS Y ACABADOS 3P SAS"/>
    <n v="46486"/>
    <n v="340304"/>
    <n v="1008809"/>
    <n v="340304"/>
    <n v="1349113"/>
    <n v="294325"/>
  </r>
  <r>
    <x v="1"/>
    <x v="4"/>
    <s v="PINTURAS IMPERIO SAS"/>
    <n v="0"/>
    <n v="0"/>
    <n v="2633490"/>
    <n v="332343"/>
    <n v="2965833"/>
    <n v="837115"/>
  </r>
  <r>
    <x v="1"/>
    <x v="4"/>
    <s v="VITRACOAT COLOMBIA SAS"/>
    <n v="4509"/>
    <n v="0"/>
    <n v="3103729"/>
    <n v="449174"/>
    <n v="3552903"/>
    <n v="753283"/>
  </r>
  <r>
    <x v="1"/>
    <x v="4"/>
    <s v="TORRECID SUCURSAL COLOMBIA"/>
    <n v="0"/>
    <n v="0"/>
    <n v="1191466"/>
    <n v="4883"/>
    <n v="1196349"/>
    <n v="-740131"/>
  </r>
  <r>
    <x v="1"/>
    <x v="4"/>
    <s v="QTEC COLOURS S.A.S."/>
    <n v="155159"/>
    <n v="935994"/>
    <n v="1715589"/>
    <n v="970858"/>
    <n v="2686447"/>
    <n v="1251308"/>
  </r>
  <r>
    <x v="1"/>
    <x v="4"/>
    <s v="PINTURAS INDUPIN SAS"/>
    <n v="613608"/>
    <n v="1191121"/>
    <n v="2696528"/>
    <n v="2155143"/>
    <n v="4851671"/>
    <n v="398093"/>
  </r>
  <r>
    <x v="1"/>
    <x v="4"/>
    <s v="COREV DE COLOMBIA SAS"/>
    <n v="118773"/>
    <n v="0"/>
    <n v="1924875"/>
    <n v="0"/>
    <n v="1924875"/>
    <n v="356242"/>
  </r>
  <r>
    <x v="1"/>
    <x v="4"/>
    <s v="HUBERGROUP"/>
    <n v="9280"/>
    <n v="0"/>
    <n v="3008141"/>
    <n v="301393"/>
    <n v="3309534"/>
    <n v="2679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781D6B-280B-44D4-AED7-FA4656779819}" name="TablaDinámica5"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2">
  <location ref="A24:D43" firstHeaderRow="1" firstDataRow="2" firstDataCol="1" rowPageCount="1" colPageCount="1"/>
  <pivotFields count="37">
    <pivotField showAll="0"/>
    <pivotField showAll="0"/>
    <pivotField axis="axisCol" showAll="0">
      <items count="4">
        <item x="0"/>
        <item x="2"/>
        <item x="1"/>
        <item t="default"/>
      </items>
    </pivotField>
    <pivotField showAll="0"/>
    <pivotField showAll="0"/>
    <pivotField axis="axisRow" dataField="1" showAll="0">
      <items count="21">
        <item x="0"/>
        <item x="18"/>
        <item x="6"/>
        <item x="13"/>
        <item x="1"/>
        <item x="11"/>
        <item x="3"/>
        <item x="16"/>
        <item x="10"/>
        <item x="4"/>
        <item x="5"/>
        <item x="8"/>
        <item x="14"/>
        <item x="15"/>
        <item x="7"/>
        <item x="17"/>
        <item x="19"/>
        <item x="9"/>
        <item x="2"/>
        <item x="12"/>
        <item t="default"/>
      </items>
    </pivotField>
    <pivotField axis="axisPage" multipleItemSelectionAllowed="1" showAll="0">
      <items count="8">
        <item h="1" x="0"/>
        <item h="1" x="2"/>
        <item h="1" x="3"/>
        <item h="1" x="4"/>
        <item h="1" x="5"/>
        <item x="6"/>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8">
    <i>
      <x/>
    </i>
    <i>
      <x v="1"/>
    </i>
    <i>
      <x v="2"/>
    </i>
    <i>
      <x v="3"/>
    </i>
    <i>
      <x v="4"/>
    </i>
    <i>
      <x v="5"/>
    </i>
    <i>
      <x v="6"/>
    </i>
    <i>
      <x v="7"/>
    </i>
    <i>
      <x v="8"/>
    </i>
    <i>
      <x v="9"/>
    </i>
    <i>
      <x v="13"/>
    </i>
    <i>
      <x v="14"/>
    </i>
    <i>
      <x v="15"/>
    </i>
    <i>
      <x v="16"/>
    </i>
    <i>
      <x v="17"/>
    </i>
    <i>
      <x v="18"/>
    </i>
    <i>
      <x v="19"/>
    </i>
    <i t="grand">
      <x/>
    </i>
  </rowItems>
  <colFields count="1">
    <field x="2"/>
  </colFields>
  <colItems count="3">
    <i>
      <x/>
    </i>
    <i>
      <x v="1"/>
    </i>
    <i t="grand">
      <x/>
    </i>
  </colItems>
  <pageFields count="1">
    <pageField fld="6" hier="-1"/>
  </pageFields>
  <dataFields count="1">
    <dataField name="*DEPARTAMENTO" fld="5" subtotal="count" showDataAs="percentOfTotal" baseField="5" baseItem="0" numFmtId="10"/>
  </dataFields>
  <chartFormats count="36">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 format="2">
      <pivotArea type="data" outline="0" fieldPosition="0">
        <references count="3">
          <reference field="4294967294" count="1" selected="0">
            <x v="0"/>
          </reference>
          <reference field="2" count="1" selected="0">
            <x v="0"/>
          </reference>
          <reference field="5" count="1" selected="0">
            <x v="0"/>
          </reference>
        </references>
      </pivotArea>
    </chartFormat>
    <chartFormat chart="1" format="3">
      <pivotArea type="data" outline="0" fieldPosition="0">
        <references count="3">
          <reference field="4294967294" count="1" selected="0">
            <x v="0"/>
          </reference>
          <reference field="2" count="1" selected="0">
            <x v="0"/>
          </reference>
          <reference field="5" count="1" selected="0">
            <x v="1"/>
          </reference>
        </references>
      </pivotArea>
    </chartFormat>
    <chartFormat chart="1" format="4">
      <pivotArea type="data" outline="0" fieldPosition="0">
        <references count="3">
          <reference field="4294967294" count="1" selected="0">
            <x v="0"/>
          </reference>
          <reference field="2" count="1" selected="0">
            <x v="0"/>
          </reference>
          <reference field="5" count="1" selected="0">
            <x v="2"/>
          </reference>
        </references>
      </pivotArea>
    </chartFormat>
    <chartFormat chart="1" format="5">
      <pivotArea type="data" outline="0" fieldPosition="0">
        <references count="3">
          <reference field="4294967294" count="1" selected="0">
            <x v="0"/>
          </reference>
          <reference field="2" count="1" selected="0">
            <x v="0"/>
          </reference>
          <reference field="5" count="1" selected="0">
            <x v="3"/>
          </reference>
        </references>
      </pivotArea>
    </chartFormat>
    <chartFormat chart="1" format="6">
      <pivotArea type="data" outline="0" fieldPosition="0">
        <references count="3">
          <reference field="4294967294" count="1" selected="0">
            <x v="0"/>
          </reference>
          <reference field="2" count="1" selected="0">
            <x v="0"/>
          </reference>
          <reference field="5" count="1" selected="0">
            <x v="4"/>
          </reference>
        </references>
      </pivotArea>
    </chartFormat>
    <chartFormat chart="1" format="7">
      <pivotArea type="data" outline="0" fieldPosition="0">
        <references count="3">
          <reference field="4294967294" count="1" selected="0">
            <x v="0"/>
          </reference>
          <reference field="2" count="1" selected="0">
            <x v="0"/>
          </reference>
          <reference field="5" count="1" selected="0">
            <x v="5"/>
          </reference>
        </references>
      </pivotArea>
    </chartFormat>
    <chartFormat chart="1" format="8">
      <pivotArea type="data" outline="0" fieldPosition="0">
        <references count="3">
          <reference field="4294967294" count="1" selected="0">
            <x v="0"/>
          </reference>
          <reference field="2" count="1" selected="0">
            <x v="0"/>
          </reference>
          <reference field="5" count="1" selected="0">
            <x v="6"/>
          </reference>
        </references>
      </pivotArea>
    </chartFormat>
    <chartFormat chart="1" format="9">
      <pivotArea type="data" outline="0" fieldPosition="0">
        <references count="3">
          <reference field="4294967294" count="1" selected="0">
            <x v="0"/>
          </reference>
          <reference field="2" count="1" selected="0">
            <x v="0"/>
          </reference>
          <reference field="5" count="1" selected="0">
            <x v="7"/>
          </reference>
        </references>
      </pivotArea>
    </chartFormat>
    <chartFormat chart="1" format="10">
      <pivotArea type="data" outline="0" fieldPosition="0">
        <references count="3">
          <reference field="4294967294" count="1" selected="0">
            <x v="0"/>
          </reference>
          <reference field="2" count="1" selected="0">
            <x v="0"/>
          </reference>
          <reference field="5" count="1" selected="0">
            <x v="8"/>
          </reference>
        </references>
      </pivotArea>
    </chartFormat>
    <chartFormat chart="1" format="11">
      <pivotArea type="data" outline="0" fieldPosition="0">
        <references count="3">
          <reference field="4294967294" count="1" selected="0">
            <x v="0"/>
          </reference>
          <reference field="2" count="1" selected="0">
            <x v="0"/>
          </reference>
          <reference field="5" count="1" selected="0">
            <x v="9"/>
          </reference>
        </references>
      </pivotArea>
    </chartFormat>
    <chartFormat chart="1" format="12">
      <pivotArea type="data" outline="0" fieldPosition="0">
        <references count="3">
          <reference field="4294967294" count="1" selected="0">
            <x v="0"/>
          </reference>
          <reference field="2" count="1" selected="0">
            <x v="0"/>
          </reference>
          <reference field="5" count="1" selected="0">
            <x v="13"/>
          </reference>
        </references>
      </pivotArea>
    </chartFormat>
    <chartFormat chart="1" format="13">
      <pivotArea type="data" outline="0" fieldPosition="0">
        <references count="3">
          <reference field="4294967294" count="1" selected="0">
            <x v="0"/>
          </reference>
          <reference field="2" count="1" selected="0">
            <x v="0"/>
          </reference>
          <reference field="5" count="1" selected="0">
            <x v="14"/>
          </reference>
        </references>
      </pivotArea>
    </chartFormat>
    <chartFormat chart="1" format="14">
      <pivotArea type="data" outline="0" fieldPosition="0">
        <references count="3">
          <reference field="4294967294" count="1" selected="0">
            <x v="0"/>
          </reference>
          <reference field="2" count="1" selected="0">
            <x v="0"/>
          </reference>
          <reference field="5" count="1" selected="0">
            <x v="15"/>
          </reference>
        </references>
      </pivotArea>
    </chartFormat>
    <chartFormat chart="1" format="15">
      <pivotArea type="data" outline="0" fieldPosition="0">
        <references count="3">
          <reference field="4294967294" count="1" selected="0">
            <x v="0"/>
          </reference>
          <reference field="2" count="1" selected="0">
            <x v="0"/>
          </reference>
          <reference field="5" count="1" selected="0">
            <x v="16"/>
          </reference>
        </references>
      </pivotArea>
    </chartFormat>
    <chartFormat chart="1" format="16">
      <pivotArea type="data" outline="0" fieldPosition="0">
        <references count="3">
          <reference field="4294967294" count="1" selected="0">
            <x v="0"/>
          </reference>
          <reference field="2" count="1" selected="0">
            <x v="0"/>
          </reference>
          <reference field="5" count="1" selected="0">
            <x v="17"/>
          </reference>
        </references>
      </pivotArea>
    </chartFormat>
    <chartFormat chart="1" format="17">
      <pivotArea type="data" outline="0" fieldPosition="0">
        <references count="3">
          <reference field="4294967294" count="1" selected="0">
            <x v="0"/>
          </reference>
          <reference field="2" count="1" selected="0">
            <x v="0"/>
          </reference>
          <reference field="5" count="1" selected="0">
            <x v="18"/>
          </reference>
        </references>
      </pivotArea>
    </chartFormat>
    <chartFormat chart="1" format="18">
      <pivotArea type="data" outline="0" fieldPosition="0">
        <references count="3">
          <reference field="4294967294" count="1" selected="0">
            <x v="0"/>
          </reference>
          <reference field="2" count="1" selected="0">
            <x v="0"/>
          </reference>
          <reference field="5" count="1" selected="0">
            <x v="19"/>
          </reference>
        </references>
      </pivotArea>
    </chartFormat>
    <chartFormat chart="1" format="19">
      <pivotArea type="data" outline="0" fieldPosition="0">
        <references count="3">
          <reference field="4294967294" count="1" selected="0">
            <x v="0"/>
          </reference>
          <reference field="2" count="1" selected="0">
            <x v="1"/>
          </reference>
          <reference field="5" count="1" selected="0">
            <x v="0"/>
          </reference>
        </references>
      </pivotArea>
    </chartFormat>
    <chartFormat chart="1" format="20">
      <pivotArea type="data" outline="0" fieldPosition="0">
        <references count="3">
          <reference field="4294967294" count="1" selected="0">
            <x v="0"/>
          </reference>
          <reference field="2" count="1" selected="0">
            <x v="1"/>
          </reference>
          <reference field="5" count="1" selected="0">
            <x v="1"/>
          </reference>
        </references>
      </pivotArea>
    </chartFormat>
    <chartFormat chart="1" format="21">
      <pivotArea type="data" outline="0" fieldPosition="0">
        <references count="3">
          <reference field="4294967294" count="1" selected="0">
            <x v="0"/>
          </reference>
          <reference field="2" count="1" selected="0">
            <x v="1"/>
          </reference>
          <reference field="5" count="1" selected="0">
            <x v="2"/>
          </reference>
        </references>
      </pivotArea>
    </chartFormat>
    <chartFormat chart="1" format="22">
      <pivotArea type="data" outline="0" fieldPosition="0">
        <references count="3">
          <reference field="4294967294" count="1" selected="0">
            <x v="0"/>
          </reference>
          <reference field="2" count="1" selected="0">
            <x v="1"/>
          </reference>
          <reference field="5" count="1" selected="0">
            <x v="3"/>
          </reference>
        </references>
      </pivotArea>
    </chartFormat>
    <chartFormat chart="1" format="23">
      <pivotArea type="data" outline="0" fieldPosition="0">
        <references count="3">
          <reference field="4294967294" count="1" selected="0">
            <x v="0"/>
          </reference>
          <reference field="2" count="1" selected="0">
            <x v="1"/>
          </reference>
          <reference field="5" count="1" selected="0">
            <x v="4"/>
          </reference>
        </references>
      </pivotArea>
    </chartFormat>
    <chartFormat chart="1" format="24">
      <pivotArea type="data" outline="0" fieldPosition="0">
        <references count="3">
          <reference field="4294967294" count="1" selected="0">
            <x v="0"/>
          </reference>
          <reference field="2" count="1" selected="0">
            <x v="1"/>
          </reference>
          <reference field="5" count="1" selected="0">
            <x v="5"/>
          </reference>
        </references>
      </pivotArea>
    </chartFormat>
    <chartFormat chart="1" format="25">
      <pivotArea type="data" outline="0" fieldPosition="0">
        <references count="3">
          <reference field="4294967294" count="1" selected="0">
            <x v="0"/>
          </reference>
          <reference field="2" count="1" selected="0">
            <x v="1"/>
          </reference>
          <reference field="5" count="1" selected="0">
            <x v="6"/>
          </reference>
        </references>
      </pivotArea>
    </chartFormat>
    <chartFormat chart="1" format="26">
      <pivotArea type="data" outline="0" fieldPosition="0">
        <references count="3">
          <reference field="4294967294" count="1" selected="0">
            <x v="0"/>
          </reference>
          <reference field="2" count="1" selected="0">
            <x v="1"/>
          </reference>
          <reference field="5" count="1" selected="0">
            <x v="7"/>
          </reference>
        </references>
      </pivotArea>
    </chartFormat>
    <chartFormat chart="1" format="27">
      <pivotArea type="data" outline="0" fieldPosition="0">
        <references count="3">
          <reference field="4294967294" count="1" selected="0">
            <x v="0"/>
          </reference>
          <reference field="2" count="1" selected="0">
            <x v="1"/>
          </reference>
          <reference field="5" count="1" selected="0">
            <x v="8"/>
          </reference>
        </references>
      </pivotArea>
    </chartFormat>
    <chartFormat chart="1" format="28">
      <pivotArea type="data" outline="0" fieldPosition="0">
        <references count="3">
          <reference field="4294967294" count="1" selected="0">
            <x v="0"/>
          </reference>
          <reference field="2" count="1" selected="0">
            <x v="1"/>
          </reference>
          <reference field="5" count="1" selected="0">
            <x v="9"/>
          </reference>
        </references>
      </pivotArea>
    </chartFormat>
    <chartFormat chart="1" format="29">
      <pivotArea type="data" outline="0" fieldPosition="0">
        <references count="3">
          <reference field="4294967294" count="1" selected="0">
            <x v="0"/>
          </reference>
          <reference field="2" count="1" selected="0">
            <x v="1"/>
          </reference>
          <reference field="5" count="1" selected="0">
            <x v="13"/>
          </reference>
        </references>
      </pivotArea>
    </chartFormat>
    <chartFormat chart="1" format="30">
      <pivotArea type="data" outline="0" fieldPosition="0">
        <references count="3">
          <reference field="4294967294" count="1" selected="0">
            <x v="0"/>
          </reference>
          <reference field="2" count="1" selected="0">
            <x v="1"/>
          </reference>
          <reference field="5" count="1" selected="0">
            <x v="14"/>
          </reference>
        </references>
      </pivotArea>
    </chartFormat>
    <chartFormat chart="1" format="31">
      <pivotArea type="data" outline="0" fieldPosition="0">
        <references count="3">
          <reference field="4294967294" count="1" selected="0">
            <x v="0"/>
          </reference>
          <reference field="2" count="1" selected="0">
            <x v="1"/>
          </reference>
          <reference field="5" count="1" selected="0">
            <x v="15"/>
          </reference>
        </references>
      </pivotArea>
    </chartFormat>
    <chartFormat chart="1" format="32">
      <pivotArea type="data" outline="0" fieldPosition="0">
        <references count="3">
          <reference field="4294967294" count="1" selected="0">
            <x v="0"/>
          </reference>
          <reference field="2" count="1" selected="0">
            <x v="1"/>
          </reference>
          <reference field="5" count="1" selected="0">
            <x v="16"/>
          </reference>
        </references>
      </pivotArea>
    </chartFormat>
    <chartFormat chart="1" format="33">
      <pivotArea type="data" outline="0" fieldPosition="0">
        <references count="3">
          <reference field="4294967294" count="1" selected="0">
            <x v="0"/>
          </reference>
          <reference field="2" count="1" selected="0">
            <x v="1"/>
          </reference>
          <reference field="5" count="1" selected="0">
            <x v="17"/>
          </reference>
        </references>
      </pivotArea>
    </chartFormat>
    <chartFormat chart="1" format="34">
      <pivotArea type="data" outline="0" fieldPosition="0">
        <references count="3">
          <reference field="4294967294" count="1" selected="0">
            <x v="0"/>
          </reference>
          <reference field="2" count="1" selected="0">
            <x v="1"/>
          </reference>
          <reference field="5" count="1" selected="0">
            <x v="18"/>
          </reference>
        </references>
      </pivotArea>
    </chartFormat>
    <chartFormat chart="1" format="35">
      <pivotArea type="data" outline="0" fieldPosition="0">
        <references count="3">
          <reference field="4294967294" count="1" selected="0">
            <x v="0"/>
          </reference>
          <reference field="2" count="1" selected="0">
            <x v="1"/>
          </reference>
          <reference field="5" count="1" selected="0">
            <x v="19"/>
          </reference>
        </references>
      </pivotArea>
    </chartFormat>
  </chartFormats>
  <pivotTableStyleInfo name="PivotStyleLight2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51B14F-944F-4635-9112-1F941522088A}" name="TablaDinámica4" cacheId="2" applyNumberFormats="0" applyBorderFormats="0" applyFontFormats="0" applyPatternFormats="0" applyAlignmentFormats="0" applyWidthHeightFormats="1" dataCaption="Valores" updatedVersion="7" minRefreshableVersion="3" useAutoFormatting="1" rowGrandTotals="0" colGrandTotals="0" itemPrintTitles="1" createdVersion="7" indent="0" outline="1" outlineData="1" multipleFieldFilters="0" chartFormat="2">
  <location ref="A8:E16" firstHeaderRow="1" firstDataRow="3" firstDataCol="1" rowPageCount="2" colPageCount="1"/>
  <pivotFields count="37">
    <pivotField showAll="0" defaultSubtotal="0"/>
    <pivotField showAll="0" defaultSubtotal="0"/>
    <pivotField axis="axisCol" showAll="0" defaultSubtotal="0">
      <items count="3">
        <item x="0"/>
        <item x="2"/>
        <item x="1"/>
      </items>
    </pivotField>
    <pivotField showAll="0" defaultSubtotal="0"/>
    <pivotField axis="axisPage" multipleItemSelectionAllowed="1" showAll="0" defaultSubtotal="0">
      <items count="72">
        <item x="71"/>
        <item x="31"/>
        <item x="22"/>
        <item x="7"/>
        <item x="41"/>
        <item x="59"/>
        <item x="68"/>
        <item x="29"/>
        <item x="52"/>
        <item x="5"/>
        <item x="54"/>
        <item x="62"/>
        <item x="23"/>
        <item x="13"/>
        <item x="16"/>
        <item x="30"/>
        <item x="9"/>
        <item x="70"/>
        <item x="6"/>
        <item x="2"/>
        <item x="53"/>
        <item x="38"/>
        <item x="67"/>
        <item x="69"/>
        <item x="43"/>
        <item x="64"/>
        <item x="45"/>
        <item x="18"/>
        <item x="57"/>
        <item x="65"/>
        <item x="55"/>
        <item x="17"/>
        <item x="34"/>
        <item x="39"/>
        <item x="32"/>
        <item x="10"/>
        <item x="33"/>
        <item x="8"/>
        <item x="47"/>
        <item x="51"/>
        <item x="44"/>
        <item x="37"/>
        <item x="25"/>
        <item x="26"/>
        <item x="35"/>
        <item x="24"/>
        <item x="46"/>
        <item x="42"/>
        <item x="61"/>
        <item x="4"/>
        <item x="56"/>
        <item x="20"/>
        <item x="19"/>
        <item x="28"/>
        <item x="40"/>
        <item x="3"/>
        <item x="50"/>
        <item x="60"/>
        <item x="1"/>
        <item x="27"/>
        <item x="12"/>
        <item x="66"/>
        <item x="58"/>
        <item x="0"/>
        <item x="11"/>
        <item x="14"/>
        <item x="63"/>
        <item x="21"/>
        <item x="49"/>
        <item x="36"/>
        <item x="15"/>
        <item x="48"/>
      </items>
    </pivotField>
    <pivotField axis="axisPage" multipleItemSelectionAllowed="1" showAll="0" defaultSubtotal="0">
      <items count="20">
        <item x="0"/>
        <item x="18"/>
        <item x="6"/>
        <item x="13"/>
        <item x="1"/>
        <item x="11"/>
        <item x="3"/>
        <item x="16"/>
        <item x="10"/>
        <item x="4"/>
        <item x="5"/>
        <item x="8"/>
        <item x="14"/>
        <item x="15"/>
        <item x="7"/>
        <item x="17"/>
        <item x="19"/>
        <item x="9"/>
        <item x="2"/>
        <item x="12"/>
      </items>
    </pivotField>
    <pivotField axis="axisRow" showAll="0" defaultSubtotal="0">
      <items count="7">
        <item x="0"/>
        <item x="2"/>
        <item x="3"/>
        <item x="4"/>
        <item x="5"/>
        <item x="6"/>
        <item h="1" x="1"/>
      </items>
    </pivotField>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6"/>
  </rowFields>
  <rowItems count="6">
    <i>
      <x/>
    </i>
    <i>
      <x v="1"/>
    </i>
    <i>
      <x v="2"/>
    </i>
    <i>
      <x v="3"/>
    </i>
    <i>
      <x v="4"/>
    </i>
    <i>
      <x v="5"/>
    </i>
  </rowItems>
  <colFields count="2">
    <field x="2"/>
    <field x="-2"/>
  </colFields>
  <colItems count="4">
    <i>
      <x/>
      <x/>
    </i>
    <i r="1" i="1">
      <x v="1"/>
    </i>
    <i>
      <x v="1"/>
      <x/>
    </i>
    <i r="1" i="1">
      <x v="1"/>
    </i>
  </colItems>
  <pageFields count="2">
    <pageField fld="4" hier="-1"/>
    <pageField fld="5" hier="-1"/>
  </pageFields>
  <dataFields count="2">
    <dataField name="Ingresos Ordinarios*" fld="7" baseField="6" baseItem="0"/>
    <dataField name="Costo de ventas*" fld="8" baseField="6" baseItem="0"/>
  </dataFields>
  <formats count="1">
    <format dxfId="6">
      <pivotArea outline="0" collapsedLevelsAreSubtotals="1" fieldPosition="0"/>
    </format>
  </formats>
  <chartFormats count="4">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1"/>
          </reference>
          <reference field="2" count="1" selected="0">
            <x v="0"/>
          </reference>
        </references>
      </pivotArea>
    </chartFormat>
    <chartFormat chart="1" format="2" series="1">
      <pivotArea type="data" outline="0" fieldPosition="0">
        <references count="2">
          <reference field="4294967294" count="1" selected="0">
            <x v="0"/>
          </reference>
          <reference field="2" count="1" selected="0">
            <x v="1"/>
          </reference>
        </references>
      </pivotArea>
    </chartFormat>
    <chartFormat chart="1" format="3" series="1">
      <pivotArea type="data" outline="0" fieldPosition="0">
        <references count="2">
          <reference field="4294967294" count="1" selected="0">
            <x v="1"/>
          </reference>
          <reference field="2" count="1" selected="0">
            <x v="1"/>
          </reference>
        </references>
      </pivotArea>
    </chartFormat>
  </chartFormats>
  <pivotTableStyleInfo name="PivotStyleLight2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D0BDC-525C-4CF7-A189-F1C550D764FF}" name="TablaDinámica17" cacheId="3"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8:D14" firstHeaderRow="0" firstDataRow="1" firstDataCol="1" rowPageCount="1" colPageCount="1"/>
  <pivotFields count="12">
    <pivotField axis="axisPage" multipleItemSelectionAllowed="1" showAll="0">
      <items count="3">
        <item x="0"/>
        <item h="1" x="1"/>
        <item t="default"/>
      </items>
    </pivotField>
    <pivotField axis="axisRow" showAll="0">
      <items count="6">
        <item x="4"/>
        <item x="3"/>
        <item x="2"/>
        <item x="1"/>
        <item x="0"/>
        <item t="default"/>
      </items>
    </pivotField>
    <pivotField showAll="0"/>
    <pivotField numFmtId="165" showAll="0"/>
    <pivotField numFmtId="165" showAll="0"/>
    <pivotField numFmtId="165" showAll="0"/>
    <pivotField numFmtId="165" showAll="0"/>
    <pivotField numFmtId="165" showAll="0"/>
    <pivotField dataField="1" showAll="0"/>
    <pivotField dataField="1" dragToRow="0" dragToCol="0" dragToPage="0" showAll="0" defaultSubtotal="0"/>
    <pivotField dataField="1" dragToRow="0" dragToCol="0" dragToPage="0" showAll="0" defaultSubtotal="0"/>
    <pivotField dragToRow="0" dragToCol="0" dragToPage="0" showAll="0" defaultSubtotal="0"/>
  </pivotFields>
  <rowFields count="1">
    <field x="1"/>
  </rowFields>
  <rowItems count="6">
    <i>
      <x/>
    </i>
    <i>
      <x v="1"/>
    </i>
    <i>
      <x v="2"/>
    </i>
    <i>
      <x v="3"/>
    </i>
    <i>
      <x v="4"/>
    </i>
    <i t="grand">
      <x/>
    </i>
  </rowItems>
  <colFields count="1">
    <field x="-2"/>
  </colFields>
  <colItems count="3">
    <i>
      <x/>
    </i>
    <i i="1">
      <x v="1"/>
    </i>
    <i i="2">
      <x v="2"/>
    </i>
  </colItems>
  <pageFields count="1">
    <pageField fld="0" hier="-1"/>
  </pageFields>
  <dataFields count="3">
    <dataField name="Suma de EBITDA" fld="8" baseField="1" baseItem="0"/>
    <dataField name="Suma de DEUDA" fld="9" baseField="0" baseItem="0" numFmtId="165"/>
    <dataField name="Suma de DD/EB" fld="10" baseField="0" baseItem="0" numFmtId="2"/>
  </dataFields>
  <formats count="3">
    <format dxfId="2">
      <pivotArea collapsedLevelsAreSubtotals="1" fieldPosition="0">
        <references count="1">
          <reference field="1" count="0"/>
        </references>
      </pivotArea>
    </format>
    <format dxfId="1">
      <pivotArea outline="0" collapsedLevelsAreSubtotals="1" fieldPosition="0">
        <references count="1">
          <reference field="4294967294" count="1" selected="0">
            <x v="2"/>
          </reference>
        </references>
      </pivotArea>
    </format>
    <format dxfId="0">
      <pivotArea collapsedLevelsAreSubtotals="1" fieldPosition="0">
        <references count="2">
          <reference field="4294967294" count="2" selected="0">
            <x v="0"/>
            <x v="1"/>
          </reference>
          <reference field="1" count="0"/>
        </references>
      </pivotArea>
    </format>
  </formats>
  <pivotTableStyleInfo name="PivotStyleLight2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E33682-A6D2-4490-9E9B-644CA0D35FD7}" name="Tabla2" displayName="Tabla2" ref="A52:C57" totalsRowShown="0">
  <tableColumns count="3">
    <tableColumn id="1" xr3:uid="{D8529BB3-0AA6-427E-984A-17E23430996A}" name="Columna1" dataDxfId="5">
      <calculatedColumnFormula>+A52+1</calculatedColumnFormula>
    </tableColumn>
    <tableColumn id="2" xr3:uid="{E463D806-EBB8-45FE-9230-694EB69E4F2C}" name="Pequeñas" dataDxfId="4" dataCellStyle="Porcentaje"/>
    <tableColumn id="3" xr3:uid="{25073B31-2AF1-49EE-8B5D-586C6B281505}" name="Grandes" dataDxfId="3" dataCellStyle="Porcentaje"/>
  </tableColumns>
  <tableStyleInfo name="TableStyleLight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DF7B-F17B-4355-9246-2F17134AA235}">
  <dimension ref="A6:AJ224"/>
  <sheetViews>
    <sheetView showGridLines="0" tabSelected="1" topLeftCell="A2" zoomScale="80" zoomScaleNormal="80" workbookViewId="0">
      <selection activeCell="E5" sqref="E5"/>
    </sheetView>
  </sheetViews>
  <sheetFormatPr baseColWidth="10" defaultColWidth="11.44140625" defaultRowHeight="13.2" x14ac:dyDescent="0.25"/>
  <cols>
    <col min="1" max="1" width="21.44140625" style="34" bestFit="1" customWidth="1"/>
    <col min="2" max="2" width="6.33203125" style="34" bestFit="1" customWidth="1"/>
    <col min="3" max="3" width="9.5546875" style="34" bestFit="1" customWidth="1"/>
    <col min="4" max="4" width="12.44140625" style="34" bestFit="1" customWidth="1"/>
    <col min="5" max="5" width="72.6640625" style="34" bestFit="1" customWidth="1"/>
    <col min="6" max="6" width="25.6640625" style="34" bestFit="1" customWidth="1"/>
    <col min="7" max="7" width="8" style="34" bestFit="1" customWidth="1"/>
    <col min="8" max="8" width="18.88671875" style="34" bestFit="1" customWidth="1"/>
    <col min="9" max="9" width="15" style="34" bestFit="1" customWidth="1"/>
    <col min="10" max="10" width="14.6640625" style="34" bestFit="1" customWidth="1"/>
    <col min="11" max="11" width="13.88671875" style="34" bestFit="1" customWidth="1"/>
    <col min="12" max="12" width="16.33203125" style="34" bestFit="1" customWidth="1"/>
    <col min="13" max="13" width="20" style="34" customWidth="1"/>
    <col min="14" max="14" width="12" style="34" bestFit="1" customWidth="1"/>
    <col min="15" max="15" width="27.88671875" style="34" bestFit="1" customWidth="1"/>
    <col min="16" max="16" width="22.5546875" style="34" customWidth="1"/>
    <col min="17" max="17" width="17.33203125" style="34" customWidth="1"/>
    <col min="18" max="18" width="18.33203125" style="34" bestFit="1" customWidth="1"/>
    <col min="19" max="19" width="16.6640625" style="34" bestFit="1" customWidth="1"/>
    <col min="20" max="20" width="19.109375" style="34" bestFit="1" customWidth="1"/>
    <col min="21" max="21" width="25.109375" style="34" customWidth="1"/>
    <col min="22" max="22" width="36.6640625" style="34" customWidth="1"/>
    <col min="23" max="23" width="19.44140625" style="34" customWidth="1"/>
    <col min="24" max="24" width="19.6640625" style="34" customWidth="1"/>
    <col min="25" max="25" width="23.6640625" style="34" customWidth="1"/>
    <col min="26" max="26" width="17.33203125" style="34" customWidth="1"/>
    <col min="27" max="27" width="19.33203125" style="34" customWidth="1"/>
    <col min="28" max="28" width="23" style="34" customWidth="1"/>
    <col min="29" max="29" width="21" style="34" customWidth="1"/>
    <col min="30" max="30" width="24.109375" style="34" customWidth="1"/>
    <col min="31" max="31" width="23.33203125" style="34" customWidth="1"/>
    <col min="32" max="32" width="11.44140625" style="34" bestFit="1" customWidth="1"/>
    <col min="33" max="33" width="14.44140625" style="34" bestFit="1" customWidth="1"/>
    <col min="34" max="34" width="14.5546875" style="34" customWidth="1"/>
    <col min="35" max="35" width="14.33203125" style="34" customWidth="1"/>
    <col min="36" max="36" width="13.33203125" style="34" customWidth="1"/>
    <col min="37" max="16384" width="11.44140625" style="34"/>
  </cols>
  <sheetData>
    <row r="6" spans="1:36" ht="15.6" x14ac:dyDescent="0.3">
      <c r="A6" s="47" t="s">
        <v>398</v>
      </c>
    </row>
    <row r="7" spans="1:36" ht="15.6" x14ac:dyDescent="0.3">
      <c r="A7" s="47" t="s">
        <v>400</v>
      </c>
    </row>
    <row r="8" spans="1:36" x14ac:dyDescent="0.25">
      <c r="A8" s="41" t="s">
        <v>394</v>
      </c>
    </row>
    <row r="9" spans="1:36" ht="14.4" x14ac:dyDescent="0.3">
      <c r="A9" s="41" t="s">
        <v>392</v>
      </c>
      <c r="AE9"/>
    </row>
    <row r="10" spans="1:36" x14ac:dyDescent="0.25">
      <c r="A10" s="41" t="s">
        <v>393</v>
      </c>
    </row>
    <row r="12" spans="1:36" ht="57" customHeight="1" x14ac:dyDescent="0.25">
      <c r="A12" s="70" t="s">
        <v>396</v>
      </c>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2" t="s">
        <v>397</v>
      </c>
      <c r="AG12" s="73"/>
      <c r="AH12" s="73"/>
      <c r="AI12" s="73"/>
      <c r="AJ12" s="74"/>
    </row>
    <row r="13" spans="1:36" s="33" customFormat="1" ht="30" customHeight="1" x14ac:dyDescent="0.25">
      <c r="A13" s="68" t="s">
        <v>391</v>
      </c>
      <c r="B13" s="68"/>
      <c r="C13" s="68"/>
      <c r="D13" s="68"/>
      <c r="E13" s="68"/>
      <c r="F13" s="68"/>
      <c r="G13" s="68"/>
      <c r="H13" s="67" t="s">
        <v>399</v>
      </c>
      <c r="I13" s="67"/>
      <c r="J13" s="67"/>
      <c r="K13" s="67"/>
      <c r="L13" s="67"/>
      <c r="M13" s="67"/>
      <c r="N13" s="67"/>
      <c r="O13" s="67"/>
      <c r="P13" s="67"/>
      <c r="Q13" s="67"/>
      <c r="R13" s="67"/>
      <c r="S13" s="67"/>
      <c r="T13" s="67"/>
      <c r="U13" s="67"/>
      <c r="V13" s="67"/>
      <c r="W13" s="67"/>
      <c r="X13" s="67"/>
      <c r="Y13" s="67"/>
      <c r="Z13" s="67"/>
      <c r="AA13" s="69" t="s">
        <v>395</v>
      </c>
      <c r="AB13" s="69"/>
      <c r="AC13" s="69"/>
      <c r="AD13" s="69"/>
      <c r="AE13" s="69"/>
      <c r="AF13" s="65" t="s">
        <v>386</v>
      </c>
      <c r="AG13" s="65"/>
      <c r="AH13" s="65"/>
      <c r="AI13" s="65"/>
      <c r="AJ13" s="66"/>
    </row>
    <row r="14" spans="1:36" ht="92.4" x14ac:dyDescent="0.25">
      <c r="A14" s="42" t="s">
        <v>390</v>
      </c>
      <c r="B14" s="42" t="s">
        <v>94</v>
      </c>
      <c r="C14" s="42" t="s">
        <v>95</v>
      </c>
      <c r="D14" s="42" t="s">
        <v>96</v>
      </c>
      <c r="E14" s="42" t="s">
        <v>0</v>
      </c>
      <c r="F14" s="42" t="s">
        <v>97</v>
      </c>
      <c r="G14" s="42" t="s">
        <v>7</v>
      </c>
      <c r="H14" s="44" t="s">
        <v>98</v>
      </c>
      <c r="I14" s="44" t="s">
        <v>99</v>
      </c>
      <c r="J14" s="44" t="s">
        <v>100</v>
      </c>
      <c r="K14" s="44" t="s">
        <v>101</v>
      </c>
      <c r="L14" s="44" t="s">
        <v>102</v>
      </c>
      <c r="M14" s="44" t="s">
        <v>103</v>
      </c>
      <c r="N14" s="44" t="s">
        <v>104</v>
      </c>
      <c r="O14" s="44" t="s">
        <v>105</v>
      </c>
      <c r="P14" s="44" t="s">
        <v>106</v>
      </c>
      <c r="Q14" s="44" t="s">
        <v>107</v>
      </c>
      <c r="R14" s="44" t="s">
        <v>108</v>
      </c>
      <c r="S14" s="44" t="s">
        <v>109</v>
      </c>
      <c r="T14" s="44" t="s">
        <v>110</v>
      </c>
      <c r="U14" s="44" t="s">
        <v>111</v>
      </c>
      <c r="V14" s="44" t="s">
        <v>112</v>
      </c>
      <c r="W14" s="44" t="s">
        <v>113</v>
      </c>
      <c r="X14" s="44" t="s">
        <v>114</v>
      </c>
      <c r="Y14" s="44" t="s">
        <v>115</v>
      </c>
      <c r="Z14" s="44" t="s">
        <v>116</v>
      </c>
      <c r="AA14" s="45" t="s">
        <v>117</v>
      </c>
      <c r="AB14" s="45" t="s">
        <v>118</v>
      </c>
      <c r="AC14" s="45" t="s">
        <v>119</v>
      </c>
      <c r="AD14" s="45" t="s">
        <v>120</v>
      </c>
      <c r="AE14" s="45" t="s">
        <v>121</v>
      </c>
      <c r="AF14" s="43" t="s">
        <v>122</v>
      </c>
      <c r="AG14" s="39" t="s">
        <v>123</v>
      </c>
      <c r="AH14" s="39" t="s">
        <v>387</v>
      </c>
      <c r="AI14" s="39" t="s">
        <v>388</v>
      </c>
      <c r="AJ14" s="39" t="s">
        <v>389</v>
      </c>
    </row>
    <row r="15" spans="1:36" x14ac:dyDescent="0.25">
      <c r="A15" s="40" t="s">
        <v>124</v>
      </c>
      <c r="B15" s="40" t="s">
        <v>125</v>
      </c>
      <c r="C15" s="40" t="s">
        <v>4</v>
      </c>
      <c r="D15" s="40" t="s">
        <v>126</v>
      </c>
      <c r="E15" s="40" t="s">
        <v>86</v>
      </c>
      <c r="F15" s="40" t="s">
        <v>8</v>
      </c>
      <c r="G15" s="40">
        <v>2016</v>
      </c>
      <c r="H15" s="36">
        <v>11708054</v>
      </c>
      <c r="I15" s="36">
        <v>7655975</v>
      </c>
      <c r="J15" s="36">
        <v>4052079</v>
      </c>
      <c r="K15" s="36">
        <v>115165</v>
      </c>
      <c r="L15" s="36">
        <v>1865995</v>
      </c>
      <c r="M15" s="36">
        <v>1223171</v>
      </c>
      <c r="N15" s="36">
        <v>0</v>
      </c>
      <c r="O15" s="36">
        <v>0</v>
      </c>
      <c r="P15" s="36">
        <v>1078078</v>
      </c>
      <c r="Q15" s="36">
        <v>0</v>
      </c>
      <c r="R15" s="36">
        <v>0</v>
      </c>
      <c r="S15" s="36">
        <v>871278</v>
      </c>
      <c r="T15" s="36">
        <v>0</v>
      </c>
      <c r="U15" s="36">
        <v>0</v>
      </c>
      <c r="V15" s="36">
        <v>0</v>
      </c>
      <c r="W15" s="36">
        <v>206800</v>
      </c>
      <c r="X15" s="36">
        <v>91300</v>
      </c>
      <c r="Y15" s="36">
        <v>115500</v>
      </c>
      <c r="Z15" s="36">
        <v>115500</v>
      </c>
      <c r="AA15" s="36">
        <v>0</v>
      </c>
      <c r="AB15" s="36">
        <v>0</v>
      </c>
      <c r="AC15" s="36">
        <v>0</v>
      </c>
      <c r="AD15" s="36">
        <v>0</v>
      </c>
      <c r="AE15" s="36">
        <v>0</v>
      </c>
      <c r="AF15" s="36">
        <f t="shared" ref="AF15:AF78" si="0">(+P15+AA15+AB15+AC15+AD15+AE15)*1</f>
        <v>1078078</v>
      </c>
      <c r="AG15" s="37">
        <f t="shared" ref="AG15" si="1">+AF15/$H15</f>
        <v>9.2080033112249049E-2</v>
      </c>
      <c r="AH15" s="37">
        <f t="shared" ref="AH15:AH62" si="2">+J15/$H15</f>
        <v>0.3460932961190647</v>
      </c>
      <c r="AI15" s="37">
        <f t="shared" ref="AI15:AI62" si="3">+P15/$H15</f>
        <v>9.2080033112249049E-2</v>
      </c>
      <c r="AJ15" s="37">
        <f t="shared" ref="AJ15:AJ62" si="4">+Z15/$H15</f>
        <v>9.8650040390999214E-3</v>
      </c>
    </row>
    <row r="16" spans="1:36" x14ac:dyDescent="0.25">
      <c r="A16" s="35" t="s">
        <v>124</v>
      </c>
      <c r="B16" s="35" t="s">
        <v>125</v>
      </c>
      <c r="C16" s="35" t="s">
        <v>4</v>
      </c>
      <c r="D16" s="35" t="s">
        <v>127</v>
      </c>
      <c r="E16" s="35" t="s">
        <v>82</v>
      </c>
      <c r="F16" s="35" t="s">
        <v>12</v>
      </c>
      <c r="G16" s="35">
        <v>2016</v>
      </c>
      <c r="H16" s="36">
        <v>87298206</v>
      </c>
      <c r="I16" s="36">
        <v>68930929</v>
      </c>
      <c r="J16" s="36">
        <v>18367277</v>
      </c>
      <c r="K16" s="36">
        <v>1639882</v>
      </c>
      <c r="L16" s="36">
        <v>8720902</v>
      </c>
      <c r="M16" s="36">
        <v>2611101</v>
      </c>
      <c r="N16" s="36">
        <v>3174725</v>
      </c>
      <c r="O16" s="36">
        <v>0</v>
      </c>
      <c r="P16" s="36">
        <v>5500431</v>
      </c>
      <c r="Q16" s="36">
        <v>0</v>
      </c>
      <c r="R16" s="36">
        <v>38927</v>
      </c>
      <c r="S16" s="36">
        <v>0</v>
      </c>
      <c r="T16" s="36">
        <v>0</v>
      </c>
      <c r="U16" s="36">
        <v>0</v>
      </c>
      <c r="V16" s="36">
        <v>0</v>
      </c>
      <c r="W16" s="36">
        <v>5539358</v>
      </c>
      <c r="X16" s="36">
        <v>2643480</v>
      </c>
      <c r="Y16" s="36">
        <v>2895878</v>
      </c>
      <c r="Z16" s="36">
        <v>2895878</v>
      </c>
      <c r="AA16" s="36">
        <v>0</v>
      </c>
      <c r="AB16" s="36">
        <v>0</v>
      </c>
      <c r="AC16" s="36">
        <v>0</v>
      </c>
      <c r="AD16" s="36">
        <v>0</v>
      </c>
      <c r="AE16" s="36">
        <v>0</v>
      </c>
      <c r="AF16" s="36">
        <f t="shared" si="0"/>
        <v>5500431</v>
      </c>
      <c r="AG16" s="37">
        <f t="shared" ref="AG16" si="5">+AF16/$H16</f>
        <v>6.3007377265003592E-2</v>
      </c>
      <c r="AH16" s="37">
        <f t="shared" si="2"/>
        <v>0.21039695821469687</v>
      </c>
      <c r="AI16" s="37">
        <f t="shared" si="3"/>
        <v>6.3007377265003592E-2</v>
      </c>
      <c r="AJ16" s="37">
        <f t="shared" si="4"/>
        <v>3.3172250985318071E-2</v>
      </c>
    </row>
    <row r="17" spans="1:36" x14ac:dyDescent="0.25">
      <c r="A17" s="35" t="s">
        <v>124</v>
      </c>
      <c r="B17" s="35" t="s">
        <v>125</v>
      </c>
      <c r="C17" s="35" t="s">
        <v>4</v>
      </c>
      <c r="D17" s="35" t="s">
        <v>128</v>
      </c>
      <c r="E17" s="35" t="s">
        <v>44</v>
      </c>
      <c r="F17" s="35" t="s">
        <v>23</v>
      </c>
      <c r="G17" s="35">
        <v>2016</v>
      </c>
      <c r="H17" s="36">
        <v>63497641</v>
      </c>
      <c r="I17" s="36">
        <v>50353240</v>
      </c>
      <c r="J17" s="36">
        <v>13144401</v>
      </c>
      <c r="K17" s="36">
        <v>4507915</v>
      </c>
      <c r="L17" s="36">
        <v>9828501</v>
      </c>
      <c r="M17" s="36">
        <v>2212020</v>
      </c>
      <c r="N17" s="36">
        <v>4213498</v>
      </c>
      <c r="O17" s="36">
        <v>0</v>
      </c>
      <c r="P17" s="36">
        <v>1398297</v>
      </c>
      <c r="Q17" s="36">
        <v>0</v>
      </c>
      <c r="R17" s="36">
        <v>5288</v>
      </c>
      <c r="S17" s="36">
        <v>1428694</v>
      </c>
      <c r="T17" s="36">
        <v>0</v>
      </c>
      <c r="U17" s="36">
        <v>0</v>
      </c>
      <c r="V17" s="36">
        <v>0</v>
      </c>
      <c r="W17" s="36">
        <v>-25109</v>
      </c>
      <c r="X17" s="36">
        <v>-48083</v>
      </c>
      <c r="Y17" s="36">
        <v>22974</v>
      </c>
      <c r="Z17" s="36">
        <v>22974</v>
      </c>
      <c r="AA17" s="36">
        <v>0</v>
      </c>
      <c r="AB17" s="36">
        <v>0</v>
      </c>
      <c r="AC17" s="36">
        <v>0</v>
      </c>
      <c r="AD17" s="36">
        <v>0</v>
      </c>
      <c r="AE17" s="36">
        <v>0</v>
      </c>
      <c r="AF17" s="36">
        <f t="shared" si="0"/>
        <v>1398297</v>
      </c>
      <c r="AG17" s="37">
        <f t="shared" ref="AG17" si="6">+AF17/$H17</f>
        <v>2.2021243277368367E-2</v>
      </c>
      <c r="AH17" s="37">
        <f t="shared" si="2"/>
        <v>0.20700613114115532</v>
      </c>
      <c r="AI17" s="37">
        <f t="shared" si="3"/>
        <v>2.2021243277368367E-2</v>
      </c>
      <c r="AJ17" s="37">
        <f t="shared" si="4"/>
        <v>3.6180871664193007E-4</v>
      </c>
    </row>
    <row r="18" spans="1:36" x14ac:dyDescent="0.25">
      <c r="A18" s="35" t="s">
        <v>124</v>
      </c>
      <c r="B18" s="35" t="s">
        <v>125</v>
      </c>
      <c r="C18" s="35" t="s">
        <v>4</v>
      </c>
      <c r="D18" s="35" t="s">
        <v>129</v>
      </c>
      <c r="E18" s="35" t="s">
        <v>79</v>
      </c>
      <c r="F18" s="35" t="s">
        <v>8</v>
      </c>
      <c r="G18" s="35">
        <v>2016</v>
      </c>
      <c r="H18" s="36">
        <v>13122814</v>
      </c>
      <c r="I18" s="36">
        <v>7777158</v>
      </c>
      <c r="J18" s="36">
        <v>5345656</v>
      </c>
      <c r="K18" s="36">
        <v>2313016</v>
      </c>
      <c r="L18" s="36">
        <v>570805</v>
      </c>
      <c r="M18" s="36">
        <v>1789115</v>
      </c>
      <c r="N18" s="36">
        <v>162625</v>
      </c>
      <c r="O18" s="36">
        <v>0</v>
      </c>
      <c r="P18" s="36">
        <v>5136127</v>
      </c>
      <c r="Q18" s="36">
        <v>0</v>
      </c>
      <c r="R18" s="36">
        <v>977780</v>
      </c>
      <c r="S18" s="36">
        <v>110410</v>
      </c>
      <c r="T18" s="36">
        <v>0</v>
      </c>
      <c r="U18" s="36">
        <v>0</v>
      </c>
      <c r="V18" s="36">
        <v>0</v>
      </c>
      <c r="W18" s="36">
        <v>6003497</v>
      </c>
      <c r="X18" s="36">
        <v>1279749</v>
      </c>
      <c r="Y18" s="36">
        <v>4723748</v>
      </c>
      <c r="Z18" s="36">
        <v>4723748</v>
      </c>
      <c r="AA18" s="36">
        <v>0</v>
      </c>
      <c r="AB18" s="36">
        <v>0</v>
      </c>
      <c r="AC18" s="36">
        <v>0</v>
      </c>
      <c r="AD18" s="36">
        <v>0</v>
      </c>
      <c r="AE18" s="36">
        <v>0</v>
      </c>
      <c r="AF18" s="36">
        <f t="shared" si="0"/>
        <v>5136127</v>
      </c>
      <c r="AG18" s="37">
        <f t="shared" ref="AG18" si="7">+AF18/$H18</f>
        <v>0.3913891486993567</v>
      </c>
      <c r="AH18" s="37">
        <f t="shared" si="2"/>
        <v>0.40735592228922851</v>
      </c>
      <c r="AI18" s="37">
        <f t="shared" si="3"/>
        <v>0.3913891486993567</v>
      </c>
      <c r="AJ18" s="37">
        <f t="shared" si="4"/>
        <v>0.35996456247874886</v>
      </c>
    </row>
    <row r="19" spans="1:36" x14ac:dyDescent="0.25">
      <c r="A19" s="35" t="s">
        <v>124</v>
      </c>
      <c r="B19" s="35" t="s">
        <v>125</v>
      </c>
      <c r="C19" s="35" t="s">
        <v>4</v>
      </c>
      <c r="D19" s="35" t="s">
        <v>130</v>
      </c>
      <c r="E19" s="35" t="s">
        <v>73</v>
      </c>
      <c r="F19" s="35" t="s">
        <v>8</v>
      </c>
      <c r="G19" s="35">
        <v>2016</v>
      </c>
      <c r="H19" s="36">
        <v>117044514</v>
      </c>
      <c r="I19" s="36">
        <v>73055534</v>
      </c>
      <c r="J19" s="36">
        <v>43988980</v>
      </c>
      <c r="K19" s="36">
        <v>601835</v>
      </c>
      <c r="L19" s="36">
        <v>16072057</v>
      </c>
      <c r="M19" s="36">
        <v>17975879</v>
      </c>
      <c r="N19" s="36">
        <v>877007</v>
      </c>
      <c r="O19" s="36">
        <v>-338538</v>
      </c>
      <c r="P19" s="36">
        <v>9327334</v>
      </c>
      <c r="Q19" s="36">
        <v>0</v>
      </c>
      <c r="R19" s="36">
        <v>0</v>
      </c>
      <c r="S19" s="36">
        <v>2431120</v>
      </c>
      <c r="T19" s="36">
        <v>0</v>
      </c>
      <c r="U19" s="36">
        <v>0</v>
      </c>
      <c r="V19" s="36">
        <v>0</v>
      </c>
      <c r="W19" s="36">
        <v>6896214</v>
      </c>
      <c r="X19" s="36">
        <v>3274322</v>
      </c>
      <c r="Y19" s="36">
        <v>3621892</v>
      </c>
      <c r="Z19" s="36">
        <v>3621892</v>
      </c>
      <c r="AA19" s="36">
        <v>0</v>
      </c>
      <c r="AB19" s="36">
        <v>0</v>
      </c>
      <c r="AC19" s="36">
        <v>0</v>
      </c>
      <c r="AD19" s="36">
        <v>0</v>
      </c>
      <c r="AE19" s="36">
        <v>0</v>
      </c>
      <c r="AF19" s="36">
        <f t="shared" si="0"/>
        <v>9327334</v>
      </c>
      <c r="AG19" s="37">
        <f t="shared" ref="AG19" si="8">+AF19/$H19</f>
        <v>7.9690484254563182E-2</v>
      </c>
      <c r="AH19" s="37">
        <f t="shared" si="2"/>
        <v>0.37583119871812187</v>
      </c>
      <c r="AI19" s="37">
        <f t="shared" si="3"/>
        <v>7.9690484254563182E-2</v>
      </c>
      <c r="AJ19" s="37">
        <f t="shared" si="4"/>
        <v>3.0944568662141653E-2</v>
      </c>
    </row>
    <row r="20" spans="1:36" x14ac:dyDescent="0.25">
      <c r="A20" s="35" t="s">
        <v>124</v>
      </c>
      <c r="B20" s="35" t="s">
        <v>125</v>
      </c>
      <c r="C20" s="35" t="s">
        <v>4</v>
      </c>
      <c r="D20" s="35" t="s">
        <v>131</v>
      </c>
      <c r="E20" s="35" t="s">
        <v>34</v>
      </c>
      <c r="F20" s="35" t="s">
        <v>8</v>
      </c>
      <c r="G20" s="35">
        <v>2016</v>
      </c>
      <c r="H20" s="36">
        <v>48758112</v>
      </c>
      <c r="I20" s="36">
        <v>34734387</v>
      </c>
      <c r="J20" s="36">
        <v>14023725</v>
      </c>
      <c r="K20" s="36">
        <v>376308</v>
      </c>
      <c r="L20" s="36">
        <v>8148979</v>
      </c>
      <c r="M20" s="36">
        <v>2624887</v>
      </c>
      <c r="N20" s="36">
        <v>0</v>
      </c>
      <c r="O20" s="36">
        <v>420732</v>
      </c>
      <c r="P20" s="36">
        <v>4046899</v>
      </c>
      <c r="Q20" s="36">
        <v>0</v>
      </c>
      <c r="R20" s="36">
        <v>25352</v>
      </c>
      <c r="S20" s="36">
        <v>393989</v>
      </c>
      <c r="T20" s="36">
        <v>0</v>
      </c>
      <c r="U20" s="36">
        <v>0</v>
      </c>
      <c r="V20" s="36">
        <v>0</v>
      </c>
      <c r="W20" s="36">
        <v>3678262</v>
      </c>
      <c r="X20" s="36">
        <v>1480402</v>
      </c>
      <c r="Y20" s="36">
        <v>2197860</v>
      </c>
      <c r="Z20" s="36">
        <v>2197860</v>
      </c>
      <c r="AA20" s="36">
        <v>0</v>
      </c>
      <c r="AB20" s="36">
        <v>0</v>
      </c>
      <c r="AC20" s="36">
        <v>0</v>
      </c>
      <c r="AD20" s="36">
        <v>0</v>
      </c>
      <c r="AE20" s="36">
        <v>0</v>
      </c>
      <c r="AF20" s="36">
        <f t="shared" si="0"/>
        <v>4046899</v>
      </c>
      <c r="AG20" s="37">
        <f t="shared" ref="AG20" si="9">+AF20/$H20</f>
        <v>8.2999501703429374E-2</v>
      </c>
      <c r="AH20" s="37">
        <f t="shared" si="2"/>
        <v>0.28761829416200529</v>
      </c>
      <c r="AI20" s="37">
        <f t="shared" si="3"/>
        <v>8.2999501703429374E-2</v>
      </c>
      <c r="AJ20" s="37">
        <f t="shared" si="4"/>
        <v>4.5076806911637596E-2</v>
      </c>
    </row>
    <row r="21" spans="1:36" x14ac:dyDescent="0.25">
      <c r="A21" s="35" t="s">
        <v>124</v>
      </c>
      <c r="B21" s="35" t="s">
        <v>125</v>
      </c>
      <c r="C21" s="35" t="s">
        <v>4</v>
      </c>
      <c r="D21" s="35" t="s">
        <v>132</v>
      </c>
      <c r="E21" s="35" t="s">
        <v>43</v>
      </c>
      <c r="F21" s="35" t="s">
        <v>12</v>
      </c>
      <c r="G21" s="35">
        <v>2016</v>
      </c>
      <c r="H21" s="36">
        <v>7267658</v>
      </c>
      <c r="I21" s="36">
        <v>5197564</v>
      </c>
      <c r="J21" s="36">
        <v>2070094</v>
      </c>
      <c r="K21" s="36">
        <v>1124895</v>
      </c>
      <c r="L21" s="36">
        <v>0</v>
      </c>
      <c r="M21" s="36">
        <v>2278512</v>
      </c>
      <c r="N21" s="36">
        <v>270909</v>
      </c>
      <c r="O21" s="36">
        <v>0</v>
      </c>
      <c r="P21" s="36">
        <v>645568</v>
      </c>
      <c r="Q21" s="36">
        <v>0</v>
      </c>
      <c r="R21" s="36">
        <v>2357655</v>
      </c>
      <c r="S21" s="36">
        <v>1937870</v>
      </c>
      <c r="T21" s="36">
        <v>0</v>
      </c>
      <c r="U21" s="36">
        <v>0</v>
      </c>
      <c r="V21" s="36">
        <v>0</v>
      </c>
      <c r="W21" s="36">
        <v>1065353</v>
      </c>
      <c r="X21" s="36">
        <v>596558</v>
      </c>
      <c r="Y21" s="36">
        <v>468795</v>
      </c>
      <c r="Z21" s="36">
        <v>468795</v>
      </c>
      <c r="AA21" s="36">
        <v>0</v>
      </c>
      <c r="AB21" s="36">
        <v>0</v>
      </c>
      <c r="AC21" s="36">
        <v>0</v>
      </c>
      <c r="AD21" s="36">
        <v>0</v>
      </c>
      <c r="AE21" s="36">
        <v>0</v>
      </c>
      <c r="AF21" s="36">
        <f t="shared" si="0"/>
        <v>645568</v>
      </c>
      <c r="AG21" s="37">
        <f t="shared" ref="AG21" si="10">+AF21/$H21</f>
        <v>8.8827514998641929E-2</v>
      </c>
      <c r="AH21" s="37">
        <f t="shared" si="2"/>
        <v>0.2848364631357172</v>
      </c>
      <c r="AI21" s="37">
        <f t="shared" si="3"/>
        <v>8.8827514998641929E-2</v>
      </c>
      <c r="AJ21" s="37">
        <f t="shared" si="4"/>
        <v>6.4504273591299982E-2</v>
      </c>
    </row>
    <row r="22" spans="1:36" x14ac:dyDescent="0.25">
      <c r="A22" s="35" t="s">
        <v>133</v>
      </c>
      <c r="B22" s="35" t="s">
        <v>125</v>
      </c>
      <c r="C22" s="35" t="s">
        <v>4</v>
      </c>
      <c r="D22" s="35" t="s">
        <v>134</v>
      </c>
      <c r="E22" s="35" t="s">
        <v>28</v>
      </c>
      <c r="F22" s="35" t="s">
        <v>14</v>
      </c>
      <c r="G22" s="35">
        <v>2016</v>
      </c>
      <c r="H22" s="36">
        <v>13538111</v>
      </c>
      <c r="I22" s="36">
        <v>11170363</v>
      </c>
      <c r="J22" s="36">
        <v>2367748</v>
      </c>
      <c r="K22" s="36">
        <v>278790</v>
      </c>
      <c r="L22" s="36">
        <v>3674990</v>
      </c>
      <c r="M22" s="36">
        <v>1469387</v>
      </c>
      <c r="N22" s="36">
        <v>1500915</v>
      </c>
      <c r="O22" s="36">
        <v>0</v>
      </c>
      <c r="P22" s="36">
        <v>-3998754</v>
      </c>
      <c r="Q22" s="36">
        <v>0</v>
      </c>
      <c r="R22" s="36">
        <v>744349</v>
      </c>
      <c r="S22" s="36">
        <v>274212</v>
      </c>
      <c r="T22" s="36">
        <v>0</v>
      </c>
      <c r="U22" s="36">
        <v>0</v>
      </c>
      <c r="V22" s="36">
        <v>0</v>
      </c>
      <c r="W22" s="36">
        <v>-3528617</v>
      </c>
      <c r="X22" s="36">
        <v>147459</v>
      </c>
      <c r="Y22" s="36">
        <v>-3676076</v>
      </c>
      <c r="Z22" s="36">
        <v>-3676076</v>
      </c>
      <c r="AA22" s="36">
        <v>0</v>
      </c>
      <c r="AB22" s="36">
        <v>0</v>
      </c>
      <c r="AC22" s="36">
        <v>0</v>
      </c>
      <c r="AD22" s="36">
        <v>0</v>
      </c>
      <c r="AE22" s="36">
        <v>0</v>
      </c>
      <c r="AF22" s="36">
        <f t="shared" si="0"/>
        <v>-3998754</v>
      </c>
      <c r="AG22" s="37">
        <f t="shared" ref="AG22" si="11">+AF22/$H22</f>
        <v>-0.29537015910122172</v>
      </c>
      <c r="AH22" s="37">
        <f t="shared" si="2"/>
        <v>0.17489500566216365</v>
      </c>
      <c r="AI22" s="37">
        <f t="shared" si="3"/>
        <v>-0.29537015910122172</v>
      </c>
      <c r="AJ22" s="37">
        <f t="shared" si="4"/>
        <v>-0.27153537151527268</v>
      </c>
    </row>
    <row r="23" spans="1:36" x14ac:dyDescent="0.25">
      <c r="A23" s="35" t="s">
        <v>133</v>
      </c>
      <c r="B23" s="35" t="s">
        <v>125</v>
      </c>
      <c r="C23" s="35" t="s">
        <v>4</v>
      </c>
      <c r="D23" s="35" t="s">
        <v>135</v>
      </c>
      <c r="E23" s="35" t="s">
        <v>61</v>
      </c>
      <c r="F23" s="35" t="s">
        <v>17</v>
      </c>
      <c r="G23" s="35">
        <v>2016</v>
      </c>
      <c r="H23" s="36">
        <v>34466599</v>
      </c>
      <c r="I23" s="36">
        <v>25904452</v>
      </c>
      <c r="J23" s="36">
        <v>8562147</v>
      </c>
      <c r="K23" s="36">
        <v>18374</v>
      </c>
      <c r="L23" s="36">
        <v>5244876</v>
      </c>
      <c r="M23" s="36">
        <v>2210401</v>
      </c>
      <c r="N23" s="36">
        <v>113133</v>
      </c>
      <c r="O23" s="36">
        <v>0</v>
      </c>
      <c r="P23" s="36">
        <v>1012111</v>
      </c>
      <c r="Q23" s="36">
        <v>0</v>
      </c>
      <c r="R23" s="36">
        <v>420883</v>
      </c>
      <c r="S23" s="36">
        <v>799063</v>
      </c>
      <c r="T23" s="36">
        <v>0</v>
      </c>
      <c r="U23" s="36">
        <v>0</v>
      </c>
      <c r="V23" s="36">
        <v>0</v>
      </c>
      <c r="W23" s="36">
        <v>633931</v>
      </c>
      <c r="X23" s="36">
        <v>328907</v>
      </c>
      <c r="Y23" s="36">
        <v>305024</v>
      </c>
      <c r="Z23" s="36">
        <v>305024</v>
      </c>
      <c r="AA23" s="36">
        <v>0</v>
      </c>
      <c r="AB23" s="36">
        <v>0</v>
      </c>
      <c r="AC23" s="36">
        <v>0</v>
      </c>
      <c r="AD23" s="36">
        <v>0</v>
      </c>
      <c r="AE23" s="36">
        <v>0</v>
      </c>
      <c r="AF23" s="36">
        <f t="shared" si="0"/>
        <v>1012111</v>
      </c>
      <c r="AG23" s="37">
        <f t="shared" ref="AG23" si="12">+AF23/$H23</f>
        <v>2.9364980281344266E-2</v>
      </c>
      <c r="AH23" s="37">
        <f t="shared" si="2"/>
        <v>0.2484186791972135</v>
      </c>
      <c r="AI23" s="37">
        <f t="shared" si="3"/>
        <v>2.9364980281344266E-2</v>
      </c>
      <c r="AJ23" s="37">
        <f t="shared" si="4"/>
        <v>8.8498432932126551E-3</v>
      </c>
    </row>
    <row r="24" spans="1:36" x14ac:dyDescent="0.25">
      <c r="A24" s="35" t="s">
        <v>133</v>
      </c>
      <c r="B24" s="35" t="s">
        <v>125</v>
      </c>
      <c r="C24" s="35" t="s">
        <v>4</v>
      </c>
      <c r="D24" s="35" t="s">
        <v>136</v>
      </c>
      <c r="E24" s="35" t="s">
        <v>41</v>
      </c>
      <c r="F24" s="35" t="s">
        <v>23</v>
      </c>
      <c r="G24" s="35">
        <v>2016</v>
      </c>
      <c r="H24" s="36">
        <v>11445036</v>
      </c>
      <c r="I24" s="36">
        <v>7785909</v>
      </c>
      <c r="J24" s="36">
        <v>3659127</v>
      </c>
      <c r="K24" s="36">
        <v>477546</v>
      </c>
      <c r="L24" s="36">
        <v>1319188</v>
      </c>
      <c r="M24" s="36">
        <v>1647099</v>
      </c>
      <c r="N24" s="36">
        <v>0</v>
      </c>
      <c r="O24" s="36">
        <v>0</v>
      </c>
      <c r="P24" s="36">
        <v>692840</v>
      </c>
      <c r="Q24" s="36">
        <v>9878</v>
      </c>
      <c r="R24" s="36">
        <v>370353</v>
      </c>
      <c r="S24" s="36">
        <v>916628</v>
      </c>
      <c r="T24" s="36">
        <v>0</v>
      </c>
      <c r="U24" s="36">
        <v>0</v>
      </c>
      <c r="V24" s="36">
        <v>0</v>
      </c>
      <c r="W24" s="36">
        <v>156443</v>
      </c>
      <c r="X24" s="36">
        <v>57795</v>
      </c>
      <c r="Y24" s="36">
        <v>98648</v>
      </c>
      <c r="Z24" s="36">
        <v>98648</v>
      </c>
      <c r="AA24" s="36">
        <v>0</v>
      </c>
      <c r="AB24" s="36">
        <v>0</v>
      </c>
      <c r="AC24" s="36">
        <v>0</v>
      </c>
      <c r="AD24" s="36">
        <v>0</v>
      </c>
      <c r="AE24" s="36">
        <v>0</v>
      </c>
      <c r="AF24" s="36">
        <f t="shared" si="0"/>
        <v>692840</v>
      </c>
      <c r="AG24" s="37">
        <f t="shared" ref="AG24" si="13">+AF24/$H24</f>
        <v>6.0536288396122129E-2</v>
      </c>
      <c r="AH24" s="37">
        <f t="shared" si="2"/>
        <v>0.31971301794070373</v>
      </c>
      <c r="AI24" s="37">
        <f t="shared" si="3"/>
        <v>6.0536288396122129E-2</v>
      </c>
      <c r="AJ24" s="37">
        <f t="shared" si="4"/>
        <v>8.6192826304784011E-3</v>
      </c>
    </row>
    <row r="25" spans="1:36" x14ac:dyDescent="0.25">
      <c r="A25" s="35" t="s">
        <v>133</v>
      </c>
      <c r="B25" s="35" t="s">
        <v>125</v>
      </c>
      <c r="C25" s="35" t="s">
        <v>4</v>
      </c>
      <c r="D25" s="35" t="s">
        <v>137</v>
      </c>
      <c r="E25" s="35" t="s">
        <v>138</v>
      </c>
      <c r="F25" s="35" t="s">
        <v>8</v>
      </c>
      <c r="G25" s="35">
        <v>2016</v>
      </c>
      <c r="H25" s="36">
        <v>466323269</v>
      </c>
      <c r="I25" s="36">
        <v>276852683</v>
      </c>
      <c r="J25" s="36">
        <v>189470586</v>
      </c>
      <c r="K25" s="36">
        <v>5426797</v>
      </c>
      <c r="L25" s="36">
        <v>97923716</v>
      </c>
      <c r="M25" s="36">
        <v>44060840</v>
      </c>
      <c r="N25" s="36">
        <v>3257943</v>
      </c>
      <c r="O25" s="36">
        <v>-402413</v>
      </c>
      <c r="P25" s="36">
        <v>49252471</v>
      </c>
      <c r="Q25" s="36">
        <v>0</v>
      </c>
      <c r="R25" s="36">
        <v>28666056</v>
      </c>
      <c r="S25" s="36">
        <v>26504159</v>
      </c>
      <c r="T25" s="36">
        <v>0</v>
      </c>
      <c r="U25" s="36">
        <v>-52320063</v>
      </c>
      <c r="V25" s="36">
        <v>0</v>
      </c>
      <c r="W25" s="36">
        <v>-905695</v>
      </c>
      <c r="X25" s="36">
        <v>20445463</v>
      </c>
      <c r="Y25" s="36">
        <v>-21351158</v>
      </c>
      <c r="Z25" s="36">
        <v>-21351158</v>
      </c>
      <c r="AA25" s="36">
        <v>0</v>
      </c>
      <c r="AB25" s="36">
        <v>0</v>
      </c>
      <c r="AC25" s="36">
        <v>0</v>
      </c>
      <c r="AD25" s="36">
        <v>0</v>
      </c>
      <c r="AE25" s="36">
        <v>0</v>
      </c>
      <c r="AF25" s="36">
        <f t="shared" si="0"/>
        <v>49252471</v>
      </c>
      <c r="AG25" s="37">
        <f t="shared" ref="AG25" si="14">+AF25/$H25</f>
        <v>0.10561872905381438</v>
      </c>
      <c r="AH25" s="37">
        <f t="shared" si="2"/>
        <v>0.40630738072819611</v>
      </c>
      <c r="AI25" s="37">
        <f t="shared" si="3"/>
        <v>0.10561872905381438</v>
      </c>
      <c r="AJ25" s="37">
        <f t="shared" si="4"/>
        <v>-4.578617328229443E-2</v>
      </c>
    </row>
    <row r="26" spans="1:36" x14ac:dyDescent="0.25">
      <c r="A26" s="35" t="s">
        <v>133</v>
      </c>
      <c r="B26" s="35" t="s">
        <v>125</v>
      </c>
      <c r="C26" s="35" t="s">
        <v>4</v>
      </c>
      <c r="D26" s="35" t="s">
        <v>139</v>
      </c>
      <c r="E26" s="35" t="s">
        <v>140</v>
      </c>
      <c r="F26" s="35" t="s">
        <v>8</v>
      </c>
      <c r="G26" s="35">
        <v>2016</v>
      </c>
      <c r="H26" s="36">
        <v>171359692</v>
      </c>
      <c r="I26" s="36">
        <v>137262628</v>
      </c>
      <c r="J26" s="36">
        <v>34097064</v>
      </c>
      <c r="K26" s="36">
        <v>0</v>
      </c>
      <c r="L26" s="36">
        <v>8488458</v>
      </c>
      <c r="M26" s="36">
        <v>27866048</v>
      </c>
      <c r="N26" s="36">
        <v>1803478</v>
      </c>
      <c r="O26" s="36">
        <v>948797</v>
      </c>
      <c r="P26" s="36">
        <v>-3112123</v>
      </c>
      <c r="Q26" s="36">
        <v>0</v>
      </c>
      <c r="R26" s="36">
        <v>117515</v>
      </c>
      <c r="S26" s="36">
        <v>6376846</v>
      </c>
      <c r="T26" s="36">
        <v>0</v>
      </c>
      <c r="U26" s="36">
        <v>0</v>
      </c>
      <c r="V26" s="36">
        <v>0</v>
      </c>
      <c r="W26" s="36">
        <v>-9371454</v>
      </c>
      <c r="X26" s="36">
        <v>-279377</v>
      </c>
      <c r="Y26" s="36">
        <v>-9092077</v>
      </c>
      <c r="Z26" s="36">
        <v>-9092077</v>
      </c>
      <c r="AA26" s="36">
        <v>0</v>
      </c>
      <c r="AB26" s="36">
        <v>0</v>
      </c>
      <c r="AC26" s="36">
        <v>0</v>
      </c>
      <c r="AD26" s="36">
        <v>0</v>
      </c>
      <c r="AE26" s="36">
        <v>0</v>
      </c>
      <c r="AF26" s="36">
        <f t="shared" si="0"/>
        <v>-3112123</v>
      </c>
      <c r="AG26" s="37">
        <f t="shared" ref="AG26" si="15">+AF26/$H26</f>
        <v>-1.8161348002422879E-2</v>
      </c>
      <c r="AH26" s="37">
        <f t="shared" si="2"/>
        <v>0.19897948929553397</v>
      </c>
      <c r="AI26" s="37">
        <f t="shared" si="3"/>
        <v>-1.8161348002422879E-2</v>
      </c>
      <c r="AJ26" s="37">
        <f t="shared" si="4"/>
        <v>-5.3058434535468234E-2</v>
      </c>
    </row>
    <row r="27" spans="1:36" x14ac:dyDescent="0.25">
      <c r="A27" s="35" t="s">
        <v>124</v>
      </c>
      <c r="B27" s="35" t="s">
        <v>125</v>
      </c>
      <c r="C27" s="35" t="s">
        <v>4</v>
      </c>
      <c r="D27" s="35" t="s">
        <v>126</v>
      </c>
      <c r="E27" s="35" t="s">
        <v>86</v>
      </c>
      <c r="F27" s="35" t="s">
        <v>8</v>
      </c>
      <c r="G27" s="35">
        <v>2017</v>
      </c>
      <c r="H27" s="36">
        <v>11157255</v>
      </c>
      <c r="I27" s="36">
        <v>7249984</v>
      </c>
      <c r="J27" s="36">
        <v>3907271</v>
      </c>
      <c r="K27" s="36">
        <v>0</v>
      </c>
      <c r="L27" s="36">
        <v>2062073</v>
      </c>
      <c r="M27" s="36">
        <v>808236</v>
      </c>
      <c r="N27" s="36">
        <v>0</v>
      </c>
      <c r="O27" s="36">
        <v>0</v>
      </c>
      <c r="P27" s="36">
        <v>1036962</v>
      </c>
      <c r="Q27" s="36">
        <v>0</v>
      </c>
      <c r="R27" s="36">
        <v>118151</v>
      </c>
      <c r="S27" s="36">
        <v>1016798</v>
      </c>
      <c r="T27" s="36">
        <v>0</v>
      </c>
      <c r="U27" s="36">
        <v>0</v>
      </c>
      <c r="V27" s="36">
        <v>0</v>
      </c>
      <c r="W27" s="36">
        <v>138315</v>
      </c>
      <c r="X27" s="36">
        <v>71093</v>
      </c>
      <c r="Y27" s="36">
        <v>67222</v>
      </c>
      <c r="Z27" s="36">
        <v>67222</v>
      </c>
      <c r="AA27" s="36">
        <v>57806</v>
      </c>
      <c r="AB27" s="36">
        <v>0</v>
      </c>
      <c r="AC27" s="36">
        <v>0</v>
      </c>
      <c r="AD27" s="36">
        <v>0</v>
      </c>
      <c r="AE27" s="36">
        <v>62834</v>
      </c>
      <c r="AF27" s="36">
        <f t="shared" si="0"/>
        <v>1157602</v>
      </c>
      <c r="AG27" s="37">
        <f t="shared" ref="AG27" si="16">+AF27/$H27</f>
        <v>0.10375329774214177</v>
      </c>
      <c r="AH27" s="37">
        <f t="shared" si="2"/>
        <v>0.35020002679870632</v>
      </c>
      <c r="AI27" s="37">
        <f t="shared" si="3"/>
        <v>9.2940602325572011E-2</v>
      </c>
      <c r="AJ27" s="37">
        <f t="shared" si="4"/>
        <v>6.0249586479828596E-3</v>
      </c>
    </row>
    <row r="28" spans="1:36" x14ac:dyDescent="0.25">
      <c r="A28" s="35" t="s">
        <v>124</v>
      </c>
      <c r="B28" s="35" t="s">
        <v>125</v>
      </c>
      <c r="C28" s="35" t="s">
        <v>4</v>
      </c>
      <c r="D28" s="35" t="s">
        <v>129</v>
      </c>
      <c r="E28" s="35" t="s">
        <v>79</v>
      </c>
      <c r="F28" s="35" t="s">
        <v>8</v>
      </c>
      <c r="G28" s="35">
        <v>2017</v>
      </c>
      <c r="H28" s="36">
        <v>12044748</v>
      </c>
      <c r="I28" s="36">
        <v>7253522</v>
      </c>
      <c r="J28" s="36">
        <v>4791226</v>
      </c>
      <c r="K28" s="36">
        <v>3542024</v>
      </c>
      <c r="L28" s="36">
        <v>585746</v>
      </c>
      <c r="M28" s="36">
        <v>2002034</v>
      </c>
      <c r="N28" s="36">
        <v>186289</v>
      </c>
      <c r="O28" s="36">
        <v>0</v>
      </c>
      <c r="P28" s="36">
        <v>5559181</v>
      </c>
      <c r="Q28" s="36">
        <v>0</v>
      </c>
      <c r="R28" s="36">
        <v>0</v>
      </c>
      <c r="S28" s="36">
        <v>0</v>
      </c>
      <c r="T28" s="36">
        <v>0</v>
      </c>
      <c r="U28" s="36">
        <v>0</v>
      </c>
      <c r="V28" s="36">
        <v>0</v>
      </c>
      <c r="W28" s="36">
        <v>5559181</v>
      </c>
      <c r="X28" s="36">
        <v>2132511</v>
      </c>
      <c r="Y28" s="36">
        <v>3426670</v>
      </c>
      <c r="Z28" s="36">
        <v>3426670</v>
      </c>
      <c r="AA28" s="36">
        <v>0</v>
      </c>
      <c r="AB28" s="36">
        <v>0</v>
      </c>
      <c r="AC28" s="36">
        <v>0</v>
      </c>
      <c r="AD28" s="36">
        <v>0</v>
      </c>
      <c r="AE28" s="36">
        <v>0</v>
      </c>
      <c r="AF28" s="36">
        <f t="shared" si="0"/>
        <v>5559181</v>
      </c>
      <c r="AG28" s="37">
        <f t="shared" ref="AG28" si="17">+AF28/$H28</f>
        <v>0.46154398581024692</v>
      </c>
      <c r="AH28" s="37">
        <f t="shared" si="2"/>
        <v>0.39778549123651236</v>
      </c>
      <c r="AI28" s="37">
        <f t="shared" si="3"/>
        <v>0.46154398581024692</v>
      </c>
      <c r="AJ28" s="37">
        <f t="shared" si="4"/>
        <v>0.28449495165859839</v>
      </c>
    </row>
    <row r="29" spans="1:36" x14ac:dyDescent="0.25">
      <c r="A29" s="35" t="s">
        <v>124</v>
      </c>
      <c r="B29" s="35" t="s">
        <v>125</v>
      </c>
      <c r="C29" s="35" t="s">
        <v>4</v>
      </c>
      <c r="D29" s="35" t="s">
        <v>141</v>
      </c>
      <c r="E29" s="35" t="s">
        <v>38</v>
      </c>
      <c r="F29" s="35" t="s">
        <v>12</v>
      </c>
      <c r="G29" s="35">
        <v>2017</v>
      </c>
      <c r="H29" s="36">
        <v>184168033</v>
      </c>
      <c r="I29" s="36">
        <v>122718246</v>
      </c>
      <c r="J29" s="36">
        <v>61449787</v>
      </c>
      <c r="K29" s="36">
        <v>2572224</v>
      </c>
      <c r="L29" s="36">
        <v>40527969</v>
      </c>
      <c r="M29" s="36">
        <v>0</v>
      </c>
      <c r="N29" s="36">
        <v>0</v>
      </c>
      <c r="O29" s="36">
        <v>0</v>
      </c>
      <c r="P29" s="36">
        <v>23494042</v>
      </c>
      <c r="Q29" s="36">
        <v>0</v>
      </c>
      <c r="R29" s="36">
        <v>0</v>
      </c>
      <c r="S29" s="36">
        <v>4154372</v>
      </c>
      <c r="T29" s="36">
        <v>0</v>
      </c>
      <c r="U29" s="36">
        <v>0</v>
      </c>
      <c r="V29" s="36">
        <v>0</v>
      </c>
      <c r="W29" s="36">
        <v>19339670</v>
      </c>
      <c r="X29" s="36">
        <v>6706693</v>
      </c>
      <c r="Y29" s="36">
        <v>12632977</v>
      </c>
      <c r="Z29" s="36">
        <v>12632977</v>
      </c>
      <c r="AA29" s="36">
        <v>2454846</v>
      </c>
      <c r="AB29" s="36">
        <v>0</v>
      </c>
      <c r="AC29" s="36">
        <v>0</v>
      </c>
      <c r="AD29" s="36">
        <v>0</v>
      </c>
      <c r="AE29" s="36">
        <v>83775</v>
      </c>
      <c r="AF29" s="36">
        <f t="shared" si="0"/>
        <v>26032663</v>
      </c>
      <c r="AG29" s="37">
        <f t="shared" ref="AG29" si="18">+AF29/$H29</f>
        <v>0.14135277754744766</v>
      </c>
      <c r="AH29" s="37">
        <f t="shared" si="2"/>
        <v>0.33366152637358082</v>
      </c>
      <c r="AI29" s="37">
        <f t="shared" si="3"/>
        <v>0.12756851239215874</v>
      </c>
      <c r="AJ29" s="37">
        <f t="shared" si="4"/>
        <v>6.8594841320806205E-2</v>
      </c>
    </row>
    <row r="30" spans="1:36" x14ac:dyDescent="0.25">
      <c r="A30" s="35" t="s">
        <v>124</v>
      </c>
      <c r="B30" s="35" t="s">
        <v>125</v>
      </c>
      <c r="C30" s="35" t="s">
        <v>4</v>
      </c>
      <c r="D30" s="35" t="s">
        <v>127</v>
      </c>
      <c r="E30" s="35" t="s">
        <v>82</v>
      </c>
      <c r="F30" s="35" t="s">
        <v>12</v>
      </c>
      <c r="G30" s="35">
        <v>2017</v>
      </c>
      <c r="H30" s="36">
        <v>92144015</v>
      </c>
      <c r="I30" s="36">
        <v>73437984</v>
      </c>
      <c r="J30" s="36">
        <v>18706031</v>
      </c>
      <c r="K30" s="36">
        <v>786438</v>
      </c>
      <c r="L30" s="36">
        <v>8782323</v>
      </c>
      <c r="M30" s="36">
        <v>2916789</v>
      </c>
      <c r="N30" s="36">
        <v>2732276</v>
      </c>
      <c r="O30" s="36">
        <v>0</v>
      </c>
      <c r="P30" s="36">
        <v>5061081</v>
      </c>
      <c r="Q30" s="36">
        <v>0</v>
      </c>
      <c r="R30" s="36">
        <v>0</v>
      </c>
      <c r="S30" s="36">
        <v>0</v>
      </c>
      <c r="T30" s="36">
        <v>0</v>
      </c>
      <c r="U30" s="36">
        <v>0</v>
      </c>
      <c r="V30" s="36">
        <v>0</v>
      </c>
      <c r="W30" s="36">
        <v>5061081</v>
      </c>
      <c r="X30" s="36">
        <v>2040057</v>
      </c>
      <c r="Y30" s="36">
        <v>3021024</v>
      </c>
      <c r="Z30" s="36">
        <v>3021024</v>
      </c>
      <c r="AA30" s="36">
        <v>564548</v>
      </c>
      <c r="AB30" s="36">
        <v>0</v>
      </c>
      <c r="AC30" s="36">
        <v>0</v>
      </c>
      <c r="AD30" s="36">
        <v>0</v>
      </c>
      <c r="AE30" s="36">
        <v>0</v>
      </c>
      <c r="AF30" s="36">
        <f t="shared" si="0"/>
        <v>5625629</v>
      </c>
      <c r="AG30" s="37">
        <f t="shared" ref="AG30" si="19">+AF30/$H30</f>
        <v>6.1052570804517252E-2</v>
      </c>
      <c r="AH30" s="37">
        <f t="shared" si="2"/>
        <v>0.20300863816277162</v>
      </c>
      <c r="AI30" s="37">
        <f t="shared" si="3"/>
        <v>5.4925770273847957E-2</v>
      </c>
      <c r="AJ30" s="37">
        <f t="shared" si="4"/>
        <v>3.2785894992745868E-2</v>
      </c>
    </row>
    <row r="31" spans="1:36" x14ac:dyDescent="0.25">
      <c r="A31" s="35" t="s">
        <v>124</v>
      </c>
      <c r="B31" s="35" t="s">
        <v>125</v>
      </c>
      <c r="C31" s="35" t="s">
        <v>4</v>
      </c>
      <c r="D31" s="35" t="s">
        <v>128</v>
      </c>
      <c r="E31" s="35" t="s">
        <v>44</v>
      </c>
      <c r="F31" s="35" t="s">
        <v>23</v>
      </c>
      <c r="G31" s="35">
        <v>2017</v>
      </c>
      <c r="H31" s="36">
        <v>58961698</v>
      </c>
      <c r="I31" s="36">
        <v>46241432</v>
      </c>
      <c r="J31" s="36">
        <v>12720266</v>
      </c>
      <c r="K31" s="36">
        <v>932246</v>
      </c>
      <c r="L31" s="36">
        <v>9382069</v>
      </c>
      <c r="M31" s="36">
        <v>2338569</v>
      </c>
      <c r="N31" s="36">
        <v>920418</v>
      </c>
      <c r="O31" s="36">
        <v>0</v>
      </c>
      <c r="P31" s="36">
        <v>1011456</v>
      </c>
      <c r="Q31" s="36">
        <v>0</v>
      </c>
      <c r="R31" s="36">
        <v>3118</v>
      </c>
      <c r="S31" s="36">
        <v>1060369</v>
      </c>
      <c r="T31" s="36">
        <v>0</v>
      </c>
      <c r="U31" s="36">
        <v>0</v>
      </c>
      <c r="V31" s="36">
        <v>0</v>
      </c>
      <c r="W31" s="36">
        <v>-45795</v>
      </c>
      <c r="X31" s="36">
        <v>219317</v>
      </c>
      <c r="Y31" s="36">
        <v>-265112</v>
      </c>
      <c r="Z31" s="36">
        <v>-265112</v>
      </c>
      <c r="AA31" s="36">
        <v>988917</v>
      </c>
      <c r="AB31" s="36">
        <v>0</v>
      </c>
      <c r="AC31" s="36">
        <v>0</v>
      </c>
      <c r="AD31" s="36">
        <v>0</v>
      </c>
      <c r="AE31" s="36">
        <v>36475</v>
      </c>
      <c r="AF31" s="36">
        <f t="shared" si="0"/>
        <v>2036848</v>
      </c>
      <c r="AG31" s="37">
        <f t="shared" ref="AG31" si="20">+AF31/$H31</f>
        <v>3.4545273780955225E-2</v>
      </c>
      <c r="AH31" s="37">
        <f t="shared" si="2"/>
        <v>0.21573778285693196</v>
      </c>
      <c r="AI31" s="37">
        <f t="shared" si="3"/>
        <v>1.7154458475737926E-2</v>
      </c>
      <c r="AJ31" s="37">
        <f t="shared" si="4"/>
        <v>-4.4963426935228359E-3</v>
      </c>
    </row>
    <row r="32" spans="1:36" x14ac:dyDescent="0.25">
      <c r="A32" s="35" t="s">
        <v>124</v>
      </c>
      <c r="B32" s="35" t="s">
        <v>125</v>
      </c>
      <c r="C32" s="35" t="s">
        <v>4</v>
      </c>
      <c r="D32" s="35" t="s">
        <v>130</v>
      </c>
      <c r="E32" s="35" t="s">
        <v>73</v>
      </c>
      <c r="F32" s="35" t="s">
        <v>8</v>
      </c>
      <c r="G32" s="35">
        <v>2017</v>
      </c>
      <c r="H32" s="36">
        <v>108563512</v>
      </c>
      <c r="I32" s="36">
        <v>67056808</v>
      </c>
      <c r="J32" s="36">
        <v>41506704</v>
      </c>
      <c r="K32" s="36">
        <v>255923</v>
      </c>
      <c r="L32" s="36">
        <v>17370712</v>
      </c>
      <c r="M32" s="36">
        <v>18143240</v>
      </c>
      <c r="N32" s="36">
        <v>561800</v>
      </c>
      <c r="O32" s="36">
        <v>0</v>
      </c>
      <c r="P32" s="36">
        <v>5686875</v>
      </c>
      <c r="Q32" s="36">
        <v>0</v>
      </c>
      <c r="R32" s="36">
        <v>478172</v>
      </c>
      <c r="S32" s="36">
        <v>560576</v>
      </c>
      <c r="T32" s="36">
        <v>0</v>
      </c>
      <c r="U32" s="36">
        <v>0</v>
      </c>
      <c r="V32" s="36">
        <v>0</v>
      </c>
      <c r="W32" s="36">
        <v>5604471</v>
      </c>
      <c r="X32" s="36">
        <v>2267988</v>
      </c>
      <c r="Y32" s="36">
        <v>3336483</v>
      </c>
      <c r="Z32" s="36">
        <v>3336483</v>
      </c>
      <c r="AA32" s="36">
        <v>2246035</v>
      </c>
      <c r="AB32" s="36">
        <v>0</v>
      </c>
      <c r="AC32" s="36">
        <v>2617540</v>
      </c>
      <c r="AD32" s="36">
        <v>0</v>
      </c>
      <c r="AE32" s="36">
        <v>0</v>
      </c>
      <c r="AF32" s="36">
        <f t="shared" si="0"/>
        <v>10550450</v>
      </c>
      <c r="AG32" s="37">
        <f t="shared" ref="AG32" si="21">+AF32/$H32</f>
        <v>9.7182283491344681E-2</v>
      </c>
      <c r="AH32" s="37">
        <f t="shared" si="2"/>
        <v>0.38232646710987023</v>
      </c>
      <c r="AI32" s="37">
        <f t="shared" si="3"/>
        <v>5.2382931384902139E-2</v>
      </c>
      <c r="AJ32" s="37">
        <f t="shared" si="4"/>
        <v>3.0733005395035488E-2</v>
      </c>
    </row>
    <row r="33" spans="1:36" x14ac:dyDescent="0.25">
      <c r="A33" s="35" t="s">
        <v>124</v>
      </c>
      <c r="B33" s="35" t="s">
        <v>125</v>
      </c>
      <c r="C33" s="35" t="s">
        <v>4</v>
      </c>
      <c r="D33" s="35" t="s">
        <v>132</v>
      </c>
      <c r="E33" s="35" t="s">
        <v>43</v>
      </c>
      <c r="F33" s="35" t="s">
        <v>12</v>
      </c>
      <c r="G33" s="35">
        <v>2017</v>
      </c>
      <c r="H33" s="36">
        <v>6041314</v>
      </c>
      <c r="I33" s="36">
        <v>4491566</v>
      </c>
      <c r="J33" s="36">
        <v>1549748</v>
      </c>
      <c r="K33" s="36">
        <v>57332</v>
      </c>
      <c r="L33" s="36">
        <v>1002873</v>
      </c>
      <c r="M33" s="36">
        <v>1177663</v>
      </c>
      <c r="N33" s="36">
        <v>212148</v>
      </c>
      <c r="O33" s="36">
        <v>0</v>
      </c>
      <c r="P33" s="36">
        <v>-785604</v>
      </c>
      <c r="Q33" s="36">
        <v>0</v>
      </c>
      <c r="R33" s="36">
        <v>464936</v>
      </c>
      <c r="S33" s="36">
        <v>590634</v>
      </c>
      <c r="T33" s="36">
        <v>0</v>
      </c>
      <c r="U33" s="36">
        <v>0</v>
      </c>
      <c r="V33" s="36">
        <v>0</v>
      </c>
      <c r="W33" s="36">
        <v>-911302</v>
      </c>
      <c r="X33" s="36">
        <v>-15117</v>
      </c>
      <c r="Y33" s="36">
        <v>-896185</v>
      </c>
      <c r="Z33" s="36">
        <v>-896185</v>
      </c>
      <c r="AA33" s="36">
        <v>145243</v>
      </c>
      <c r="AB33" s="36">
        <v>0</v>
      </c>
      <c r="AC33" s="36">
        <v>0</v>
      </c>
      <c r="AD33" s="36">
        <v>0</v>
      </c>
      <c r="AE33" s="36">
        <v>0</v>
      </c>
      <c r="AF33" s="36">
        <f t="shared" si="0"/>
        <v>-640361</v>
      </c>
      <c r="AG33" s="37">
        <f t="shared" ref="AG33" si="22">+AF33/$H33</f>
        <v>-0.10599697350609487</v>
      </c>
      <c r="AH33" s="37">
        <f t="shared" si="2"/>
        <v>0.25652498777583815</v>
      </c>
      <c r="AI33" s="37">
        <f t="shared" si="3"/>
        <v>-0.13003859756337777</v>
      </c>
      <c r="AJ33" s="37">
        <f t="shared" si="4"/>
        <v>-0.14834272808862442</v>
      </c>
    </row>
    <row r="34" spans="1:36" x14ac:dyDescent="0.25">
      <c r="A34" s="35" t="s">
        <v>133</v>
      </c>
      <c r="B34" s="35" t="s">
        <v>125</v>
      </c>
      <c r="C34" s="35" t="s">
        <v>4</v>
      </c>
      <c r="D34" s="35" t="s">
        <v>134</v>
      </c>
      <c r="E34" s="35" t="s">
        <v>28</v>
      </c>
      <c r="F34" s="35" t="s">
        <v>14</v>
      </c>
      <c r="G34" s="35">
        <v>2017</v>
      </c>
      <c r="H34" s="36">
        <v>15364901</v>
      </c>
      <c r="I34" s="36">
        <v>13272977</v>
      </c>
      <c r="J34" s="36">
        <v>2091924</v>
      </c>
      <c r="K34" s="36">
        <v>1904318</v>
      </c>
      <c r="L34" s="36">
        <v>2715455</v>
      </c>
      <c r="M34" s="36">
        <v>1503447</v>
      </c>
      <c r="N34" s="36">
        <v>4055455</v>
      </c>
      <c r="O34" s="36">
        <v>0</v>
      </c>
      <c r="P34" s="36">
        <v>-4278115</v>
      </c>
      <c r="Q34" s="36">
        <v>0</v>
      </c>
      <c r="R34" s="36">
        <v>0</v>
      </c>
      <c r="S34" s="36">
        <v>418028</v>
      </c>
      <c r="T34" s="36">
        <v>0</v>
      </c>
      <c r="U34" s="36">
        <v>0</v>
      </c>
      <c r="V34" s="36">
        <v>0</v>
      </c>
      <c r="W34" s="36">
        <v>-4696143</v>
      </c>
      <c r="X34" s="36">
        <v>-879345</v>
      </c>
      <c r="Y34" s="36">
        <v>-3816798</v>
      </c>
      <c r="Z34" s="36">
        <v>-3816798</v>
      </c>
      <c r="AA34" s="36">
        <v>300119</v>
      </c>
      <c r="AB34" s="36">
        <v>0</v>
      </c>
      <c r="AC34" s="36">
        <v>0</v>
      </c>
      <c r="AD34" s="36">
        <v>1788617</v>
      </c>
      <c r="AE34" s="36">
        <v>0</v>
      </c>
      <c r="AF34" s="36">
        <f t="shared" si="0"/>
        <v>-2189379</v>
      </c>
      <c r="AG34" s="37">
        <f t="shared" ref="AG34" si="23">+AF34/$H34</f>
        <v>-0.14249222953014795</v>
      </c>
      <c r="AH34" s="37">
        <f t="shared" si="2"/>
        <v>0.13614952676883502</v>
      </c>
      <c r="AI34" s="37">
        <f t="shared" si="3"/>
        <v>-0.27843427041931479</v>
      </c>
      <c r="AJ34" s="37">
        <f t="shared" si="4"/>
        <v>-0.24841019151376245</v>
      </c>
    </row>
    <row r="35" spans="1:36" x14ac:dyDescent="0.25">
      <c r="A35" s="35" t="s">
        <v>133</v>
      </c>
      <c r="B35" s="35" t="s">
        <v>125</v>
      </c>
      <c r="C35" s="35" t="s">
        <v>4</v>
      </c>
      <c r="D35" s="35" t="s">
        <v>137</v>
      </c>
      <c r="E35" s="35" t="s">
        <v>138</v>
      </c>
      <c r="F35" s="35" t="s">
        <v>8</v>
      </c>
      <c r="G35" s="35">
        <v>2017</v>
      </c>
      <c r="H35" s="36">
        <v>489465273</v>
      </c>
      <c r="I35" s="36">
        <v>309080900</v>
      </c>
      <c r="J35" s="36">
        <v>180384373</v>
      </c>
      <c r="K35" s="36">
        <v>6262798</v>
      </c>
      <c r="L35" s="36">
        <v>104703829</v>
      </c>
      <c r="M35" s="36">
        <v>41636643</v>
      </c>
      <c r="N35" s="36">
        <v>4391937</v>
      </c>
      <c r="O35" s="36">
        <v>2804</v>
      </c>
      <c r="P35" s="36">
        <v>35917566</v>
      </c>
      <c r="Q35" s="36">
        <v>0</v>
      </c>
      <c r="R35" s="36">
        <v>12572463</v>
      </c>
      <c r="S35" s="36">
        <v>10821484</v>
      </c>
      <c r="T35" s="36">
        <v>0</v>
      </c>
      <c r="U35" s="36">
        <v>-8363203</v>
      </c>
      <c r="V35" s="36">
        <v>0</v>
      </c>
      <c r="W35" s="36">
        <v>29305342</v>
      </c>
      <c r="X35" s="36">
        <v>15925813</v>
      </c>
      <c r="Y35" s="36">
        <v>13379529</v>
      </c>
      <c r="Z35" s="36">
        <v>13379529</v>
      </c>
      <c r="AA35" s="36">
        <v>14182282</v>
      </c>
      <c r="AB35" s="36">
        <v>0</v>
      </c>
      <c r="AC35" s="36">
        <v>2084477</v>
      </c>
      <c r="AD35" s="36">
        <v>0</v>
      </c>
      <c r="AE35" s="36">
        <v>-44442270</v>
      </c>
      <c r="AF35" s="36">
        <f t="shared" si="0"/>
        <v>7742055</v>
      </c>
      <c r="AG35" s="37">
        <f t="shared" ref="AG35" si="24">+AF35/$H35</f>
        <v>1.5817373421709531E-2</v>
      </c>
      <c r="AH35" s="37">
        <f t="shared" si="2"/>
        <v>0.36853354660770798</v>
      </c>
      <c r="AI35" s="37">
        <f t="shared" si="3"/>
        <v>7.3381234545724344E-2</v>
      </c>
      <c r="AJ35" s="37">
        <f t="shared" si="4"/>
        <v>2.7334991342685102E-2</v>
      </c>
    </row>
    <row r="36" spans="1:36" x14ac:dyDescent="0.25">
      <c r="A36" s="35" t="s">
        <v>133</v>
      </c>
      <c r="B36" s="35" t="s">
        <v>125</v>
      </c>
      <c r="C36" s="35" t="s">
        <v>4</v>
      </c>
      <c r="D36" s="35" t="s">
        <v>139</v>
      </c>
      <c r="E36" s="35" t="s">
        <v>140</v>
      </c>
      <c r="F36" s="35" t="s">
        <v>8</v>
      </c>
      <c r="G36" s="35">
        <v>2017</v>
      </c>
      <c r="H36" s="36">
        <v>167111426</v>
      </c>
      <c r="I36" s="36">
        <v>128586110</v>
      </c>
      <c r="J36" s="36">
        <v>38525316</v>
      </c>
      <c r="K36" s="36">
        <v>0</v>
      </c>
      <c r="L36" s="36">
        <v>0</v>
      </c>
      <c r="M36" s="36">
        <v>33704513</v>
      </c>
      <c r="N36" s="36">
        <v>0</v>
      </c>
      <c r="O36" s="36">
        <v>2881616</v>
      </c>
      <c r="P36" s="36">
        <v>7702419</v>
      </c>
      <c r="Q36" s="36">
        <v>0</v>
      </c>
      <c r="R36" s="36">
        <v>200336</v>
      </c>
      <c r="S36" s="36">
        <v>6264122</v>
      </c>
      <c r="T36" s="36">
        <v>0</v>
      </c>
      <c r="U36" s="36">
        <v>1711830</v>
      </c>
      <c r="V36" s="36">
        <v>0</v>
      </c>
      <c r="W36" s="36">
        <v>3350463</v>
      </c>
      <c r="X36" s="36">
        <v>3022325</v>
      </c>
      <c r="Y36" s="36">
        <v>328138</v>
      </c>
      <c r="Z36" s="36">
        <v>328138</v>
      </c>
      <c r="AA36" s="36">
        <v>3286737</v>
      </c>
      <c r="AB36" s="36">
        <v>0</v>
      </c>
      <c r="AC36" s="36">
        <v>0</v>
      </c>
      <c r="AD36" s="36">
        <v>0</v>
      </c>
      <c r="AE36" s="36">
        <v>0</v>
      </c>
      <c r="AF36" s="36">
        <f t="shared" si="0"/>
        <v>10989156</v>
      </c>
      <c r="AG36" s="37">
        <f t="shared" ref="AG36" si="25">+AF36/$H36</f>
        <v>6.5759453216562222E-2</v>
      </c>
      <c r="AH36" s="37">
        <f t="shared" si="2"/>
        <v>0.2305366959168908</v>
      </c>
      <c r="AI36" s="37">
        <f t="shared" si="3"/>
        <v>4.6091516207874376E-2</v>
      </c>
      <c r="AJ36" s="37">
        <f t="shared" si="4"/>
        <v>1.9635880553134648E-3</v>
      </c>
    </row>
    <row r="37" spans="1:36" x14ac:dyDescent="0.25">
      <c r="A37" s="35" t="s">
        <v>133</v>
      </c>
      <c r="B37" s="35" t="s">
        <v>125</v>
      </c>
      <c r="C37" s="35" t="s">
        <v>4</v>
      </c>
      <c r="D37" s="35" t="s">
        <v>135</v>
      </c>
      <c r="E37" s="35" t="s">
        <v>61</v>
      </c>
      <c r="F37" s="35" t="s">
        <v>17</v>
      </c>
      <c r="G37" s="35">
        <v>2017</v>
      </c>
      <c r="H37" s="36">
        <v>37333371</v>
      </c>
      <c r="I37" s="36">
        <v>28291970</v>
      </c>
      <c r="J37" s="36">
        <v>9041401</v>
      </c>
      <c r="K37" s="36">
        <v>204614</v>
      </c>
      <c r="L37" s="36">
        <v>5514437</v>
      </c>
      <c r="M37" s="36">
        <v>2299803</v>
      </c>
      <c r="N37" s="36">
        <v>117484</v>
      </c>
      <c r="O37" s="36">
        <v>0</v>
      </c>
      <c r="P37" s="36">
        <v>1314291</v>
      </c>
      <c r="Q37" s="36">
        <v>0</v>
      </c>
      <c r="R37" s="36">
        <v>0</v>
      </c>
      <c r="S37" s="36">
        <v>1056993</v>
      </c>
      <c r="T37" s="36">
        <v>0</v>
      </c>
      <c r="U37" s="36">
        <v>0</v>
      </c>
      <c r="V37" s="36">
        <v>0</v>
      </c>
      <c r="W37" s="36">
        <v>257298</v>
      </c>
      <c r="X37" s="36">
        <v>192710</v>
      </c>
      <c r="Y37" s="36">
        <v>64588</v>
      </c>
      <c r="Z37" s="36">
        <v>64588</v>
      </c>
      <c r="AA37" s="36">
        <v>950368</v>
      </c>
      <c r="AB37" s="36">
        <v>0</v>
      </c>
      <c r="AC37" s="36">
        <v>0</v>
      </c>
      <c r="AD37" s="36">
        <v>0</v>
      </c>
      <c r="AE37" s="36">
        <v>0</v>
      </c>
      <c r="AF37" s="36">
        <f t="shared" si="0"/>
        <v>2264659</v>
      </c>
      <c r="AG37" s="37">
        <f t="shared" ref="AG37" si="26">+AF37/$H37</f>
        <v>6.0660447726512565E-2</v>
      </c>
      <c r="AH37" s="37">
        <f t="shared" si="2"/>
        <v>0.24218013958610918</v>
      </c>
      <c r="AI37" s="37">
        <f t="shared" si="3"/>
        <v>3.5204187695774915E-2</v>
      </c>
      <c r="AJ37" s="37">
        <f t="shared" si="4"/>
        <v>1.7300339688050136E-3</v>
      </c>
    </row>
    <row r="38" spans="1:36" x14ac:dyDescent="0.25">
      <c r="A38" s="35" t="s">
        <v>124</v>
      </c>
      <c r="B38" s="35" t="s">
        <v>125</v>
      </c>
      <c r="C38" s="35" t="s">
        <v>4</v>
      </c>
      <c r="D38" s="35" t="s">
        <v>126</v>
      </c>
      <c r="E38" s="35" t="s">
        <v>86</v>
      </c>
      <c r="F38" s="35" t="s">
        <v>8</v>
      </c>
      <c r="G38" s="35">
        <v>2018</v>
      </c>
      <c r="H38" s="36">
        <v>12270093</v>
      </c>
      <c r="I38" s="36">
        <v>8676696</v>
      </c>
      <c r="J38" s="36">
        <v>3593397</v>
      </c>
      <c r="K38" s="36">
        <v>0</v>
      </c>
      <c r="L38" s="36">
        <v>2050839</v>
      </c>
      <c r="M38" s="36">
        <v>703094</v>
      </c>
      <c r="N38" s="36">
        <v>94499</v>
      </c>
      <c r="O38" s="36">
        <v>0</v>
      </c>
      <c r="P38" s="36">
        <v>744965</v>
      </c>
      <c r="Q38" s="36">
        <v>0</v>
      </c>
      <c r="R38" s="36">
        <v>483738</v>
      </c>
      <c r="S38" s="36">
        <v>820801</v>
      </c>
      <c r="T38" s="36">
        <v>0</v>
      </c>
      <c r="U38" s="36">
        <v>0</v>
      </c>
      <c r="V38" s="36">
        <v>0</v>
      </c>
      <c r="W38" s="36">
        <v>407902</v>
      </c>
      <c r="X38" s="36">
        <v>178587</v>
      </c>
      <c r="Y38" s="36">
        <v>229315</v>
      </c>
      <c r="Z38" s="36">
        <v>229315</v>
      </c>
      <c r="AA38" s="36">
        <v>84980</v>
      </c>
      <c r="AB38" s="36">
        <v>0</v>
      </c>
      <c r="AC38" s="36">
        <v>0</v>
      </c>
      <c r="AD38" s="36">
        <v>0</v>
      </c>
      <c r="AE38" s="36">
        <v>0</v>
      </c>
      <c r="AF38" s="36">
        <f t="shared" si="0"/>
        <v>829945</v>
      </c>
      <c r="AG38" s="37">
        <f t="shared" ref="AG38" si="27">+AF38/$H38</f>
        <v>6.7639666626813671E-2</v>
      </c>
      <c r="AH38" s="37">
        <f t="shared" si="2"/>
        <v>0.29285817149063176</v>
      </c>
      <c r="AI38" s="37">
        <f t="shared" si="3"/>
        <v>6.0713883749699368E-2</v>
      </c>
      <c r="AJ38" s="37">
        <f t="shared" si="4"/>
        <v>1.8688937402511947E-2</v>
      </c>
    </row>
    <row r="39" spans="1:36" x14ac:dyDescent="0.25">
      <c r="A39" s="35" t="s">
        <v>124</v>
      </c>
      <c r="B39" s="35" t="s">
        <v>125</v>
      </c>
      <c r="C39" s="35" t="s">
        <v>4</v>
      </c>
      <c r="D39" s="35" t="s">
        <v>127</v>
      </c>
      <c r="E39" s="35" t="s">
        <v>82</v>
      </c>
      <c r="F39" s="35" t="s">
        <v>12</v>
      </c>
      <c r="G39" s="35">
        <v>2018</v>
      </c>
      <c r="H39" s="36">
        <v>99922681</v>
      </c>
      <c r="I39" s="36">
        <v>80017078</v>
      </c>
      <c r="J39" s="36">
        <v>19905603</v>
      </c>
      <c r="K39" s="36">
        <v>584779</v>
      </c>
      <c r="L39" s="36">
        <v>2765810</v>
      </c>
      <c r="M39" s="36">
        <v>9631694</v>
      </c>
      <c r="N39" s="36">
        <v>2539969</v>
      </c>
      <c r="O39" s="36">
        <v>0</v>
      </c>
      <c r="P39" s="36">
        <v>5552909</v>
      </c>
      <c r="Q39" s="36">
        <v>0</v>
      </c>
      <c r="R39" s="36">
        <v>0</v>
      </c>
      <c r="S39" s="36">
        <v>0</v>
      </c>
      <c r="T39" s="36">
        <v>0</v>
      </c>
      <c r="U39" s="36">
        <v>0</v>
      </c>
      <c r="V39" s="36">
        <v>0</v>
      </c>
      <c r="W39" s="36">
        <v>5552909</v>
      </c>
      <c r="X39" s="36">
        <v>2187853</v>
      </c>
      <c r="Y39" s="36">
        <v>3365056</v>
      </c>
      <c r="Z39" s="36">
        <v>3365056</v>
      </c>
      <c r="AA39" s="36">
        <v>513606</v>
      </c>
      <c r="AB39" s="36">
        <v>0</v>
      </c>
      <c r="AC39" s="36">
        <v>0</v>
      </c>
      <c r="AD39" s="36">
        <v>0</v>
      </c>
      <c r="AE39" s="36">
        <v>0</v>
      </c>
      <c r="AF39" s="36">
        <f t="shared" si="0"/>
        <v>6066515</v>
      </c>
      <c r="AG39" s="37">
        <f t="shared" ref="AG39" si="28">+AF39/$H39</f>
        <v>6.0712091982399873E-2</v>
      </c>
      <c r="AH39" s="37">
        <f t="shared" si="2"/>
        <v>0.19921005722414514</v>
      </c>
      <c r="AI39" s="37">
        <f t="shared" si="3"/>
        <v>5.557205775933894E-2</v>
      </c>
      <c r="AJ39" s="37">
        <f t="shared" si="4"/>
        <v>3.3676598409123952E-2</v>
      </c>
    </row>
    <row r="40" spans="1:36" x14ac:dyDescent="0.25">
      <c r="A40" s="35" t="s">
        <v>124</v>
      </c>
      <c r="B40" s="35" t="s">
        <v>125</v>
      </c>
      <c r="C40" s="35" t="s">
        <v>4</v>
      </c>
      <c r="D40" s="35" t="s">
        <v>128</v>
      </c>
      <c r="E40" s="35" t="s">
        <v>44</v>
      </c>
      <c r="F40" s="35" t="s">
        <v>23</v>
      </c>
      <c r="G40" s="35">
        <v>2018</v>
      </c>
      <c r="H40" s="36">
        <v>56792165</v>
      </c>
      <c r="I40" s="36">
        <v>47651088</v>
      </c>
      <c r="J40" s="36">
        <v>9141077</v>
      </c>
      <c r="K40" s="36">
        <v>1044411</v>
      </c>
      <c r="L40" s="36">
        <v>10244412</v>
      </c>
      <c r="M40" s="36">
        <v>2344308</v>
      </c>
      <c r="N40" s="36">
        <v>1563643</v>
      </c>
      <c r="O40" s="36">
        <v>0</v>
      </c>
      <c r="P40" s="36">
        <v>-3966875</v>
      </c>
      <c r="Q40" s="36">
        <v>0</v>
      </c>
      <c r="R40" s="36">
        <v>40767</v>
      </c>
      <c r="S40" s="36">
        <v>872270</v>
      </c>
      <c r="T40" s="36">
        <v>0</v>
      </c>
      <c r="U40" s="36">
        <v>0</v>
      </c>
      <c r="V40" s="36">
        <v>0</v>
      </c>
      <c r="W40" s="36">
        <v>-4798378</v>
      </c>
      <c r="X40" s="36">
        <v>-762907</v>
      </c>
      <c r="Y40" s="36">
        <v>-4035471</v>
      </c>
      <c r="Z40" s="36">
        <v>-4035471</v>
      </c>
      <c r="AA40" s="36">
        <v>1132659</v>
      </c>
      <c r="AB40" s="36">
        <v>0</v>
      </c>
      <c r="AC40" s="36">
        <v>0</v>
      </c>
      <c r="AD40" s="36">
        <v>0</v>
      </c>
      <c r="AE40" s="36">
        <v>-36475</v>
      </c>
      <c r="AF40" s="36">
        <f t="shared" si="0"/>
        <v>-2870691</v>
      </c>
      <c r="AG40" s="37">
        <f t="shared" ref="AG40" si="29">+AF40/$H40</f>
        <v>-5.0547307009690512E-2</v>
      </c>
      <c r="AH40" s="37">
        <f t="shared" si="2"/>
        <v>0.16095665660923475</v>
      </c>
      <c r="AI40" s="37">
        <f t="shared" si="3"/>
        <v>-6.984898357018085E-2</v>
      </c>
      <c r="AJ40" s="37">
        <f t="shared" si="4"/>
        <v>-7.1056826236506387E-2</v>
      </c>
    </row>
    <row r="41" spans="1:36" x14ac:dyDescent="0.25">
      <c r="A41" s="35" t="s">
        <v>124</v>
      </c>
      <c r="B41" s="35" t="s">
        <v>125</v>
      </c>
      <c r="C41" s="35" t="s">
        <v>4</v>
      </c>
      <c r="D41" s="35" t="s">
        <v>129</v>
      </c>
      <c r="E41" s="35" t="s">
        <v>79</v>
      </c>
      <c r="F41" s="35" t="s">
        <v>8</v>
      </c>
      <c r="G41" s="35">
        <v>2018</v>
      </c>
      <c r="H41" s="36">
        <v>11589074</v>
      </c>
      <c r="I41" s="36">
        <v>7244346</v>
      </c>
      <c r="J41" s="36">
        <v>4344728</v>
      </c>
      <c r="K41" s="36">
        <v>247779</v>
      </c>
      <c r="L41" s="36">
        <v>511141</v>
      </c>
      <c r="M41" s="36">
        <v>1971059</v>
      </c>
      <c r="N41" s="36">
        <v>153838</v>
      </c>
      <c r="O41" s="36">
        <v>0</v>
      </c>
      <c r="P41" s="36">
        <v>1956469</v>
      </c>
      <c r="Q41" s="36">
        <v>0</v>
      </c>
      <c r="R41" s="36">
        <v>3278217</v>
      </c>
      <c r="S41" s="36">
        <v>536380</v>
      </c>
      <c r="T41" s="36">
        <v>0</v>
      </c>
      <c r="U41" s="36">
        <v>0</v>
      </c>
      <c r="V41" s="36">
        <v>0</v>
      </c>
      <c r="W41" s="36">
        <v>4698306</v>
      </c>
      <c r="X41" s="36">
        <v>1799047</v>
      </c>
      <c r="Y41" s="36">
        <v>2899259</v>
      </c>
      <c r="Z41" s="36">
        <v>2899259</v>
      </c>
      <c r="AA41" s="36">
        <v>61712</v>
      </c>
      <c r="AB41" s="36">
        <v>0</v>
      </c>
      <c r="AC41" s="36">
        <v>0</v>
      </c>
      <c r="AD41" s="36">
        <v>0</v>
      </c>
      <c r="AE41" s="36">
        <v>0</v>
      </c>
      <c r="AF41" s="36">
        <f t="shared" si="0"/>
        <v>2018181</v>
      </c>
      <c r="AG41" s="37">
        <f t="shared" ref="AG41" si="30">+AF41/$H41</f>
        <v>0.17414514740349402</v>
      </c>
      <c r="AH41" s="37">
        <f t="shared" si="2"/>
        <v>0.37489863297102083</v>
      </c>
      <c r="AI41" s="37">
        <f t="shared" si="3"/>
        <v>0.16882013178964947</v>
      </c>
      <c r="AJ41" s="37">
        <f t="shared" si="4"/>
        <v>0.25017175660453977</v>
      </c>
    </row>
    <row r="42" spans="1:36" x14ac:dyDescent="0.25">
      <c r="A42" s="35" t="s">
        <v>124</v>
      </c>
      <c r="B42" s="35" t="s">
        <v>125</v>
      </c>
      <c r="C42" s="35" t="s">
        <v>4</v>
      </c>
      <c r="D42" s="35" t="s">
        <v>130</v>
      </c>
      <c r="E42" s="35" t="s">
        <v>73</v>
      </c>
      <c r="F42" s="35" t="s">
        <v>8</v>
      </c>
      <c r="G42" s="35">
        <v>2018</v>
      </c>
      <c r="H42" s="36">
        <v>131763696</v>
      </c>
      <c r="I42" s="36">
        <v>82872761</v>
      </c>
      <c r="J42" s="36">
        <v>48890935</v>
      </c>
      <c r="K42" s="36">
        <v>764725</v>
      </c>
      <c r="L42" s="36">
        <v>19846732</v>
      </c>
      <c r="M42" s="36">
        <v>18666263</v>
      </c>
      <c r="N42" s="36">
        <v>0</v>
      </c>
      <c r="O42" s="36">
        <v>0</v>
      </c>
      <c r="P42" s="36">
        <v>11142665</v>
      </c>
      <c r="Q42" s="36">
        <v>0</v>
      </c>
      <c r="R42" s="36">
        <v>633484</v>
      </c>
      <c r="S42" s="36">
        <v>0</v>
      </c>
      <c r="T42" s="36">
        <v>0</v>
      </c>
      <c r="U42" s="36">
        <v>0</v>
      </c>
      <c r="V42" s="36">
        <v>0</v>
      </c>
      <c r="W42" s="36">
        <v>11776149</v>
      </c>
      <c r="X42" s="36">
        <v>4831225</v>
      </c>
      <c r="Y42" s="36">
        <v>6944924</v>
      </c>
      <c r="Z42" s="36">
        <v>6944924</v>
      </c>
      <c r="AA42" s="36">
        <v>1764711</v>
      </c>
      <c r="AB42" s="36">
        <v>0</v>
      </c>
      <c r="AC42" s="36">
        <v>2449058</v>
      </c>
      <c r="AD42" s="36">
        <v>0</v>
      </c>
      <c r="AE42" s="36">
        <v>77232</v>
      </c>
      <c r="AF42" s="36">
        <f t="shared" si="0"/>
        <v>15433666</v>
      </c>
      <c r="AG42" s="37">
        <f t="shared" ref="AG42" si="31">+AF42/$H42</f>
        <v>0.11713139862136229</v>
      </c>
      <c r="AH42" s="37">
        <f t="shared" si="2"/>
        <v>0.37105011838769308</v>
      </c>
      <c r="AI42" s="37">
        <f t="shared" si="3"/>
        <v>8.4565516437850985E-2</v>
      </c>
      <c r="AJ42" s="37">
        <f t="shared" si="4"/>
        <v>5.270741646469905E-2</v>
      </c>
    </row>
    <row r="43" spans="1:36" x14ac:dyDescent="0.25">
      <c r="A43" s="35" t="s">
        <v>124</v>
      </c>
      <c r="B43" s="35" t="s">
        <v>125</v>
      </c>
      <c r="C43" s="35" t="s">
        <v>4</v>
      </c>
      <c r="D43" s="35" t="s">
        <v>131</v>
      </c>
      <c r="E43" s="35" t="s">
        <v>34</v>
      </c>
      <c r="F43" s="35" t="s">
        <v>8</v>
      </c>
      <c r="G43" s="35">
        <v>2018</v>
      </c>
      <c r="H43" s="36">
        <v>51785287</v>
      </c>
      <c r="I43" s="36">
        <v>37801098</v>
      </c>
      <c r="J43" s="36">
        <v>13984189</v>
      </c>
      <c r="K43" s="36">
        <v>1005759</v>
      </c>
      <c r="L43" s="36">
        <v>8034473</v>
      </c>
      <c r="M43" s="36">
        <v>2335741</v>
      </c>
      <c r="N43" s="36">
        <v>0</v>
      </c>
      <c r="O43" s="36">
        <v>-68577</v>
      </c>
      <c r="P43" s="36">
        <v>4551157</v>
      </c>
      <c r="Q43" s="36">
        <v>0</v>
      </c>
      <c r="R43" s="36">
        <v>120391</v>
      </c>
      <c r="S43" s="36">
        <v>271091</v>
      </c>
      <c r="T43" s="36">
        <v>0</v>
      </c>
      <c r="U43" s="36">
        <v>0</v>
      </c>
      <c r="V43" s="36">
        <v>0</v>
      </c>
      <c r="W43" s="36">
        <v>4400457</v>
      </c>
      <c r="X43" s="36">
        <v>1516826</v>
      </c>
      <c r="Y43" s="36">
        <v>2883631</v>
      </c>
      <c r="Z43" s="36">
        <v>2883631</v>
      </c>
      <c r="AA43" s="36">
        <v>995961</v>
      </c>
      <c r="AB43" s="36">
        <v>0</v>
      </c>
      <c r="AC43" s="36">
        <v>49241</v>
      </c>
      <c r="AD43" s="36">
        <v>0</v>
      </c>
      <c r="AE43" s="36">
        <v>0</v>
      </c>
      <c r="AF43" s="36">
        <f t="shared" si="0"/>
        <v>5596359</v>
      </c>
      <c r="AG43" s="37">
        <f t="shared" ref="AG43" si="32">+AF43/$H43</f>
        <v>0.10806851374599893</v>
      </c>
      <c r="AH43" s="37">
        <f t="shared" si="2"/>
        <v>0.27004173984784519</v>
      </c>
      <c r="AI43" s="37">
        <f t="shared" si="3"/>
        <v>8.7885136177771883E-2</v>
      </c>
      <c r="AJ43" s="37">
        <f t="shared" si="4"/>
        <v>5.5684368419161218E-2</v>
      </c>
    </row>
    <row r="44" spans="1:36" x14ac:dyDescent="0.25">
      <c r="A44" s="35" t="s">
        <v>124</v>
      </c>
      <c r="B44" s="35" t="s">
        <v>125</v>
      </c>
      <c r="C44" s="35" t="s">
        <v>4</v>
      </c>
      <c r="D44" s="35" t="s">
        <v>132</v>
      </c>
      <c r="E44" s="35" t="s">
        <v>43</v>
      </c>
      <c r="F44" s="35" t="s">
        <v>12</v>
      </c>
      <c r="G44" s="35">
        <v>2018</v>
      </c>
      <c r="H44" s="36">
        <v>10116935</v>
      </c>
      <c r="I44" s="36">
        <v>8806334</v>
      </c>
      <c r="J44" s="36">
        <v>1310601</v>
      </c>
      <c r="K44" s="36">
        <v>32654</v>
      </c>
      <c r="L44" s="36">
        <v>1352868</v>
      </c>
      <c r="M44" s="36">
        <v>875309</v>
      </c>
      <c r="N44" s="36">
        <v>14272</v>
      </c>
      <c r="O44" s="36">
        <v>0</v>
      </c>
      <c r="P44" s="36">
        <v>-899194</v>
      </c>
      <c r="Q44" s="36">
        <v>0</v>
      </c>
      <c r="R44" s="36">
        <v>853415</v>
      </c>
      <c r="S44" s="36">
        <v>2066445</v>
      </c>
      <c r="T44" s="36">
        <v>0</v>
      </c>
      <c r="U44" s="36">
        <v>0</v>
      </c>
      <c r="V44" s="36">
        <v>0</v>
      </c>
      <c r="W44" s="36">
        <v>-2112224</v>
      </c>
      <c r="X44" s="36">
        <v>90511</v>
      </c>
      <c r="Y44" s="36">
        <v>-2202735</v>
      </c>
      <c r="Z44" s="36">
        <v>-2202735</v>
      </c>
      <c r="AA44" s="36">
        <v>340244</v>
      </c>
      <c r="AB44" s="36">
        <v>0</v>
      </c>
      <c r="AC44" s="36">
        <v>0</v>
      </c>
      <c r="AD44" s="36">
        <v>0</v>
      </c>
      <c r="AE44" s="36">
        <v>0</v>
      </c>
      <c r="AF44" s="36">
        <f t="shared" si="0"/>
        <v>-558950</v>
      </c>
      <c r="AG44" s="37">
        <f t="shared" ref="AG44" si="33">+AF44/$H44</f>
        <v>-5.5248946444748336E-2</v>
      </c>
      <c r="AH44" s="37">
        <f t="shared" si="2"/>
        <v>0.12954526247326884</v>
      </c>
      <c r="AI44" s="37">
        <f t="shared" si="3"/>
        <v>-8.8880080775452244E-2</v>
      </c>
      <c r="AJ44" s="37">
        <f t="shared" si="4"/>
        <v>-0.21772750343854141</v>
      </c>
    </row>
    <row r="45" spans="1:36" x14ac:dyDescent="0.25">
      <c r="A45" s="35" t="s">
        <v>124</v>
      </c>
      <c r="B45" s="35" t="s">
        <v>125</v>
      </c>
      <c r="C45" s="35" t="s">
        <v>4</v>
      </c>
      <c r="D45" s="35" t="s">
        <v>142</v>
      </c>
      <c r="E45" s="35" t="s">
        <v>87</v>
      </c>
      <c r="F45" s="35" t="s">
        <v>12</v>
      </c>
      <c r="G45" s="35">
        <v>2018</v>
      </c>
      <c r="H45" s="36">
        <v>44276686</v>
      </c>
      <c r="I45" s="36">
        <v>33615142</v>
      </c>
      <c r="J45" s="36">
        <v>10661544</v>
      </c>
      <c r="K45" s="36">
        <v>687889</v>
      </c>
      <c r="L45" s="36">
        <v>3969268</v>
      </c>
      <c r="M45" s="36">
        <v>2681430</v>
      </c>
      <c r="N45" s="36">
        <v>145982</v>
      </c>
      <c r="O45" s="36">
        <v>0</v>
      </c>
      <c r="P45" s="36">
        <v>4552753</v>
      </c>
      <c r="Q45" s="36">
        <v>0</v>
      </c>
      <c r="R45" s="36">
        <v>407419</v>
      </c>
      <c r="S45" s="36">
        <v>1202019</v>
      </c>
      <c r="T45" s="36">
        <v>0</v>
      </c>
      <c r="U45" s="36">
        <v>0</v>
      </c>
      <c r="V45" s="36">
        <v>0</v>
      </c>
      <c r="W45" s="36">
        <v>3758153</v>
      </c>
      <c r="X45" s="36">
        <v>747369</v>
      </c>
      <c r="Y45" s="36">
        <v>3010784</v>
      </c>
      <c r="Z45" s="36">
        <v>3010784</v>
      </c>
      <c r="AA45" s="36">
        <v>2318795</v>
      </c>
      <c r="AB45" s="36">
        <v>0</v>
      </c>
      <c r="AC45" s="36">
        <v>0</v>
      </c>
      <c r="AD45" s="36">
        <v>0</v>
      </c>
      <c r="AE45" s="36">
        <v>0</v>
      </c>
      <c r="AF45" s="36">
        <f t="shared" si="0"/>
        <v>6871548</v>
      </c>
      <c r="AG45" s="37">
        <f t="shared" ref="AG45" si="34">+AF45/$H45</f>
        <v>0.15519562597796954</v>
      </c>
      <c r="AH45" s="37">
        <f t="shared" si="2"/>
        <v>0.24079363121259797</v>
      </c>
      <c r="AI45" s="37">
        <f t="shared" si="3"/>
        <v>0.10282506238158837</v>
      </c>
      <c r="AJ45" s="37">
        <f t="shared" si="4"/>
        <v>6.7999307807273562E-2</v>
      </c>
    </row>
    <row r="46" spans="1:36" x14ac:dyDescent="0.25">
      <c r="A46" s="35" t="s">
        <v>133</v>
      </c>
      <c r="B46" s="35" t="s">
        <v>125</v>
      </c>
      <c r="C46" s="35" t="s">
        <v>4</v>
      </c>
      <c r="D46" s="35" t="s">
        <v>135</v>
      </c>
      <c r="E46" s="35" t="s">
        <v>61</v>
      </c>
      <c r="F46" s="35" t="s">
        <v>17</v>
      </c>
      <c r="G46" s="35">
        <v>2018</v>
      </c>
      <c r="H46" s="36">
        <v>44268918</v>
      </c>
      <c r="I46" s="36">
        <v>33979912</v>
      </c>
      <c r="J46" s="36">
        <v>10289006</v>
      </c>
      <c r="K46" s="36">
        <v>412688</v>
      </c>
      <c r="L46" s="36">
        <v>6228829</v>
      </c>
      <c r="M46" s="36">
        <v>2283565</v>
      </c>
      <c r="N46" s="36">
        <v>103680</v>
      </c>
      <c r="O46" s="36">
        <v>0</v>
      </c>
      <c r="P46" s="36">
        <v>2085620</v>
      </c>
      <c r="Q46" s="36">
        <v>0</v>
      </c>
      <c r="R46" s="36">
        <v>0</v>
      </c>
      <c r="S46" s="36">
        <v>1399681</v>
      </c>
      <c r="T46" s="36">
        <v>0</v>
      </c>
      <c r="U46" s="36">
        <v>0</v>
      </c>
      <c r="V46" s="36">
        <v>0</v>
      </c>
      <c r="W46" s="36">
        <v>685939</v>
      </c>
      <c r="X46" s="36">
        <v>448561</v>
      </c>
      <c r="Y46" s="36">
        <v>237378</v>
      </c>
      <c r="Z46" s="36">
        <v>237378</v>
      </c>
      <c r="AA46" s="36">
        <v>898379</v>
      </c>
      <c r="AB46" s="36">
        <v>0</v>
      </c>
      <c r="AC46" s="36">
        <v>0</v>
      </c>
      <c r="AD46" s="36">
        <v>0</v>
      </c>
      <c r="AE46" s="36">
        <v>0</v>
      </c>
      <c r="AF46" s="36">
        <f t="shared" si="0"/>
        <v>2983999</v>
      </c>
      <c r="AG46" s="37">
        <f t="shared" ref="AG46" si="35">+AF46/$H46</f>
        <v>6.7406187790720343E-2</v>
      </c>
      <c r="AH46" s="37">
        <f t="shared" si="2"/>
        <v>0.2324205439130001</v>
      </c>
      <c r="AI46" s="37">
        <f t="shared" si="3"/>
        <v>4.7112513569904736E-2</v>
      </c>
      <c r="AJ46" s="37">
        <f t="shared" si="4"/>
        <v>5.3621821070937402E-3</v>
      </c>
    </row>
    <row r="47" spans="1:36" x14ac:dyDescent="0.25">
      <c r="A47" s="35" t="s">
        <v>133</v>
      </c>
      <c r="B47" s="35" t="s">
        <v>125</v>
      </c>
      <c r="C47" s="35" t="s">
        <v>4</v>
      </c>
      <c r="D47" s="35" t="s">
        <v>136</v>
      </c>
      <c r="E47" s="35" t="s">
        <v>41</v>
      </c>
      <c r="F47" s="35" t="s">
        <v>23</v>
      </c>
      <c r="G47" s="35">
        <v>2018</v>
      </c>
      <c r="H47" s="36">
        <v>9131416</v>
      </c>
      <c r="I47" s="36">
        <v>6902999</v>
      </c>
      <c r="J47" s="36">
        <v>2228417</v>
      </c>
      <c r="K47" s="36">
        <v>0</v>
      </c>
      <c r="L47" s="36">
        <v>877826</v>
      </c>
      <c r="M47" s="36">
        <v>1039335</v>
      </c>
      <c r="N47" s="36">
        <v>0</v>
      </c>
      <c r="O47" s="36">
        <v>0</v>
      </c>
      <c r="P47" s="36">
        <v>311256</v>
      </c>
      <c r="Q47" s="36">
        <v>23860</v>
      </c>
      <c r="R47" s="36">
        <v>482610</v>
      </c>
      <c r="S47" s="36">
        <v>820625</v>
      </c>
      <c r="T47" s="36">
        <v>39821</v>
      </c>
      <c r="U47" s="36">
        <v>0</v>
      </c>
      <c r="V47" s="36">
        <v>0</v>
      </c>
      <c r="W47" s="36">
        <v>-42720</v>
      </c>
      <c r="X47" s="36">
        <v>14772</v>
      </c>
      <c r="Y47" s="36">
        <v>-57492</v>
      </c>
      <c r="Z47" s="36">
        <v>-57492</v>
      </c>
      <c r="AA47" s="36">
        <v>13294037</v>
      </c>
      <c r="AB47" s="36">
        <v>0</v>
      </c>
      <c r="AC47" s="36">
        <v>0</v>
      </c>
      <c r="AD47" s="36">
        <v>0</v>
      </c>
      <c r="AE47" s="36">
        <v>0</v>
      </c>
      <c r="AF47" s="36">
        <f t="shared" si="0"/>
        <v>13605293</v>
      </c>
      <c r="AG47" s="37">
        <f t="shared" ref="AG47" si="36">+AF47/$H47</f>
        <v>1.4899433997969209</v>
      </c>
      <c r="AH47" s="37">
        <f t="shared" si="2"/>
        <v>0.24403849304423322</v>
      </c>
      <c r="AI47" s="37">
        <f t="shared" si="3"/>
        <v>3.4086279718282465E-2</v>
      </c>
      <c r="AJ47" s="37">
        <f t="shared" si="4"/>
        <v>-6.2960662398909434E-3</v>
      </c>
    </row>
    <row r="48" spans="1:36" x14ac:dyDescent="0.25">
      <c r="A48" s="35" t="s">
        <v>133</v>
      </c>
      <c r="B48" s="35" t="s">
        <v>125</v>
      </c>
      <c r="C48" s="35" t="s">
        <v>4</v>
      </c>
      <c r="D48" s="35" t="s">
        <v>137</v>
      </c>
      <c r="E48" s="35" t="s">
        <v>138</v>
      </c>
      <c r="F48" s="35" t="s">
        <v>8</v>
      </c>
      <c r="G48" s="35">
        <v>2018</v>
      </c>
      <c r="H48" s="36">
        <v>481019199</v>
      </c>
      <c r="I48" s="36">
        <v>335452236</v>
      </c>
      <c r="J48" s="36">
        <v>145566963</v>
      </c>
      <c r="K48" s="36">
        <v>4261706</v>
      </c>
      <c r="L48" s="36">
        <v>88374933</v>
      </c>
      <c r="M48" s="36">
        <v>32764156</v>
      </c>
      <c r="N48" s="36">
        <v>4292263</v>
      </c>
      <c r="O48" s="36">
        <v>4620349</v>
      </c>
      <c r="P48" s="36">
        <v>29017666</v>
      </c>
      <c r="Q48" s="36">
        <v>0</v>
      </c>
      <c r="R48" s="36">
        <v>9440833</v>
      </c>
      <c r="S48" s="36">
        <v>12378225</v>
      </c>
      <c r="T48" s="36">
        <v>0</v>
      </c>
      <c r="U48" s="36">
        <v>-12674899</v>
      </c>
      <c r="V48" s="36">
        <v>0</v>
      </c>
      <c r="W48" s="36">
        <v>13405375</v>
      </c>
      <c r="X48" s="36">
        <v>6253164</v>
      </c>
      <c r="Y48" s="36">
        <v>7152211</v>
      </c>
      <c r="Z48" s="36">
        <v>7152211</v>
      </c>
      <c r="AA48" s="36">
        <v>13016015</v>
      </c>
      <c r="AB48" s="36">
        <v>0</v>
      </c>
      <c r="AC48" s="36">
        <v>268988</v>
      </c>
      <c r="AD48" s="36">
        <v>0</v>
      </c>
      <c r="AE48" s="36">
        <v>29173492</v>
      </c>
      <c r="AF48" s="36">
        <f t="shared" si="0"/>
        <v>71476161</v>
      </c>
      <c r="AG48" s="37">
        <f t="shared" ref="AG48" si="37">+AF48/$H48</f>
        <v>0.14859315625778172</v>
      </c>
      <c r="AH48" s="37">
        <f t="shared" si="2"/>
        <v>0.30262193962865086</v>
      </c>
      <c r="AI48" s="37">
        <f t="shared" si="3"/>
        <v>6.0325380068665412E-2</v>
      </c>
      <c r="AJ48" s="37">
        <f t="shared" si="4"/>
        <v>1.4868868051148204E-2</v>
      </c>
    </row>
    <row r="49" spans="1:36" x14ac:dyDescent="0.25">
      <c r="A49" s="35" t="s">
        <v>133</v>
      </c>
      <c r="B49" s="35" t="s">
        <v>125</v>
      </c>
      <c r="C49" s="35" t="s">
        <v>4</v>
      </c>
      <c r="D49" s="35" t="s">
        <v>139</v>
      </c>
      <c r="E49" s="35" t="s">
        <v>140</v>
      </c>
      <c r="F49" s="35" t="s">
        <v>8</v>
      </c>
      <c r="G49" s="35">
        <v>2018</v>
      </c>
      <c r="H49" s="36">
        <v>179107262</v>
      </c>
      <c r="I49" s="36">
        <v>140064753</v>
      </c>
      <c r="J49" s="36">
        <v>39042509</v>
      </c>
      <c r="K49" s="36">
        <v>0</v>
      </c>
      <c r="L49" s="36">
        <v>0</v>
      </c>
      <c r="M49" s="36">
        <v>33442441</v>
      </c>
      <c r="N49" s="36">
        <v>908749</v>
      </c>
      <c r="O49" s="36">
        <v>0</v>
      </c>
      <c r="P49" s="36">
        <v>4691319</v>
      </c>
      <c r="Q49" s="36">
        <v>0</v>
      </c>
      <c r="R49" s="36">
        <v>122916</v>
      </c>
      <c r="S49" s="36">
        <v>4984021</v>
      </c>
      <c r="T49" s="36">
        <v>0</v>
      </c>
      <c r="U49" s="36">
        <v>1236925</v>
      </c>
      <c r="V49" s="36">
        <v>0</v>
      </c>
      <c r="W49" s="36">
        <v>1067139</v>
      </c>
      <c r="X49" s="36">
        <v>-1078873</v>
      </c>
      <c r="Y49" s="36">
        <v>2146012</v>
      </c>
      <c r="Z49" s="36">
        <v>2146012</v>
      </c>
      <c r="AA49" s="36">
        <v>2194683</v>
      </c>
      <c r="AB49" s="36">
        <v>0</v>
      </c>
      <c r="AC49" s="36">
        <v>0</v>
      </c>
      <c r="AD49" s="36">
        <v>0</v>
      </c>
      <c r="AE49" s="36">
        <v>0</v>
      </c>
      <c r="AF49" s="36">
        <f t="shared" si="0"/>
        <v>6886002</v>
      </c>
      <c r="AG49" s="37">
        <f t="shared" ref="AG49" si="38">+AF49/$H49</f>
        <v>3.8446246808239409E-2</v>
      </c>
      <c r="AH49" s="37">
        <f t="shared" si="2"/>
        <v>0.21798395310180108</v>
      </c>
      <c r="AI49" s="37">
        <f t="shared" si="3"/>
        <v>2.6192790552512606E-2</v>
      </c>
      <c r="AJ49" s="37">
        <f t="shared" si="4"/>
        <v>1.1981714063609547E-2</v>
      </c>
    </row>
    <row r="50" spans="1:36" x14ac:dyDescent="0.25">
      <c r="A50" s="35" t="s">
        <v>124</v>
      </c>
      <c r="B50" s="35" t="s">
        <v>125</v>
      </c>
      <c r="C50" s="35" t="s">
        <v>4</v>
      </c>
      <c r="D50" s="35" t="s">
        <v>143</v>
      </c>
      <c r="E50" s="35" t="s">
        <v>92</v>
      </c>
      <c r="F50" s="35" t="s">
        <v>23</v>
      </c>
      <c r="G50" s="35">
        <v>2019</v>
      </c>
      <c r="H50" s="36">
        <v>5224334</v>
      </c>
      <c r="I50" s="36">
        <v>3466974</v>
      </c>
      <c r="J50" s="36">
        <v>1757360</v>
      </c>
      <c r="K50" s="36">
        <v>289</v>
      </c>
      <c r="L50" s="36">
        <v>477462</v>
      </c>
      <c r="M50" s="36">
        <v>696983</v>
      </c>
      <c r="N50" s="36">
        <v>214985</v>
      </c>
      <c r="O50" s="36">
        <v>0</v>
      </c>
      <c r="P50" s="36">
        <v>368219</v>
      </c>
      <c r="Q50" s="36">
        <v>0</v>
      </c>
      <c r="R50" s="36">
        <v>26684</v>
      </c>
      <c r="S50" s="36">
        <v>179612</v>
      </c>
      <c r="T50" s="36">
        <v>0</v>
      </c>
      <c r="U50" s="36">
        <v>0</v>
      </c>
      <c r="V50" s="36">
        <v>0</v>
      </c>
      <c r="W50" s="36">
        <v>215291</v>
      </c>
      <c r="X50" s="36">
        <v>143230</v>
      </c>
      <c r="Y50" s="36">
        <v>72061</v>
      </c>
      <c r="Z50" s="36">
        <v>72061</v>
      </c>
      <c r="AA50" s="36">
        <v>56371</v>
      </c>
      <c r="AB50" s="36">
        <v>0</v>
      </c>
      <c r="AC50" s="36">
        <v>0</v>
      </c>
      <c r="AD50" s="36">
        <v>0</v>
      </c>
      <c r="AE50" s="36">
        <v>0</v>
      </c>
      <c r="AF50" s="36">
        <f t="shared" si="0"/>
        <v>424590</v>
      </c>
      <c r="AG50" s="37">
        <f t="shared" ref="AG50:AG62" si="39">+AF50/$H50</f>
        <v>8.1271603232105763E-2</v>
      </c>
      <c r="AH50" s="37">
        <f t="shared" si="2"/>
        <v>0.33637971844832282</v>
      </c>
      <c r="AI50" s="37">
        <f t="shared" si="3"/>
        <v>7.048151974969441E-2</v>
      </c>
      <c r="AJ50" s="37">
        <f t="shared" si="4"/>
        <v>1.3793337102872826E-2</v>
      </c>
    </row>
    <row r="51" spans="1:36" x14ac:dyDescent="0.25">
      <c r="A51" s="35" t="s">
        <v>124</v>
      </c>
      <c r="B51" s="35" t="s">
        <v>125</v>
      </c>
      <c r="C51" s="35" t="s">
        <v>4</v>
      </c>
      <c r="D51" s="35" t="s">
        <v>126</v>
      </c>
      <c r="E51" s="35" t="s">
        <v>86</v>
      </c>
      <c r="F51" s="35" t="s">
        <v>8</v>
      </c>
      <c r="G51" s="35">
        <v>2019</v>
      </c>
      <c r="H51" s="36">
        <v>12918899</v>
      </c>
      <c r="I51" s="36">
        <v>8745050</v>
      </c>
      <c r="J51" s="36">
        <v>4173849</v>
      </c>
      <c r="K51" s="36">
        <v>0</v>
      </c>
      <c r="L51" s="36">
        <v>2231036</v>
      </c>
      <c r="M51" s="36">
        <v>642298</v>
      </c>
      <c r="N51" s="36">
        <v>127363</v>
      </c>
      <c r="O51" s="36">
        <v>0</v>
      </c>
      <c r="P51" s="36">
        <v>1173152</v>
      </c>
      <c r="Q51" s="36">
        <v>0</v>
      </c>
      <c r="R51" s="36">
        <v>132699</v>
      </c>
      <c r="S51" s="36">
        <v>981752</v>
      </c>
      <c r="T51" s="36">
        <v>0</v>
      </c>
      <c r="U51" s="36">
        <v>0</v>
      </c>
      <c r="V51" s="36">
        <v>0</v>
      </c>
      <c r="W51" s="36">
        <v>324099</v>
      </c>
      <c r="X51" s="36">
        <v>139884</v>
      </c>
      <c r="Y51" s="36">
        <v>184215</v>
      </c>
      <c r="Z51" s="36">
        <v>184215</v>
      </c>
      <c r="AA51" s="36">
        <v>0</v>
      </c>
      <c r="AB51" s="36">
        <v>0</v>
      </c>
      <c r="AC51" s="36">
        <v>0</v>
      </c>
      <c r="AD51" s="36">
        <v>0</v>
      </c>
      <c r="AE51" s="36">
        <v>0</v>
      </c>
      <c r="AF51" s="36">
        <f t="shared" si="0"/>
        <v>1173152</v>
      </c>
      <c r="AG51" s="37">
        <f t="shared" si="39"/>
        <v>9.080897683308771E-2</v>
      </c>
      <c r="AH51" s="37">
        <f t="shared" si="2"/>
        <v>0.32308086006400388</v>
      </c>
      <c r="AI51" s="37">
        <f t="shared" si="3"/>
        <v>9.080897683308771E-2</v>
      </c>
      <c r="AJ51" s="37">
        <f t="shared" si="4"/>
        <v>1.4259342069320304E-2</v>
      </c>
    </row>
    <row r="52" spans="1:36" x14ac:dyDescent="0.25">
      <c r="A52" s="35" t="s">
        <v>124</v>
      </c>
      <c r="B52" s="35" t="s">
        <v>125</v>
      </c>
      <c r="C52" s="35" t="s">
        <v>4</v>
      </c>
      <c r="D52" s="35" t="s">
        <v>130</v>
      </c>
      <c r="E52" s="35" t="s">
        <v>73</v>
      </c>
      <c r="F52" s="35" t="s">
        <v>8</v>
      </c>
      <c r="G52" s="35">
        <v>2019</v>
      </c>
      <c r="H52" s="36">
        <v>128845409</v>
      </c>
      <c r="I52" s="36">
        <v>78403922</v>
      </c>
      <c r="J52" s="36">
        <v>50441487</v>
      </c>
      <c r="K52" s="36">
        <v>378382</v>
      </c>
      <c r="L52" s="36">
        <v>19214958</v>
      </c>
      <c r="M52" s="36">
        <v>17362339</v>
      </c>
      <c r="N52" s="36">
        <v>0</v>
      </c>
      <c r="O52" s="36">
        <v>0</v>
      </c>
      <c r="P52" s="36">
        <v>14242572</v>
      </c>
      <c r="Q52" s="36">
        <v>0</v>
      </c>
      <c r="R52" s="36">
        <v>121892</v>
      </c>
      <c r="S52" s="36">
        <v>0</v>
      </c>
      <c r="T52" s="36">
        <v>0</v>
      </c>
      <c r="U52" s="36">
        <v>0</v>
      </c>
      <c r="V52" s="36">
        <v>0</v>
      </c>
      <c r="W52" s="36">
        <v>14364464</v>
      </c>
      <c r="X52" s="36">
        <v>5742224</v>
      </c>
      <c r="Y52" s="36">
        <v>8622240</v>
      </c>
      <c r="Z52" s="36">
        <v>8622240</v>
      </c>
      <c r="AA52" s="36">
        <v>2674069</v>
      </c>
      <c r="AB52" s="36">
        <v>1392094</v>
      </c>
      <c r="AC52" s="36">
        <v>2649498</v>
      </c>
      <c r="AD52" s="36">
        <v>0</v>
      </c>
      <c r="AE52" s="36">
        <v>461896</v>
      </c>
      <c r="AF52" s="36">
        <f t="shared" si="0"/>
        <v>21420129</v>
      </c>
      <c r="AG52" s="37">
        <f t="shared" si="39"/>
        <v>0.16624673836845827</v>
      </c>
      <c r="AH52" s="37">
        <f t="shared" si="2"/>
        <v>0.39148843091491137</v>
      </c>
      <c r="AI52" s="37">
        <f t="shared" si="3"/>
        <v>0.1105400037963324</v>
      </c>
      <c r="AJ52" s="37">
        <f t="shared" si="4"/>
        <v>6.6919264465216607E-2</v>
      </c>
    </row>
    <row r="53" spans="1:36" x14ac:dyDescent="0.25">
      <c r="A53" s="35" t="s">
        <v>124</v>
      </c>
      <c r="B53" s="35" t="s">
        <v>125</v>
      </c>
      <c r="C53" s="35" t="s">
        <v>4</v>
      </c>
      <c r="D53" s="35" t="s">
        <v>127</v>
      </c>
      <c r="E53" s="35" t="s">
        <v>82</v>
      </c>
      <c r="F53" s="35" t="s">
        <v>12</v>
      </c>
      <c r="G53" s="35">
        <v>2019</v>
      </c>
      <c r="H53" s="36">
        <v>107238303</v>
      </c>
      <c r="I53" s="36">
        <v>86381964</v>
      </c>
      <c r="J53" s="36">
        <v>20856339</v>
      </c>
      <c r="K53" s="36">
        <v>1119913</v>
      </c>
      <c r="L53" s="36">
        <v>10074677</v>
      </c>
      <c r="M53" s="36">
        <v>3641325</v>
      </c>
      <c r="N53" s="36">
        <v>219608</v>
      </c>
      <c r="O53" s="36">
        <v>0</v>
      </c>
      <c r="P53" s="36">
        <v>8040642</v>
      </c>
      <c r="Q53" s="36">
        <v>0</v>
      </c>
      <c r="R53" s="36">
        <v>2808998</v>
      </c>
      <c r="S53" s="36">
        <v>3563657</v>
      </c>
      <c r="T53" s="36">
        <v>0</v>
      </c>
      <c r="U53" s="36">
        <v>0</v>
      </c>
      <c r="V53" s="36">
        <v>0</v>
      </c>
      <c r="W53" s="36">
        <v>7285983</v>
      </c>
      <c r="X53" s="36">
        <v>1926918</v>
      </c>
      <c r="Y53" s="36">
        <v>5359065</v>
      </c>
      <c r="Z53" s="36">
        <v>5359065</v>
      </c>
      <c r="AA53" s="36">
        <v>593905</v>
      </c>
      <c r="AB53" s="36">
        <v>0</v>
      </c>
      <c r="AC53" s="36">
        <v>0</v>
      </c>
      <c r="AD53" s="36">
        <v>0</v>
      </c>
      <c r="AE53" s="36">
        <v>0</v>
      </c>
      <c r="AF53" s="36">
        <f t="shared" si="0"/>
        <v>8634547</v>
      </c>
      <c r="AG53" s="37">
        <f t="shared" si="39"/>
        <v>8.0517378198347658E-2</v>
      </c>
      <c r="AH53" s="37">
        <f t="shared" si="2"/>
        <v>0.19448591050531638</v>
      </c>
      <c r="AI53" s="37">
        <f t="shared" si="3"/>
        <v>7.4979198430620453E-2</v>
      </c>
      <c r="AJ53" s="37">
        <f t="shared" si="4"/>
        <v>4.9973422276180554E-2</v>
      </c>
    </row>
    <row r="54" spans="1:36" x14ac:dyDescent="0.25">
      <c r="A54" s="35" t="s">
        <v>124</v>
      </c>
      <c r="B54" s="35" t="s">
        <v>125</v>
      </c>
      <c r="C54" s="35" t="s">
        <v>4</v>
      </c>
      <c r="D54" s="35" t="s">
        <v>128</v>
      </c>
      <c r="E54" s="35" t="s">
        <v>44</v>
      </c>
      <c r="F54" s="35" t="s">
        <v>23</v>
      </c>
      <c r="G54" s="35">
        <v>2019</v>
      </c>
      <c r="H54" s="36">
        <v>55040131</v>
      </c>
      <c r="I54" s="36">
        <v>45065237</v>
      </c>
      <c r="J54" s="36">
        <v>9974894</v>
      </c>
      <c r="K54" s="36">
        <v>4049028</v>
      </c>
      <c r="L54" s="36">
        <v>9017439</v>
      </c>
      <c r="M54" s="36">
        <v>2165453</v>
      </c>
      <c r="N54" s="36">
        <v>2383419</v>
      </c>
      <c r="O54" s="36">
        <v>0</v>
      </c>
      <c r="P54" s="36">
        <v>457611</v>
      </c>
      <c r="Q54" s="36">
        <v>0</v>
      </c>
      <c r="R54" s="36">
        <v>4421</v>
      </c>
      <c r="S54" s="36">
        <v>910772</v>
      </c>
      <c r="T54" s="36">
        <v>0</v>
      </c>
      <c r="U54" s="36">
        <v>0</v>
      </c>
      <c r="V54" s="36">
        <v>0</v>
      </c>
      <c r="W54" s="36">
        <v>-448740</v>
      </c>
      <c r="X54" s="36">
        <v>229932</v>
      </c>
      <c r="Y54" s="36">
        <v>-678672</v>
      </c>
      <c r="Z54" s="36">
        <v>-678672</v>
      </c>
      <c r="AA54" s="36">
        <v>1208781</v>
      </c>
      <c r="AB54" s="36">
        <v>0</v>
      </c>
      <c r="AC54" s="36">
        <v>0</v>
      </c>
      <c r="AD54" s="36">
        <v>0</v>
      </c>
      <c r="AE54" s="36">
        <v>0</v>
      </c>
      <c r="AF54" s="36">
        <f t="shared" si="0"/>
        <v>1666392</v>
      </c>
      <c r="AG54" s="37">
        <f t="shared" si="39"/>
        <v>3.027594538247011E-2</v>
      </c>
      <c r="AH54" s="37">
        <f t="shared" si="2"/>
        <v>0.18122947418130236</v>
      </c>
      <c r="AI54" s="37">
        <f t="shared" si="3"/>
        <v>8.3141335546603259E-3</v>
      </c>
      <c r="AJ54" s="37">
        <f t="shared" si="4"/>
        <v>-1.2330493908163119E-2</v>
      </c>
    </row>
    <row r="55" spans="1:36" x14ac:dyDescent="0.25">
      <c r="A55" s="35" t="s">
        <v>124</v>
      </c>
      <c r="B55" s="35" t="s">
        <v>125</v>
      </c>
      <c r="C55" s="35" t="s">
        <v>4</v>
      </c>
      <c r="D55" s="35" t="s">
        <v>129</v>
      </c>
      <c r="E55" s="35" t="s">
        <v>79</v>
      </c>
      <c r="F55" s="35" t="s">
        <v>8</v>
      </c>
      <c r="G55" s="35">
        <v>2019</v>
      </c>
      <c r="H55" s="36">
        <v>10152901</v>
      </c>
      <c r="I55" s="36">
        <v>6410743</v>
      </c>
      <c r="J55" s="36">
        <v>3742158</v>
      </c>
      <c r="K55" s="36">
        <v>3298191</v>
      </c>
      <c r="L55" s="36">
        <v>467817</v>
      </c>
      <c r="M55" s="36">
        <v>2137677</v>
      </c>
      <c r="N55" s="36">
        <v>162039</v>
      </c>
      <c r="O55" s="36">
        <v>0</v>
      </c>
      <c r="P55" s="36">
        <v>4272816</v>
      </c>
      <c r="Q55" s="36">
        <v>0</v>
      </c>
      <c r="R55" s="36">
        <v>1990986</v>
      </c>
      <c r="S55" s="36">
        <v>599473</v>
      </c>
      <c r="T55" s="36">
        <v>0</v>
      </c>
      <c r="U55" s="36">
        <v>0</v>
      </c>
      <c r="V55" s="36">
        <v>0</v>
      </c>
      <c r="W55" s="36">
        <v>5664329</v>
      </c>
      <c r="X55" s="36">
        <v>1741771</v>
      </c>
      <c r="Y55" s="36">
        <v>3922558</v>
      </c>
      <c r="Z55" s="36">
        <v>3922558</v>
      </c>
      <c r="AA55" s="36">
        <v>51148</v>
      </c>
      <c r="AB55" s="36">
        <v>0</v>
      </c>
      <c r="AC55" s="36">
        <v>0</v>
      </c>
      <c r="AD55" s="36">
        <v>0</v>
      </c>
      <c r="AE55" s="36">
        <v>0</v>
      </c>
      <c r="AF55" s="36">
        <f t="shared" si="0"/>
        <v>4323964</v>
      </c>
      <c r="AG55" s="37">
        <f t="shared" si="39"/>
        <v>0.42588458215046121</v>
      </c>
      <c r="AH55" s="37">
        <f t="shared" si="2"/>
        <v>0.36858017230740259</v>
      </c>
      <c r="AI55" s="37">
        <f t="shared" si="3"/>
        <v>0.42084681018755132</v>
      </c>
      <c r="AJ55" s="37">
        <f t="shared" si="4"/>
        <v>0.38634849290857853</v>
      </c>
    </row>
    <row r="56" spans="1:36" x14ac:dyDescent="0.25">
      <c r="A56" s="35" t="s">
        <v>124</v>
      </c>
      <c r="B56" s="35" t="s">
        <v>125</v>
      </c>
      <c r="C56" s="35" t="s">
        <v>4</v>
      </c>
      <c r="D56" s="35" t="s">
        <v>131</v>
      </c>
      <c r="E56" s="35" t="s">
        <v>34</v>
      </c>
      <c r="F56" s="35" t="s">
        <v>8</v>
      </c>
      <c r="G56" s="35">
        <v>2019</v>
      </c>
      <c r="H56" s="36">
        <v>57848075</v>
      </c>
      <c r="I56" s="36">
        <v>41950740</v>
      </c>
      <c r="J56" s="36">
        <v>15897335</v>
      </c>
      <c r="K56" s="36">
        <v>0</v>
      </c>
      <c r="L56" s="36">
        <v>10783316</v>
      </c>
      <c r="M56" s="36">
        <v>2521342</v>
      </c>
      <c r="N56" s="36">
        <v>0</v>
      </c>
      <c r="O56" s="36">
        <v>1158014</v>
      </c>
      <c r="P56" s="36">
        <v>3750691</v>
      </c>
      <c r="Q56" s="36">
        <v>-47176</v>
      </c>
      <c r="R56" s="36">
        <v>178036</v>
      </c>
      <c r="S56" s="36">
        <v>62536</v>
      </c>
      <c r="T56" s="36">
        <v>0</v>
      </c>
      <c r="U56" s="36">
        <v>0</v>
      </c>
      <c r="V56" s="36">
        <v>59775</v>
      </c>
      <c r="W56" s="36">
        <v>3878790</v>
      </c>
      <c r="X56" s="36">
        <v>1340130</v>
      </c>
      <c r="Y56" s="36">
        <v>2538660</v>
      </c>
      <c r="Z56" s="36">
        <v>2538660</v>
      </c>
      <c r="AA56" s="36">
        <v>992033</v>
      </c>
      <c r="AB56" s="36">
        <v>8538</v>
      </c>
      <c r="AC56" s="36">
        <v>52616</v>
      </c>
      <c r="AD56" s="36">
        <v>0</v>
      </c>
      <c r="AE56" s="36">
        <v>0</v>
      </c>
      <c r="AF56" s="36">
        <f t="shared" si="0"/>
        <v>4803878</v>
      </c>
      <c r="AG56" s="37">
        <f t="shared" si="39"/>
        <v>8.3043005320401764E-2</v>
      </c>
      <c r="AH56" s="37">
        <f t="shared" si="2"/>
        <v>0.27481182390252396</v>
      </c>
      <c r="AI56" s="37">
        <f t="shared" si="3"/>
        <v>6.483691981107409E-2</v>
      </c>
      <c r="AJ56" s="37">
        <f t="shared" si="4"/>
        <v>4.3884952092182843E-2</v>
      </c>
    </row>
    <row r="57" spans="1:36" x14ac:dyDescent="0.25">
      <c r="A57" s="35" t="s">
        <v>124</v>
      </c>
      <c r="B57" s="35" t="s">
        <v>125</v>
      </c>
      <c r="C57" s="35" t="s">
        <v>4</v>
      </c>
      <c r="D57" s="35" t="s">
        <v>132</v>
      </c>
      <c r="E57" s="35" t="s">
        <v>43</v>
      </c>
      <c r="F57" s="35" t="s">
        <v>12</v>
      </c>
      <c r="G57" s="35">
        <v>2019</v>
      </c>
      <c r="H57" s="36">
        <v>13081283</v>
      </c>
      <c r="I57" s="36">
        <v>11247577</v>
      </c>
      <c r="J57" s="36">
        <v>1833706</v>
      </c>
      <c r="K57" s="36">
        <v>0</v>
      </c>
      <c r="L57" s="36">
        <v>1249462</v>
      </c>
      <c r="M57" s="36">
        <v>905976</v>
      </c>
      <c r="N57" s="36">
        <v>72642</v>
      </c>
      <c r="O57" s="36">
        <v>0</v>
      </c>
      <c r="P57" s="36">
        <v>-394374</v>
      </c>
      <c r="Q57" s="36">
        <v>0</v>
      </c>
      <c r="R57" s="36">
        <v>1759344</v>
      </c>
      <c r="S57" s="36">
        <v>1741213</v>
      </c>
      <c r="T57" s="36">
        <v>0</v>
      </c>
      <c r="U57" s="36">
        <v>0</v>
      </c>
      <c r="V57" s="36">
        <v>0</v>
      </c>
      <c r="W57" s="36">
        <v>-376243</v>
      </c>
      <c r="X57" s="36">
        <v>-224083</v>
      </c>
      <c r="Y57" s="36">
        <v>-152160</v>
      </c>
      <c r="Z57" s="36">
        <v>-152160</v>
      </c>
      <c r="AA57" s="36">
        <v>199930</v>
      </c>
      <c r="AB57" s="36">
        <v>0</v>
      </c>
      <c r="AC57" s="36">
        <v>0</v>
      </c>
      <c r="AD57" s="36">
        <v>0</v>
      </c>
      <c r="AE57" s="36">
        <v>0</v>
      </c>
      <c r="AF57" s="36">
        <f t="shared" si="0"/>
        <v>-194444</v>
      </c>
      <c r="AG57" s="37">
        <f t="shared" si="39"/>
        <v>-1.4864291216694876E-2</v>
      </c>
      <c r="AH57" s="37">
        <f t="shared" si="2"/>
        <v>0.14017784035403866</v>
      </c>
      <c r="AI57" s="37">
        <f t="shared" si="3"/>
        <v>-3.0147960257415118E-2</v>
      </c>
      <c r="AJ57" s="37">
        <f t="shared" si="4"/>
        <v>-1.1631886566478226E-2</v>
      </c>
    </row>
    <row r="58" spans="1:36" x14ac:dyDescent="0.25">
      <c r="A58" s="35" t="s">
        <v>124</v>
      </c>
      <c r="B58" s="35" t="s">
        <v>125</v>
      </c>
      <c r="C58" s="35" t="s">
        <v>4</v>
      </c>
      <c r="D58" s="35" t="s">
        <v>142</v>
      </c>
      <c r="E58" s="35" t="s">
        <v>87</v>
      </c>
      <c r="F58" s="35" t="s">
        <v>12</v>
      </c>
      <c r="G58" s="35">
        <v>2019</v>
      </c>
      <c r="H58" s="36">
        <v>50225660</v>
      </c>
      <c r="I58" s="36">
        <v>39654685</v>
      </c>
      <c r="J58" s="36">
        <v>10570975</v>
      </c>
      <c r="K58" s="36">
        <v>530200</v>
      </c>
      <c r="L58" s="36">
        <v>4790250</v>
      </c>
      <c r="M58" s="36">
        <v>2687739</v>
      </c>
      <c r="N58" s="36">
        <v>37216</v>
      </c>
      <c r="O58" s="36">
        <v>0</v>
      </c>
      <c r="P58" s="36">
        <v>3585970</v>
      </c>
      <c r="Q58" s="36">
        <v>0</v>
      </c>
      <c r="R58" s="36">
        <v>231014</v>
      </c>
      <c r="S58" s="36">
        <v>780065</v>
      </c>
      <c r="T58" s="36">
        <v>0</v>
      </c>
      <c r="U58" s="36">
        <v>0</v>
      </c>
      <c r="V58" s="36">
        <v>0</v>
      </c>
      <c r="W58" s="36">
        <v>3036919</v>
      </c>
      <c r="X58" s="36">
        <v>264154</v>
      </c>
      <c r="Y58" s="36">
        <v>2772765</v>
      </c>
      <c r="Z58" s="36">
        <v>2772765</v>
      </c>
      <c r="AA58" s="36">
        <v>991632</v>
      </c>
      <c r="AB58" s="36">
        <v>0</v>
      </c>
      <c r="AC58" s="36">
        <v>3788665</v>
      </c>
      <c r="AD58" s="36">
        <v>0</v>
      </c>
      <c r="AE58" s="36">
        <v>0</v>
      </c>
      <c r="AF58" s="36">
        <f t="shared" si="0"/>
        <v>8366267</v>
      </c>
      <c r="AG58" s="37">
        <f t="shared" si="39"/>
        <v>0.16657356020806893</v>
      </c>
      <c r="AH58" s="37">
        <f t="shared" si="2"/>
        <v>0.21046960856263511</v>
      </c>
      <c r="AI58" s="37">
        <f t="shared" si="3"/>
        <v>7.1397170291042464E-2</v>
      </c>
      <c r="AJ58" s="37">
        <f t="shared" si="4"/>
        <v>5.520614363255754E-2</v>
      </c>
    </row>
    <row r="59" spans="1:36" x14ac:dyDescent="0.25">
      <c r="A59" s="35" t="s">
        <v>133</v>
      </c>
      <c r="B59" s="35" t="s">
        <v>125</v>
      </c>
      <c r="C59" s="35" t="s">
        <v>4</v>
      </c>
      <c r="D59" s="35" t="s">
        <v>135</v>
      </c>
      <c r="E59" s="35" t="s">
        <v>61</v>
      </c>
      <c r="F59" s="35" t="s">
        <v>17</v>
      </c>
      <c r="G59" s="35">
        <v>2019</v>
      </c>
      <c r="H59" s="36">
        <v>52439676</v>
      </c>
      <c r="I59" s="36">
        <v>39854839</v>
      </c>
      <c r="J59" s="36">
        <v>12584837</v>
      </c>
      <c r="K59" s="36">
        <v>421025</v>
      </c>
      <c r="L59" s="36">
        <v>7208249</v>
      </c>
      <c r="M59" s="36">
        <v>2436714</v>
      </c>
      <c r="N59" s="36">
        <v>130719</v>
      </c>
      <c r="O59" s="36">
        <v>0</v>
      </c>
      <c r="P59" s="36">
        <v>3230180</v>
      </c>
      <c r="Q59" s="36">
        <v>0</v>
      </c>
      <c r="R59" s="36">
        <v>0</v>
      </c>
      <c r="S59" s="36">
        <v>1304633</v>
      </c>
      <c r="T59" s="36">
        <v>0</v>
      </c>
      <c r="U59" s="36">
        <v>0</v>
      </c>
      <c r="V59" s="36">
        <v>0</v>
      </c>
      <c r="W59" s="36">
        <v>1925547</v>
      </c>
      <c r="X59" s="36">
        <v>971794</v>
      </c>
      <c r="Y59" s="36">
        <v>953753</v>
      </c>
      <c r="Z59" s="36">
        <v>953753</v>
      </c>
      <c r="AA59" s="36">
        <v>1028529</v>
      </c>
      <c r="AB59" s="36">
        <v>0</v>
      </c>
      <c r="AC59" s="36">
        <v>0</v>
      </c>
      <c r="AD59" s="36">
        <v>0</v>
      </c>
      <c r="AE59" s="36">
        <v>0</v>
      </c>
      <c r="AF59" s="36">
        <f t="shared" si="0"/>
        <v>4258709</v>
      </c>
      <c r="AG59" s="37">
        <f t="shared" si="39"/>
        <v>8.1211581093674184E-2</v>
      </c>
      <c r="AH59" s="37">
        <f t="shared" si="2"/>
        <v>0.23998693279493183</v>
      </c>
      <c r="AI59" s="37">
        <f t="shared" si="3"/>
        <v>6.1598015975537303E-2</v>
      </c>
      <c r="AJ59" s="37">
        <f t="shared" si="4"/>
        <v>1.8187621906740996E-2</v>
      </c>
    </row>
    <row r="60" spans="1:36" x14ac:dyDescent="0.25">
      <c r="A60" s="35" t="s">
        <v>133</v>
      </c>
      <c r="B60" s="35" t="s">
        <v>125</v>
      </c>
      <c r="C60" s="35" t="s">
        <v>4</v>
      </c>
      <c r="D60" s="35" t="s">
        <v>136</v>
      </c>
      <c r="E60" s="35" t="s">
        <v>41</v>
      </c>
      <c r="F60" s="35" t="s">
        <v>23</v>
      </c>
      <c r="G60" s="35">
        <v>2019</v>
      </c>
      <c r="H60" s="36">
        <v>7976385</v>
      </c>
      <c r="I60" s="36">
        <v>6036737</v>
      </c>
      <c r="J60" s="36">
        <v>1939648</v>
      </c>
      <c r="K60" s="36">
        <v>0</v>
      </c>
      <c r="L60" s="36">
        <v>746443</v>
      </c>
      <c r="M60" s="36">
        <v>855932</v>
      </c>
      <c r="N60" s="36">
        <v>0</v>
      </c>
      <c r="O60" s="36">
        <v>0</v>
      </c>
      <c r="P60" s="36">
        <v>337273</v>
      </c>
      <c r="Q60" s="36">
        <v>14072</v>
      </c>
      <c r="R60" s="36">
        <v>225440</v>
      </c>
      <c r="S60" s="36">
        <v>657051</v>
      </c>
      <c r="T60" s="36">
        <v>11623</v>
      </c>
      <c r="U60" s="36">
        <v>-113348</v>
      </c>
      <c r="V60" s="36">
        <v>0</v>
      </c>
      <c r="W60" s="36">
        <v>-205237</v>
      </c>
      <c r="X60" s="36">
        <v>-38276</v>
      </c>
      <c r="Y60" s="36">
        <v>-166961</v>
      </c>
      <c r="Z60" s="36">
        <v>-166961</v>
      </c>
      <c r="AA60" s="36">
        <v>266767</v>
      </c>
      <c r="AB60" s="36">
        <v>0</v>
      </c>
      <c r="AC60" s="36">
        <v>0</v>
      </c>
      <c r="AD60" s="36">
        <v>8197</v>
      </c>
      <c r="AE60" s="36">
        <v>-21987</v>
      </c>
      <c r="AF60" s="36">
        <f t="shared" si="0"/>
        <v>590250</v>
      </c>
      <c r="AG60" s="37">
        <f t="shared" si="39"/>
        <v>7.3999687828508784E-2</v>
      </c>
      <c r="AH60" s="37">
        <f t="shared" si="2"/>
        <v>0.24317381871612265</v>
      </c>
      <c r="AI60" s="37">
        <f t="shared" si="3"/>
        <v>4.2283941911028619E-2</v>
      </c>
      <c r="AJ60" s="37">
        <f t="shared" si="4"/>
        <v>-2.0931913391843547E-2</v>
      </c>
    </row>
    <row r="61" spans="1:36" x14ac:dyDescent="0.25">
      <c r="A61" s="35" t="s">
        <v>133</v>
      </c>
      <c r="B61" s="35" t="s">
        <v>125</v>
      </c>
      <c r="C61" s="35" t="s">
        <v>4</v>
      </c>
      <c r="D61" s="35" t="s">
        <v>137</v>
      </c>
      <c r="E61" s="35" t="s">
        <v>138</v>
      </c>
      <c r="F61" s="35" t="s">
        <v>8</v>
      </c>
      <c r="G61" s="35">
        <v>2019</v>
      </c>
      <c r="H61" s="36">
        <v>532688058</v>
      </c>
      <c r="I61" s="36">
        <v>369871606</v>
      </c>
      <c r="J61" s="36">
        <v>162816452</v>
      </c>
      <c r="K61" s="36">
        <v>4549908</v>
      </c>
      <c r="L61" s="36">
        <v>91445720</v>
      </c>
      <c r="M61" s="36">
        <v>29985364</v>
      </c>
      <c r="N61" s="36">
        <v>4320046</v>
      </c>
      <c r="O61" s="36">
        <v>1336197</v>
      </c>
      <c r="P61" s="36">
        <v>42951427</v>
      </c>
      <c r="Q61" s="36">
        <v>0</v>
      </c>
      <c r="R61" s="36">
        <v>10623768</v>
      </c>
      <c r="S61" s="36">
        <v>10096246</v>
      </c>
      <c r="T61" s="36">
        <v>0</v>
      </c>
      <c r="U61" s="36">
        <v>2483232</v>
      </c>
      <c r="V61" s="36">
        <v>0</v>
      </c>
      <c r="W61" s="36">
        <v>45962181</v>
      </c>
      <c r="X61" s="36">
        <v>13298198</v>
      </c>
      <c r="Y61" s="36">
        <v>32663983</v>
      </c>
      <c r="Z61" s="36">
        <v>32663983</v>
      </c>
      <c r="AA61" s="36">
        <v>10878028</v>
      </c>
      <c r="AB61" s="36">
        <v>2040768</v>
      </c>
      <c r="AC61" s="36">
        <v>440548</v>
      </c>
      <c r="AD61" s="36">
        <v>0</v>
      </c>
      <c r="AE61" s="36">
        <v>-11096587</v>
      </c>
      <c r="AF61" s="36">
        <f t="shared" si="0"/>
        <v>45214184</v>
      </c>
      <c r="AG61" s="37">
        <f t="shared" si="39"/>
        <v>8.4879289709926253E-2</v>
      </c>
      <c r="AH61" s="37">
        <f t="shared" si="2"/>
        <v>0.30565065154886578</v>
      </c>
      <c r="AI61" s="37">
        <f t="shared" si="3"/>
        <v>8.0631480948273854E-2</v>
      </c>
      <c r="AJ61" s="37">
        <f t="shared" si="4"/>
        <v>6.1319157637282719E-2</v>
      </c>
    </row>
    <row r="62" spans="1:36" x14ac:dyDescent="0.25">
      <c r="A62" s="35" t="s">
        <v>133</v>
      </c>
      <c r="B62" s="35" t="s">
        <v>125</v>
      </c>
      <c r="C62" s="35" t="s">
        <v>4</v>
      </c>
      <c r="D62" s="35" t="s">
        <v>139</v>
      </c>
      <c r="E62" s="35" t="s">
        <v>140</v>
      </c>
      <c r="F62" s="35" t="s">
        <v>8</v>
      </c>
      <c r="G62" s="35">
        <v>2019</v>
      </c>
      <c r="H62" s="36">
        <v>191168596</v>
      </c>
      <c r="I62" s="36">
        <v>151021282</v>
      </c>
      <c r="J62" s="36">
        <v>40147314</v>
      </c>
      <c r="K62" s="36">
        <v>0</v>
      </c>
      <c r="L62" s="36">
        <v>7416115</v>
      </c>
      <c r="M62" s="36">
        <v>25360718</v>
      </c>
      <c r="N62" s="36">
        <v>0</v>
      </c>
      <c r="O62" s="36">
        <v>604854</v>
      </c>
      <c r="P62" s="36">
        <v>7975335</v>
      </c>
      <c r="Q62" s="36">
        <v>0</v>
      </c>
      <c r="R62" s="36">
        <v>139787</v>
      </c>
      <c r="S62" s="36">
        <v>5283611</v>
      </c>
      <c r="T62" s="36">
        <v>0</v>
      </c>
      <c r="U62" s="36">
        <v>3022205</v>
      </c>
      <c r="V62" s="36">
        <v>0</v>
      </c>
      <c r="W62" s="36">
        <v>5853716</v>
      </c>
      <c r="X62" s="36">
        <v>1205830</v>
      </c>
      <c r="Y62" s="36">
        <v>4647886</v>
      </c>
      <c r="Z62" s="36">
        <v>4647886</v>
      </c>
      <c r="AA62" s="36">
        <v>4266017</v>
      </c>
      <c r="AB62" s="36">
        <v>2487339</v>
      </c>
      <c r="AC62" s="36">
        <v>0</v>
      </c>
      <c r="AD62" s="36">
        <v>0</v>
      </c>
      <c r="AE62" s="36">
        <v>0</v>
      </c>
      <c r="AF62" s="36">
        <f t="shared" si="0"/>
        <v>14728691</v>
      </c>
      <c r="AG62" s="37">
        <f t="shared" si="39"/>
        <v>7.7045557210662363E-2</v>
      </c>
      <c r="AH62" s="37">
        <f t="shared" si="2"/>
        <v>0.21000998511282679</v>
      </c>
      <c r="AI62" s="37">
        <f t="shared" si="3"/>
        <v>4.1718855329146216E-2</v>
      </c>
      <c r="AJ62" s="37">
        <f t="shared" si="4"/>
        <v>2.4313020533979338E-2</v>
      </c>
    </row>
    <row r="63" spans="1:36" x14ac:dyDescent="0.25">
      <c r="A63" s="35" t="s">
        <v>124</v>
      </c>
      <c r="B63" s="35" t="s">
        <v>125</v>
      </c>
      <c r="C63" s="35" t="s">
        <v>4</v>
      </c>
      <c r="D63" s="35" t="s">
        <v>130</v>
      </c>
      <c r="E63" s="35" t="s">
        <v>73</v>
      </c>
      <c r="F63" s="35" t="s">
        <v>8</v>
      </c>
      <c r="G63" s="35">
        <v>2020</v>
      </c>
      <c r="H63" s="36">
        <v>112098577</v>
      </c>
      <c r="I63" s="36">
        <v>67935749</v>
      </c>
      <c r="J63" s="36">
        <v>44162828</v>
      </c>
      <c r="K63" s="36">
        <v>0</v>
      </c>
      <c r="L63" s="36">
        <v>17768716</v>
      </c>
      <c r="M63" s="36">
        <v>14360858</v>
      </c>
      <c r="N63" s="36">
        <v>0</v>
      </c>
      <c r="O63" s="36">
        <v>-318428</v>
      </c>
      <c r="P63" s="36">
        <v>11714826</v>
      </c>
      <c r="Q63" s="36">
        <v>0</v>
      </c>
      <c r="R63" s="36">
        <v>0</v>
      </c>
      <c r="S63" s="36">
        <v>662870</v>
      </c>
      <c r="T63" s="36">
        <v>0</v>
      </c>
      <c r="U63" s="36">
        <v>0</v>
      </c>
      <c r="V63" s="36">
        <v>0</v>
      </c>
      <c r="W63" s="36">
        <v>11051956</v>
      </c>
      <c r="X63" s="36">
        <v>5866654</v>
      </c>
      <c r="Y63" s="36">
        <v>5185302</v>
      </c>
      <c r="Z63" s="36">
        <v>5185302</v>
      </c>
      <c r="AA63" s="36">
        <v>2788800</v>
      </c>
      <c r="AB63" s="36">
        <v>2853664</v>
      </c>
      <c r="AC63" s="36">
        <v>1293309</v>
      </c>
      <c r="AD63" s="36">
        <v>0</v>
      </c>
      <c r="AE63" s="36">
        <v>1199874</v>
      </c>
      <c r="AF63" s="36">
        <f t="shared" si="0"/>
        <v>19850473</v>
      </c>
      <c r="AG63" s="38">
        <f t="shared" ref="AG63:AG77" si="40">+IFERROR((AF63/$H63),0)</f>
        <v>0.17708050834579284</v>
      </c>
      <c r="AH63" s="38">
        <f>+J63/$H$63</f>
        <v>0.39396421597751413</v>
      </c>
      <c r="AI63" s="38">
        <f t="shared" ref="AI63:AI94" si="41">+IFERROR((P63/$H63),0)</f>
        <v>0.10450468073292313</v>
      </c>
      <c r="AJ63" s="38">
        <f t="shared" ref="AJ63:AJ94" si="42">+IFERROR((Z63/$H63),0)</f>
        <v>4.6256626433357845E-2</v>
      </c>
    </row>
    <row r="64" spans="1:36" x14ac:dyDescent="0.25">
      <c r="A64" s="35" t="s">
        <v>124</v>
      </c>
      <c r="B64" s="35" t="s">
        <v>125</v>
      </c>
      <c r="C64" s="35" t="s">
        <v>4</v>
      </c>
      <c r="D64" s="35" t="s">
        <v>126</v>
      </c>
      <c r="E64" s="35" t="s">
        <v>86</v>
      </c>
      <c r="F64" s="35" t="s">
        <v>8</v>
      </c>
      <c r="G64" s="35">
        <v>2020</v>
      </c>
      <c r="H64" s="36">
        <v>10424464</v>
      </c>
      <c r="I64" s="36">
        <v>7565734</v>
      </c>
      <c r="J64" s="36">
        <v>2858730</v>
      </c>
      <c r="K64" s="36">
        <v>0</v>
      </c>
      <c r="L64" s="36">
        <v>1847083</v>
      </c>
      <c r="M64" s="36">
        <v>575053</v>
      </c>
      <c r="N64" s="36">
        <v>126763</v>
      </c>
      <c r="O64" s="36">
        <v>0</v>
      </c>
      <c r="P64" s="36">
        <v>309831</v>
      </c>
      <c r="Q64" s="36">
        <v>0</v>
      </c>
      <c r="R64" s="36">
        <v>206516</v>
      </c>
      <c r="S64" s="36">
        <v>691876</v>
      </c>
      <c r="T64" s="36">
        <v>0</v>
      </c>
      <c r="U64" s="36">
        <v>0</v>
      </c>
      <c r="V64" s="36">
        <v>0</v>
      </c>
      <c r="W64" s="36">
        <v>-175529</v>
      </c>
      <c r="X64" s="36">
        <v>-14523</v>
      </c>
      <c r="Y64" s="36">
        <v>-161006</v>
      </c>
      <c r="Z64" s="36">
        <v>-161006</v>
      </c>
      <c r="AA64" s="36">
        <v>0</v>
      </c>
      <c r="AB64" s="36">
        <v>0</v>
      </c>
      <c r="AC64" s="36">
        <v>0</v>
      </c>
      <c r="AD64" s="36">
        <v>0</v>
      </c>
      <c r="AE64" s="36">
        <v>0</v>
      </c>
      <c r="AF64" s="36">
        <f t="shared" si="0"/>
        <v>309831</v>
      </c>
      <c r="AG64" s="38">
        <f t="shared" si="40"/>
        <v>2.9721528128448617E-2</v>
      </c>
      <c r="AH64" s="38">
        <f t="shared" ref="AH64:AH77" si="43">+J64/H64</f>
        <v>0.27423280467945405</v>
      </c>
      <c r="AI64" s="38">
        <f t="shared" si="41"/>
        <v>2.9721528128448617E-2</v>
      </c>
      <c r="AJ64" s="38">
        <f t="shared" si="42"/>
        <v>-1.5445014726896271E-2</v>
      </c>
    </row>
    <row r="65" spans="1:36" x14ac:dyDescent="0.25">
      <c r="A65" s="35" t="s">
        <v>124</v>
      </c>
      <c r="B65" s="35" t="s">
        <v>125</v>
      </c>
      <c r="C65" s="35" t="s">
        <v>4</v>
      </c>
      <c r="D65" s="35" t="s">
        <v>144</v>
      </c>
      <c r="E65" s="35" t="s">
        <v>39</v>
      </c>
      <c r="F65" s="35" t="s">
        <v>12</v>
      </c>
      <c r="G65" s="35">
        <v>2020</v>
      </c>
      <c r="H65" s="36">
        <v>20561194</v>
      </c>
      <c r="I65" s="36">
        <v>17572375</v>
      </c>
      <c r="J65" s="36">
        <v>2988819</v>
      </c>
      <c r="K65" s="36">
        <v>385472</v>
      </c>
      <c r="L65" s="36">
        <v>1326403</v>
      </c>
      <c r="M65" s="36">
        <v>1412162</v>
      </c>
      <c r="N65" s="36">
        <v>40263</v>
      </c>
      <c r="O65" s="36">
        <v>0</v>
      </c>
      <c r="P65" s="36">
        <v>595463</v>
      </c>
      <c r="Q65" s="36">
        <v>0</v>
      </c>
      <c r="R65" s="36">
        <v>372306</v>
      </c>
      <c r="S65" s="36">
        <v>467778</v>
      </c>
      <c r="T65" s="36">
        <v>0</v>
      </c>
      <c r="U65" s="36">
        <v>0</v>
      </c>
      <c r="V65" s="36">
        <v>0</v>
      </c>
      <c r="W65" s="36">
        <v>499991</v>
      </c>
      <c r="X65" s="36">
        <v>-88771</v>
      </c>
      <c r="Y65" s="36">
        <v>588762</v>
      </c>
      <c r="Z65" s="36">
        <v>588762</v>
      </c>
      <c r="AA65" s="36">
        <v>131467</v>
      </c>
      <c r="AB65" s="36">
        <v>0</v>
      </c>
      <c r="AC65" s="36">
        <v>0</v>
      </c>
      <c r="AD65" s="36">
        <v>0</v>
      </c>
      <c r="AE65" s="36">
        <v>71710</v>
      </c>
      <c r="AF65" s="36">
        <f t="shared" si="0"/>
        <v>798640</v>
      </c>
      <c r="AG65" s="38">
        <f t="shared" si="40"/>
        <v>3.8842102263127329E-2</v>
      </c>
      <c r="AH65" s="38">
        <f t="shared" si="43"/>
        <v>0.14536213217967789</v>
      </c>
      <c r="AI65" s="38">
        <f t="shared" si="41"/>
        <v>2.8960526319629105E-2</v>
      </c>
      <c r="AJ65" s="38">
        <f t="shared" si="42"/>
        <v>2.8634621121711123E-2</v>
      </c>
    </row>
    <row r="66" spans="1:36" x14ac:dyDescent="0.25">
      <c r="A66" s="35" t="s">
        <v>124</v>
      </c>
      <c r="B66" s="35" t="s">
        <v>125</v>
      </c>
      <c r="C66" s="35" t="s">
        <v>4</v>
      </c>
      <c r="D66" s="35" t="s">
        <v>143</v>
      </c>
      <c r="E66" s="35" t="s">
        <v>92</v>
      </c>
      <c r="F66" s="35" t="s">
        <v>23</v>
      </c>
      <c r="G66" s="35">
        <v>2020</v>
      </c>
      <c r="H66" s="36">
        <v>3427932</v>
      </c>
      <c r="I66" s="36">
        <v>1934976</v>
      </c>
      <c r="J66" s="36">
        <v>1492956</v>
      </c>
      <c r="K66" s="36">
        <v>8783</v>
      </c>
      <c r="L66" s="36">
        <v>484399</v>
      </c>
      <c r="M66" s="36">
        <v>503701</v>
      </c>
      <c r="N66" s="36">
        <v>27349</v>
      </c>
      <c r="O66" s="36">
        <v>0</v>
      </c>
      <c r="P66" s="36">
        <v>486290</v>
      </c>
      <c r="Q66" s="36">
        <v>0</v>
      </c>
      <c r="R66" s="36">
        <v>10341</v>
      </c>
      <c r="S66" s="36">
        <v>211936</v>
      </c>
      <c r="T66" s="36">
        <v>0</v>
      </c>
      <c r="U66" s="36">
        <v>0</v>
      </c>
      <c r="V66" s="36">
        <v>0</v>
      </c>
      <c r="W66" s="36">
        <v>284695</v>
      </c>
      <c r="X66" s="36">
        <v>139793</v>
      </c>
      <c r="Y66" s="36">
        <v>144902</v>
      </c>
      <c r="Z66" s="36">
        <v>144902</v>
      </c>
      <c r="AA66" s="36">
        <v>56371</v>
      </c>
      <c r="AB66" s="36">
        <v>0</v>
      </c>
      <c r="AC66" s="36">
        <v>0</v>
      </c>
      <c r="AD66" s="36">
        <v>0</v>
      </c>
      <c r="AE66" s="36">
        <v>0</v>
      </c>
      <c r="AF66" s="36">
        <f t="shared" si="0"/>
        <v>542661</v>
      </c>
      <c r="AG66" s="38">
        <f t="shared" si="40"/>
        <v>0.15830564900353916</v>
      </c>
      <c r="AH66" s="38">
        <f t="shared" si="43"/>
        <v>0.43552672573434947</v>
      </c>
      <c r="AI66" s="38">
        <f t="shared" si="41"/>
        <v>0.14186104041737116</v>
      </c>
      <c r="AJ66" s="38">
        <f t="shared" si="42"/>
        <v>4.2270966868654336E-2</v>
      </c>
    </row>
    <row r="67" spans="1:36" x14ac:dyDescent="0.25">
      <c r="A67" s="35" t="s">
        <v>124</v>
      </c>
      <c r="B67" s="35" t="s">
        <v>125</v>
      </c>
      <c r="C67" s="35" t="s">
        <v>4</v>
      </c>
      <c r="D67" s="35" t="s">
        <v>127</v>
      </c>
      <c r="E67" s="35" t="s">
        <v>82</v>
      </c>
      <c r="F67" s="35" t="s">
        <v>12</v>
      </c>
      <c r="G67" s="35">
        <v>2020</v>
      </c>
      <c r="H67" s="36">
        <v>120926951</v>
      </c>
      <c r="I67" s="36">
        <v>96851403</v>
      </c>
      <c r="J67" s="36">
        <v>24075548</v>
      </c>
      <c r="K67" s="36">
        <v>4127339</v>
      </c>
      <c r="L67" s="36">
        <v>11965276</v>
      </c>
      <c r="M67" s="36">
        <v>6701367</v>
      </c>
      <c r="N67" s="36">
        <v>0</v>
      </c>
      <c r="O67" s="36">
        <v>0</v>
      </c>
      <c r="P67" s="36">
        <v>9536244</v>
      </c>
      <c r="Q67" s="36">
        <v>0</v>
      </c>
      <c r="R67" s="36">
        <v>561849</v>
      </c>
      <c r="S67" s="36">
        <v>1318784</v>
      </c>
      <c r="T67" s="36">
        <v>669897</v>
      </c>
      <c r="U67" s="36">
        <v>0</v>
      </c>
      <c r="V67" s="36">
        <v>0</v>
      </c>
      <c r="W67" s="36">
        <v>8109412</v>
      </c>
      <c r="X67" s="36">
        <v>3595623</v>
      </c>
      <c r="Y67" s="36">
        <v>4513789</v>
      </c>
      <c r="Z67" s="36">
        <v>4513789</v>
      </c>
      <c r="AA67" s="36">
        <v>913590</v>
      </c>
      <c r="AB67" s="36">
        <v>0</v>
      </c>
      <c r="AC67" s="36">
        <v>0</v>
      </c>
      <c r="AD67" s="36">
        <v>0</v>
      </c>
      <c r="AE67" s="36">
        <v>0</v>
      </c>
      <c r="AF67" s="36">
        <f t="shared" si="0"/>
        <v>10449834</v>
      </c>
      <c r="AG67" s="38">
        <f t="shared" si="40"/>
        <v>8.6414433784905403E-2</v>
      </c>
      <c r="AH67" s="38">
        <f t="shared" si="43"/>
        <v>0.19909166485145235</v>
      </c>
      <c r="AI67" s="38">
        <f t="shared" si="41"/>
        <v>7.8859542237197391E-2</v>
      </c>
      <c r="AJ67" s="38">
        <f t="shared" si="42"/>
        <v>3.7326575777140034E-2</v>
      </c>
    </row>
    <row r="68" spans="1:36" x14ac:dyDescent="0.25">
      <c r="A68" s="35" t="s">
        <v>124</v>
      </c>
      <c r="B68" s="35" t="s">
        <v>125</v>
      </c>
      <c r="C68" s="35" t="s">
        <v>4</v>
      </c>
      <c r="D68" s="35" t="s">
        <v>128</v>
      </c>
      <c r="E68" s="35" t="s">
        <v>44</v>
      </c>
      <c r="F68" s="35" t="s">
        <v>23</v>
      </c>
      <c r="G68" s="35">
        <v>2020</v>
      </c>
      <c r="H68" s="36">
        <v>46352941</v>
      </c>
      <c r="I68" s="36">
        <v>37711882</v>
      </c>
      <c r="J68" s="36">
        <v>8641059</v>
      </c>
      <c r="K68" s="36">
        <v>978532</v>
      </c>
      <c r="L68" s="36">
        <v>7976431</v>
      </c>
      <c r="M68" s="36">
        <v>1348590</v>
      </c>
      <c r="N68" s="36">
        <v>2042973</v>
      </c>
      <c r="O68" s="36">
        <v>0</v>
      </c>
      <c r="P68" s="36">
        <v>-1748403</v>
      </c>
      <c r="Q68" s="36">
        <v>0</v>
      </c>
      <c r="R68" s="36">
        <v>15508</v>
      </c>
      <c r="S68" s="36">
        <v>472789</v>
      </c>
      <c r="T68" s="36">
        <v>0</v>
      </c>
      <c r="U68" s="36">
        <v>0</v>
      </c>
      <c r="V68" s="36">
        <v>0</v>
      </c>
      <c r="W68" s="36">
        <v>-2205684</v>
      </c>
      <c r="X68" s="36">
        <v>-239881</v>
      </c>
      <c r="Y68" s="36">
        <v>-1965803</v>
      </c>
      <c r="Z68" s="36">
        <v>-1965803</v>
      </c>
      <c r="AA68" s="36">
        <v>1145473</v>
      </c>
      <c r="AB68" s="36">
        <v>0</v>
      </c>
      <c r="AC68" s="36">
        <v>0</v>
      </c>
      <c r="AD68" s="36">
        <v>0</v>
      </c>
      <c r="AE68" s="36">
        <v>0</v>
      </c>
      <c r="AF68" s="36">
        <f t="shared" si="0"/>
        <v>-602930</v>
      </c>
      <c r="AG68" s="38">
        <f t="shared" si="40"/>
        <v>-1.3007373145967156E-2</v>
      </c>
      <c r="AH68" s="38">
        <f t="shared" si="43"/>
        <v>0.1864187862427111</v>
      </c>
      <c r="AI68" s="38">
        <f t="shared" si="41"/>
        <v>-3.7719354204515311E-2</v>
      </c>
      <c r="AJ68" s="38">
        <f t="shared" si="42"/>
        <v>-4.2409455745213667E-2</v>
      </c>
    </row>
    <row r="69" spans="1:36" x14ac:dyDescent="0.25">
      <c r="A69" s="35" t="s">
        <v>124</v>
      </c>
      <c r="B69" s="35" t="s">
        <v>125</v>
      </c>
      <c r="C69" s="35" t="s">
        <v>4</v>
      </c>
      <c r="D69" s="35" t="s">
        <v>129</v>
      </c>
      <c r="E69" s="35" t="s">
        <v>79</v>
      </c>
      <c r="F69" s="35" t="s">
        <v>8</v>
      </c>
      <c r="G69" s="35">
        <v>2020</v>
      </c>
      <c r="H69" s="36">
        <v>5721621</v>
      </c>
      <c r="I69" s="36">
        <v>3865505</v>
      </c>
      <c r="J69" s="36">
        <v>1856116</v>
      </c>
      <c r="K69" s="36">
        <v>5953838</v>
      </c>
      <c r="L69" s="36">
        <v>313610</v>
      </c>
      <c r="M69" s="36">
        <v>1816152</v>
      </c>
      <c r="N69" s="36">
        <v>216362</v>
      </c>
      <c r="O69" s="36">
        <v>0</v>
      </c>
      <c r="P69" s="36">
        <v>5463830</v>
      </c>
      <c r="Q69" s="36">
        <v>0</v>
      </c>
      <c r="R69" s="36">
        <v>1365792</v>
      </c>
      <c r="S69" s="36">
        <v>691874</v>
      </c>
      <c r="T69" s="36">
        <v>0</v>
      </c>
      <c r="U69" s="36">
        <v>0</v>
      </c>
      <c r="V69" s="36">
        <v>0</v>
      </c>
      <c r="W69" s="36">
        <v>6137748</v>
      </c>
      <c r="X69" s="36">
        <v>527679</v>
      </c>
      <c r="Y69" s="36">
        <v>5610069</v>
      </c>
      <c r="Z69" s="36">
        <v>5610069</v>
      </c>
      <c r="AA69" s="36">
        <v>38007</v>
      </c>
      <c r="AB69" s="36">
        <v>0</v>
      </c>
      <c r="AC69" s="36">
        <v>0</v>
      </c>
      <c r="AD69" s="36">
        <v>0</v>
      </c>
      <c r="AE69" s="36">
        <v>0</v>
      </c>
      <c r="AF69" s="36">
        <f t="shared" si="0"/>
        <v>5501837</v>
      </c>
      <c r="AG69" s="38">
        <f t="shared" si="40"/>
        <v>0.96158710966699823</v>
      </c>
      <c r="AH69" s="38">
        <f t="shared" si="43"/>
        <v>0.32440387086107242</v>
      </c>
      <c r="AI69" s="38">
        <f t="shared" si="41"/>
        <v>0.95494441173226963</v>
      </c>
      <c r="AJ69" s="38">
        <f t="shared" si="42"/>
        <v>0.98050342726300821</v>
      </c>
    </row>
    <row r="70" spans="1:36" x14ac:dyDescent="0.25">
      <c r="A70" s="35" t="s">
        <v>124</v>
      </c>
      <c r="B70" s="35" t="s">
        <v>125</v>
      </c>
      <c r="C70" s="35" t="s">
        <v>4</v>
      </c>
      <c r="D70" s="35" t="s">
        <v>131</v>
      </c>
      <c r="E70" s="35" t="s">
        <v>34</v>
      </c>
      <c r="F70" s="35" t="s">
        <v>8</v>
      </c>
      <c r="G70" s="35">
        <v>2020</v>
      </c>
      <c r="H70" s="36">
        <v>56642261</v>
      </c>
      <c r="I70" s="36">
        <v>39910329</v>
      </c>
      <c r="J70" s="36">
        <v>16731932</v>
      </c>
      <c r="K70" s="36">
        <v>0</v>
      </c>
      <c r="L70" s="36">
        <v>10174019</v>
      </c>
      <c r="M70" s="36">
        <v>2553392</v>
      </c>
      <c r="N70" s="36">
        <v>0</v>
      </c>
      <c r="O70" s="36">
        <v>463487</v>
      </c>
      <c r="P70" s="36">
        <v>4468008</v>
      </c>
      <c r="Q70" s="36">
        <v>-22389</v>
      </c>
      <c r="R70" s="36">
        <v>307946</v>
      </c>
      <c r="S70" s="36">
        <v>192010</v>
      </c>
      <c r="T70" s="36">
        <v>0</v>
      </c>
      <c r="U70" s="36">
        <v>0</v>
      </c>
      <c r="V70" s="36">
        <v>233979</v>
      </c>
      <c r="W70" s="36">
        <v>4795534</v>
      </c>
      <c r="X70" s="36">
        <v>1794567</v>
      </c>
      <c r="Y70" s="36">
        <v>3000967</v>
      </c>
      <c r="Z70" s="36">
        <v>3000967</v>
      </c>
      <c r="AA70" s="36">
        <v>996049</v>
      </c>
      <c r="AB70" s="36">
        <v>5172</v>
      </c>
      <c r="AC70" s="36">
        <v>38393</v>
      </c>
      <c r="AD70" s="36">
        <v>538529</v>
      </c>
      <c r="AE70" s="36">
        <v>0</v>
      </c>
      <c r="AF70" s="36">
        <f t="shared" si="0"/>
        <v>6046151</v>
      </c>
      <c r="AG70" s="38">
        <f t="shared" si="40"/>
        <v>0.10674275520180948</v>
      </c>
      <c r="AH70" s="38">
        <f t="shared" si="43"/>
        <v>0.2953966120808631</v>
      </c>
      <c r="AI70" s="38">
        <f t="shared" si="41"/>
        <v>7.8881173193280543E-2</v>
      </c>
      <c r="AJ70" s="38">
        <f t="shared" si="42"/>
        <v>5.298105949548871E-2</v>
      </c>
    </row>
    <row r="71" spans="1:36" x14ac:dyDescent="0.25">
      <c r="A71" s="35" t="s">
        <v>124</v>
      </c>
      <c r="B71" s="35" t="s">
        <v>125</v>
      </c>
      <c r="C71" s="35" t="s">
        <v>4</v>
      </c>
      <c r="D71" s="35" t="s">
        <v>132</v>
      </c>
      <c r="E71" s="35" t="s">
        <v>43</v>
      </c>
      <c r="F71" s="35" t="s">
        <v>12</v>
      </c>
      <c r="G71" s="35">
        <v>2020</v>
      </c>
      <c r="H71" s="36">
        <v>14448306</v>
      </c>
      <c r="I71" s="36">
        <v>12170703</v>
      </c>
      <c r="J71" s="36">
        <v>2277603</v>
      </c>
      <c r="K71" s="36">
        <v>0</v>
      </c>
      <c r="L71" s="36">
        <v>1160588</v>
      </c>
      <c r="M71" s="36">
        <v>908287</v>
      </c>
      <c r="N71" s="36">
        <v>60671</v>
      </c>
      <c r="O71" s="36">
        <v>0</v>
      </c>
      <c r="P71" s="36">
        <v>148057</v>
      </c>
      <c r="Q71" s="36">
        <v>0</v>
      </c>
      <c r="R71" s="36">
        <v>939899</v>
      </c>
      <c r="S71" s="36">
        <v>1190083</v>
      </c>
      <c r="T71" s="36">
        <v>0</v>
      </c>
      <c r="U71" s="36">
        <v>0</v>
      </c>
      <c r="V71" s="36">
        <v>0</v>
      </c>
      <c r="W71" s="36">
        <v>-102127</v>
      </c>
      <c r="X71" s="36">
        <v>-38535</v>
      </c>
      <c r="Y71" s="36">
        <v>-63592</v>
      </c>
      <c r="Z71" s="36">
        <v>-63592</v>
      </c>
      <c r="AA71" s="36">
        <v>204441</v>
      </c>
      <c r="AB71" s="36">
        <v>0</v>
      </c>
      <c r="AC71" s="36">
        <v>0</v>
      </c>
      <c r="AD71" s="36">
        <v>0</v>
      </c>
      <c r="AE71" s="36">
        <v>0</v>
      </c>
      <c r="AF71" s="36">
        <f t="shared" si="0"/>
        <v>352498</v>
      </c>
      <c r="AG71" s="38">
        <f t="shared" si="40"/>
        <v>2.439718538630065E-2</v>
      </c>
      <c r="AH71" s="38">
        <f t="shared" si="43"/>
        <v>0.1576380649745375</v>
      </c>
      <c r="AI71" s="38">
        <f t="shared" si="41"/>
        <v>1.0247360486412732E-2</v>
      </c>
      <c r="AJ71" s="38">
        <f t="shared" si="42"/>
        <v>-4.4013464277403869E-3</v>
      </c>
    </row>
    <row r="72" spans="1:36" x14ac:dyDescent="0.25">
      <c r="A72" s="35" t="s">
        <v>124</v>
      </c>
      <c r="B72" s="35" t="s">
        <v>125</v>
      </c>
      <c r="C72" s="35" t="s">
        <v>4</v>
      </c>
      <c r="D72" s="35" t="s">
        <v>142</v>
      </c>
      <c r="E72" s="35" t="s">
        <v>87</v>
      </c>
      <c r="F72" s="35" t="s">
        <v>12</v>
      </c>
      <c r="G72" s="35">
        <v>2020</v>
      </c>
      <c r="H72" s="36">
        <v>44414453</v>
      </c>
      <c r="I72" s="36">
        <v>32034526</v>
      </c>
      <c r="J72" s="36">
        <v>12379927</v>
      </c>
      <c r="K72" s="36">
        <v>425257</v>
      </c>
      <c r="L72" s="36">
        <v>4585302</v>
      </c>
      <c r="M72" s="36">
        <v>2441870</v>
      </c>
      <c r="N72" s="36">
        <v>17459</v>
      </c>
      <c r="O72" s="36">
        <v>0</v>
      </c>
      <c r="P72" s="36">
        <v>5760553</v>
      </c>
      <c r="Q72" s="36">
        <v>0</v>
      </c>
      <c r="R72" s="36">
        <v>146066</v>
      </c>
      <c r="S72" s="36">
        <v>637878</v>
      </c>
      <c r="T72" s="36">
        <v>0</v>
      </c>
      <c r="U72" s="36">
        <v>0</v>
      </c>
      <c r="V72" s="36">
        <v>0</v>
      </c>
      <c r="W72" s="36">
        <v>5268741</v>
      </c>
      <c r="X72" s="36">
        <v>369535</v>
      </c>
      <c r="Y72" s="36">
        <v>4899206</v>
      </c>
      <c r="Z72" s="36">
        <v>4899206</v>
      </c>
      <c r="AA72" s="36">
        <v>1032708</v>
      </c>
      <c r="AB72" s="36">
        <v>0</v>
      </c>
      <c r="AC72" s="36">
        <v>812002</v>
      </c>
      <c r="AD72" s="36">
        <v>0</v>
      </c>
      <c r="AE72" s="36">
        <v>0</v>
      </c>
      <c r="AF72" s="36">
        <f t="shared" si="0"/>
        <v>7605263</v>
      </c>
      <c r="AG72" s="38">
        <f t="shared" si="40"/>
        <v>0.17123396746550049</v>
      </c>
      <c r="AH72" s="38">
        <f t="shared" si="43"/>
        <v>0.27873645094762284</v>
      </c>
      <c r="AI72" s="38">
        <f t="shared" si="41"/>
        <v>0.12969996500913791</v>
      </c>
      <c r="AJ72" s="38">
        <f t="shared" si="42"/>
        <v>0.11030657070120846</v>
      </c>
    </row>
    <row r="73" spans="1:36" x14ac:dyDescent="0.25">
      <c r="A73" s="35" t="s">
        <v>133</v>
      </c>
      <c r="B73" s="35" t="s">
        <v>125</v>
      </c>
      <c r="C73" s="35" t="s">
        <v>4</v>
      </c>
      <c r="D73" s="35" t="s">
        <v>134</v>
      </c>
      <c r="E73" s="35" t="s">
        <v>28</v>
      </c>
      <c r="F73" s="35" t="s">
        <v>14</v>
      </c>
      <c r="G73" s="35">
        <v>2020</v>
      </c>
      <c r="H73" s="36">
        <v>14617892</v>
      </c>
      <c r="I73" s="36">
        <v>11106484</v>
      </c>
      <c r="J73" s="36">
        <v>3511408</v>
      </c>
      <c r="K73" s="36">
        <v>10467826</v>
      </c>
      <c r="L73" s="36">
        <v>2323280</v>
      </c>
      <c r="M73" s="36">
        <v>1936290</v>
      </c>
      <c r="N73" s="36">
        <v>11463584</v>
      </c>
      <c r="O73" s="36">
        <v>0</v>
      </c>
      <c r="P73" s="36">
        <v>-1743920</v>
      </c>
      <c r="Q73" s="36">
        <v>0</v>
      </c>
      <c r="R73" s="36">
        <v>0</v>
      </c>
      <c r="S73" s="36">
        <v>454619</v>
      </c>
      <c r="T73" s="36">
        <v>0</v>
      </c>
      <c r="U73" s="36">
        <v>0</v>
      </c>
      <c r="V73" s="36">
        <v>0</v>
      </c>
      <c r="W73" s="36">
        <v>-2198539</v>
      </c>
      <c r="X73" s="36">
        <v>122860</v>
      </c>
      <c r="Y73" s="36">
        <v>-2321399</v>
      </c>
      <c r="Z73" s="36">
        <v>-2321399</v>
      </c>
      <c r="AA73" s="36">
        <v>266344</v>
      </c>
      <c r="AB73" s="36">
        <v>877740</v>
      </c>
      <c r="AC73" s="36">
        <v>0</v>
      </c>
      <c r="AD73" s="36">
        <v>53896</v>
      </c>
      <c r="AE73" s="36">
        <v>-53712</v>
      </c>
      <c r="AF73" s="36">
        <f t="shared" si="0"/>
        <v>-599652</v>
      </c>
      <c r="AG73" s="38">
        <f t="shared" si="40"/>
        <v>-4.102178344182595E-2</v>
      </c>
      <c r="AH73" s="38">
        <f t="shared" si="43"/>
        <v>0.24021302113875243</v>
      </c>
      <c r="AI73" s="38">
        <f t="shared" si="41"/>
        <v>-0.11930037518405527</v>
      </c>
      <c r="AJ73" s="38">
        <f t="shared" si="42"/>
        <v>-0.15880531885171953</v>
      </c>
    </row>
    <row r="74" spans="1:36" x14ac:dyDescent="0.25">
      <c r="A74" s="35" t="s">
        <v>133</v>
      </c>
      <c r="B74" s="35" t="s">
        <v>125</v>
      </c>
      <c r="C74" s="35" t="s">
        <v>4</v>
      </c>
      <c r="D74" s="35" t="s">
        <v>136</v>
      </c>
      <c r="E74" s="35" t="s">
        <v>41</v>
      </c>
      <c r="F74" s="35" t="s">
        <v>23</v>
      </c>
      <c r="G74" s="35">
        <v>2020</v>
      </c>
      <c r="H74" s="36">
        <v>3521080</v>
      </c>
      <c r="I74" s="36">
        <v>3279670</v>
      </c>
      <c r="J74" s="36">
        <v>241410</v>
      </c>
      <c r="K74" s="36">
        <v>0</v>
      </c>
      <c r="L74" s="36">
        <v>423619</v>
      </c>
      <c r="M74" s="36">
        <v>766468</v>
      </c>
      <c r="N74" s="36">
        <v>0</v>
      </c>
      <c r="O74" s="36">
        <v>0</v>
      </c>
      <c r="P74" s="36">
        <v>-948677</v>
      </c>
      <c r="Q74" s="36">
        <v>11880</v>
      </c>
      <c r="R74" s="36">
        <v>546437</v>
      </c>
      <c r="S74" s="36">
        <v>719881</v>
      </c>
      <c r="T74" s="36">
        <v>67134</v>
      </c>
      <c r="U74" s="36">
        <v>-18349</v>
      </c>
      <c r="V74" s="36">
        <v>0</v>
      </c>
      <c r="W74" s="36">
        <v>-1195724</v>
      </c>
      <c r="X74" s="36">
        <v>-101835</v>
      </c>
      <c r="Y74" s="36">
        <v>-1093889</v>
      </c>
      <c r="Z74" s="36">
        <v>-1093889</v>
      </c>
      <c r="AA74" s="36">
        <v>338337</v>
      </c>
      <c r="AB74" s="36">
        <v>0</v>
      </c>
      <c r="AC74" s="36">
        <v>0</v>
      </c>
      <c r="AD74" s="36">
        <v>0</v>
      </c>
      <c r="AE74" s="36">
        <v>-56100</v>
      </c>
      <c r="AF74" s="36">
        <f t="shared" si="0"/>
        <v>-666440</v>
      </c>
      <c r="AG74" s="38">
        <f t="shared" si="40"/>
        <v>-0.1892714735251684</v>
      </c>
      <c r="AH74" s="38">
        <f t="shared" si="43"/>
        <v>6.8561350494734566E-2</v>
      </c>
      <c r="AI74" s="38">
        <f t="shared" si="41"/>
        <v>-0.26942784600179492</v>
      </c>
      <c r="AJ74" s="38">
        <f t="shared" si="42"/>
        <v>-0.31066860167903032</v>
      </c>
    </row>
    <row r="75" spans="1:36" x14ac:dyDescent="0.25">
      <c r="A75" s="35" t="s">
        <v>133</v>
      </c>
      <c r="B75" s="35" t="s">
        <v>125</v>
      </c>
      <c r="C75" s="35" t="s">
        <v>4</v>
      </c>
      <c r="D75" s="35" t="s">
        <v>135</v>
      </c>
      <c r="E75" s="35" t="s">
        <v>61</v>
      </c>
      <c r="F75" s="35" t="s">
        <v>17</v>
      </c>
      <c r="G75" s="35">
        <v>2020</v>
      </c>
      <c r="H75" s="36">
        <v>56710550</v>
      </c>
      <c r="I75" s="36">
        <v>39989911</v>
      </c>
      <c r="J75" s="36">
        <v>16720639</v>
      </c>
      <c r="K75" s="36">
        <v>856747</v>
      </c>
      <c r="L75" s="36">
        <v>7818458</v>
      </c>
      <c r="M75" s="36">
        <v>2306260</v>
      </c>
      <c r="N75" s="36">
        <v>527814</v>
      </c>
      <c r="O75" s="36">
        <v>0</v>
      </c>
      <c r="P75" s="36">
        <v>6924854</v>
      </c>
      <c r="Q75" s="36">
        <v>0</v>
      </c>
      <c r="R75" s="36">
        <v>0</v>
      </c>
      <c r="S75" s="36">
        <v>1542827</v>
      </c>
      <c r="T75" s="36">
        <v>0</v>
      </c>
      <c r="U75" s="36">
        <v>0</v>
      </c>
      <c r="V75" s="36">
        <v>0</v>
      </c>
      <c r="W75" s="36">
        <v>5382027</v>
      </c>
      <c r="X75" s="36">
        <v>1722982</v>
      </c>
      <c r="Y75" s="36">
        <v>3659045</v>
      </c>
      <c r="Z75" s="36">
        <v>3659045</v>
      </c>
      <c r="AA75" s="36">
        <v>0</v>
      </c>
      <c r="AB75" s="36">
        <v>0</v>
      </c>
      <c r="AC75" s="36">
        <v>0</v>
      </c>
      <c r="AD75" s="36">
        <v>0</v>
      </c>
      <c r="AE75" s="36">
        <v>0</v>
      </c>
      <c r="AF75" s="36">
        <f t="shared" si="0"/>
        <v>6924854</v>
      </c>
      <c r="AG75" s="38">
        <f t="shared" si="40"/>
        <v>0.12210874343486353</v>
      </c>
      <c r="AH75" s="38">
        <f t="shared" si="43"/>
        <v>0.29484177106376153</v>
      </c>
      <c r="AI75" s="38">
        <f t="shared" si="41"/>
        <v>0.12210874343486353</v>
      </c>
      <c r="AJ75" s="38">
        <f t="shared" si="42"/>
        <v>6.4521416209153318E-2</v>
      </c>
    </row>
    <row r="76" spans="1:36" x14ac:dyDescent="0.25">
      <c r="A76" s="35" t="s">
        <v>133</v>
      </c>
      <c r="B76" s="35" t="s">
        <v>125</v>
      </c>
      <c r="C76" s="35" t="s">
        <v>4</v>
      </c>
      <c r="D76" s="35" t="s">
        <v>137</v>
      </c>
      <c r="E76" s="35" t="s">
        <v>138</v>
      </c>
      <c r="F76" s="35" t="s">
        <v>8</v>
      </c>
      <c r="G76" s="35">
        <v>2020</v>
      </c>
      <c r="H76" s="36">
        <v>494493126</v>
      </c>
      <c r="I76" s="36">
        <v>339948037</v>
      </c>
      <c r="J76" s="36">
        <v>154545089</v>
      </c>
      <c r="K76" s="36">
        <v>4566128</v>
      </c>
      <c r="L76" s="36">
        <v>80817994</v>
      </c>
      <c r="M76" s="36">
        <v>26755849</v>
      </c>
      <c r="N76" s="36">
        <v>3298135</v>
      </c>
      <c r="O76" s="36">
        <v>252365</v>
      </c>
      <c r="P76" s="36">
        <v>48491604</v>
      </c>
      <c r="Q76" s="36">
        <v>0</v>
      </c>
      <c r="R76" s="36">
        <v>9281632</v>
      </c>
      <c r="S76" s="36">
        <v>6674461</v>
      </c>
      <c r="T76" s="36">
        <v>0</v>
      </c>
      <c r="U76" s="36">
        <v>-5622525</v>
      </c>
      <c r="V76" s="36">
        <v>0</v>
      </c>
      <c r="W76" s="36">
        <v>45476250</v>
      </c>
      <c r="X76" s="36">
        <v>16577652</v>
      </c>
      <c r="Y76" s="36">
        <v>28898598</v>
      </c>
      <c r="Z76" s="36">
        <v>28898598</v>
      </c>
      <c r="AA76" s="36">
        <v>10150918</v>
      </c>
      <c r="AB76" s="36">
        <v>2185767</v>
      </c>
      <c r="AC76" s="36">
        <v>444128</v>
      </c>
      <c r="AD76" s="36">
        <v>0</v>
      </c>
      <c r="AE76" s="36">
        <v>-14873640</v>
      </c>
      <c r="AF76" s="36">
        <f t="shared" si="0"/>
        <v>46398777</v>
      </c>
      <c r="AG76" s="38">
        <f t="shared" si="40"/>
        <v>9.3830984821414887E-2</v>
      </c>
      <c r="AH76" s="38">
        <f t="shared" si="43"/>
        <v>0.31253233032808631</v>
      </c>
      <c r="AI76" s="38">
        <f t="shared" si="41"/>
        <v>9.8063251944982541E-2</v>
      </c>
      <c r="AJ76" s="38">
        <f t="shared" si="42"/>
        <v>5.8440848781384273E-2</v>
      </c>
    </row>
    <row r="77" spans="1:36" x14ac:dyDescent="0.25">
      <c r="A77" s="35" t="s">
        <v>133</v>
      </c>
      <c r="B77" s="35" t="s">
        <v>125</v>
      </c>
      <c r="C77" s="35" t="s">
        <v>4</v>
      </c>
      <c r="D77" s="35" t="s">
        <v>139</v>
      </c>
      <c r="E77" s="35" t="s">
        <v>140</v>
      </c>
      <c r="F77" s="35" t="s">
        <v>8</v>
      </c>
      <c r="G77" s="35">
        <v>2020</v>
      </c>
      <c r="H77" s="36">
        <v>179271677</v>
      </c>
      <c r="I77" s="36">
        <v>138593243</v>
      </c>
      <c r="J77" s="36">
        <v>40678434</v>
      </c>
      <c r="K77" s="36">
        <v>0</v>
      </c>
      <c r="L77" s="36">
        <v>7499797</v>
      </c>
      <c r="M77" s="36">
        <v>24169358</v>
      </c>
      <c r="N77" s="36">
        <v>0</v>
      </c>
      <c r="O77" s="36">
        <v>241245</v>
      </c>
      <c r="P77" s="36">
        <v>9250524</v>
      </c>
      <c r="Q77" s="36">
        <v>0</v>
      </c>
      <c r="R77" s="36">
        <v>177758</v>
      </c>
      <c r="S77" s="36">
        <v>5747406</v>
      </c>
      <c r="T77" s="36">
        <v>0</v>
      </c>
      <c r="U77" s="36">
        <v>-615439</v>
      </c>
      <c r="V77" s="36">
        <v>0</v>
      </c>
      <c r="W77" s="36">
        <v>3065437</v>
      </c>
      <c r="X77" s="36">
        <v>1193372</v>
      </c>
      <c r="Y77" s="36">
        <v>1872065</v>
      </c>
      <c r="Z77" s="36">
        <v>1872065</v>
      </c>
      <c r="AA77" s="36">
        <v>4336410</v>
      </c>
      <c r="AB77" s="36">
        <v>2577972</v>
      </c>
      <c r="AC77" s="36">
        <v>0</v>
      </c>
      <c r="AD77" s="36">
        <v>0</v>
      </c>
      <c r="AE77" s="36">
        <v>0</v>
      </c>
      <c r="AF77" s="36">
        <f t="shared" si="0"/>
        <v>16164906</v>
      </c>
      <c r="AG77" s="38">
        <f t="shared" si="40"/>
        <v>9.0169882217367783E-2</v>
      </c>
      <c r="AH77" s="38">
        <f t="shared" si="43"/>
        <v>0.22690942975894626</v>
      </c>
      <c r="AI77" s="38">
        <f t="shared" si="41"/>
        <v>5.1600588307097725E-2</v>
      </c>
      <c r="AJ77" s="38">
        <f t="shared" si="42"/>
        <v>1.0442614423693933E-2</v>
      </c>
    </row>
    <row r="78" spans="1:36" x14ac:dyDescent="0.25">
      <c r="A78" s="35" t="s">
        <v>145</v>
      </c>
      <c r="B78" s="35" t="s">
        <v>125</v>
      </c>
      <c r="C78" s="35" t="s">
        <v>5</v>
      </c>
      <c r="D78" s="35" t="s">
        <v>146</v>
      </c>
      <c r="E78" s="35" t="s">
        <v>56</v>
      </c>
      <c r="F78" s="35" t="s">
        <v>12</v>
      </c>
      <c r="G78" s="35">
        <v>2016</v>
      </c>
      <c r="H78" s="36">
        <v>3453755</v>
      </c>
      <c r="I78" s="36">
        <v>2018454</v>
      </c>
      <c r="J78" s="36">
        <v>1435301</v>
      </c>
      <c r="K78" s="36">
        <v>213546</v>
      </c>
      <c r="L78" s="36">
        <v>506640</v>
      </c>
      <c r="M78" s="36">
        <v>573368</v>
      </c>
      <c r="N78" s="36">
        <v>17520</v>
      </c>
      <c r="O78" s="36">
        <v>0</v>
      </c>
      <c r="P78" s="36">
        <v>551319</v>
      </c>
      <c r="Q78" s="36">
        <v>0</v>
      </c>
      <c r="R78" s="36">
        <v>0</v>
      </c>
      <c r="S78" s="36">
        <v>126687</v>
      </c>
      <c r="T78" s="36">
        <v>0</v>
      </c>
      <c r="U78" s="36">
        <v>0</v>
      </c>
      <c r="V78" s="36">
        <v>0</v>
      </c>
      <c r="W78" s="36">
        <v>424632</v>
      </c>
      <c r="X78" s="36">
        <v>219820</v>
      </c>
      <c r="Y78" s="36">
        <v>204812</v>
      </c>
      <c r="Z78" s="36">
        <v>204812</v>
      </c>
      <c r="AA78" s="36">
        <v>0</v>
      </c>
      <c r="AB78" s="36">
        <v>0</v>
      </c>
      <c r="AC78" s="36">
        <v>0</v>
      </c>
      <c r="AD78" s="36">
        <v>0</v>
      </c>
      <c r="AE78" s="36">
        <v>0</v>
      </c>
      <c r="AF78" s="36">
        <f t="shared" si="0"/>
        <v>551319</v>
      </c>
      <c r="AG78" s="37">
        <f t="shared" ref="AG78:AG103" si="44">+AF78/$H78</f>
        <v>0.15962886771065116</v>
      </c>
      <c r="AH78" s="37">
        <f t="shared" ref="AH78:AH109" si="45">+J78/$H78</f>
        <v>0.41557695899101121</v>
      </c>
      <c r="AI78" s="38">
        <f t="shared" si="41"/>
        <v>0.15962886771065116</v>
      </c>
      <c r="AJ78" s="38">
        <f t="shared" si="42"/>
        <v>5.9301253273610896E-2</v>
      </c>
    </row>
    <row r="79" spans="1:36" x14ac:dyDescent="0.25">
      <c r="A79" s="35" t="s">
        <v>145</v>
      </c>
      <c r="B79" s="35" t="s">
        <v>125</v>
      </c>
      <c r="C79" s="35" t="s">
        <v>5</v>
      </c>
      <c r="D79" s="35" t="s">
        <v>147</v>
      </c>
      <c r="E79" s="35" t="s">
        <v>52</v>
      </c>
      <c r="F79" s="35" t="s">
        <v>23</v>
      </c>
      <c r="G79" s="35">
        <v>2016</v>
      </c>
      <c r="H79" s="36">
        <v>4904327</v>
      </c>
      <c r="I79" s="36">
        <v>2634353</v>
      </c>
      <c r="J79" s="36">
        <v>2269974</v>
      </c>
      <c r="K79" s="36">
        <v>42829</v>
      </c>
      <c r="L79" s="36">
        <v>849080</v>
      </c>
      <c r="M79" s="36">
        <v>850299</v>
      </c>
      <c r="N79" s="36">
        <v>165555</v>
      </c>
      <c r="O79" s="36">
        <v>0</v>
      </c>
      <c r="P79" s="36">
        <v>447869</v>
      </c>
      <c r="Q79" s="36">
        <v>0</v>
      </c>
      <c r="R79" s="36">
        <v>17344</v>
      </c>
      <c r="S79" s="36">
        <v>76648</v>
      </c>
      <c r="T79" s="36">
        <v>0</v>
      </c>
      <c r="U79" s="36">
        <v>0</v>
      </c>
      <c r="V79" s="36">
        <v>0</v>
      </c>
      <c r="W79" s="36">
        <v>388565</v>
      </c>
      <c r="X79" s="36">
        <v>124279</v>
      </c>
      <c r="Y79" s="36">
        <v>264286</v>
      </c>
      <c r="Z79" s="36">
        <v>264286</v>
      </c>
      <c r="AA79" s="36">
        <v>0</v>
      </c>
      <c r="AB79" s="36">
        <v>0</v>
      </c>
      <c r="AC79" s="36">
        <v>0</v>
      </c>
      <c r="AD79" s="36">
        <v>0</v>
      </c>
      <c r="AE79" s="36">
        <v>0</v>
      </c>
      <c r="AF79" s="36">
        <f t="shared" ref="AF79:AF142" si="46">(+P79+AA79+AB79+AC79+AD79+AE79)*1</f>
        <v>447869</v>
      </c>
      <c r="AG79" s="37">
        <f t="shared" si="44"/>
        <v>9.1321194528831376E-2</v>
      </c>
      <c r="AH79" s="37">
        <f t="shared" si="45"/>
        <v>0.46285127398723619</v>
      </c>
      <c r="AI79" s="38">
        <f t="shared" si="41"/>
        <v>9.1321194528831376E-2</v>
      </c>
      <c r="AJ79" s="38">
        <f t="shared" si="42"/>
        <v>5.3888331671195659E-2</v>
      </c>
    </row>
    <row r="80" spans="1:36" x14ac:dyDescent="0.25">
      <c r="A80" s="35" t="s">
        <v>145</v>
      </c>
      <c r="B80" s="35" t="s">
        <v>125</v>
      </c>
      <c r="C80" s="35" t="s">
        <v>5</v>
      </c>
      <c r="D80" s="35" t="s">
        <v>148</v>
      </c>
      <c r="E80" s="35" t="s">
        <v>76</v>
      </c>
      <c r="F80" s="35" t="s">
        <v>12</v>
      </c>
      <c r="G80" s="35">
        <v>2016</v>
      </c>
      <c r="H80" s="36">
        <v>5644</v>
      </c>
      <c r="I80" s="36">
        <v>10810</v>
      </c>
      <c r="J80" s="36">
        <v>-5166</v>
      </c>
      <c r="K80" s="36">
        <v>323150</v>
      </c>
      <c r="L80" s="36">
        <v>2494</v>
      </c>
      <c r="M80" s="36">
        <v>243848</v>
      </c>
      <c r="N80" s="36">
        <v>144397</v>
      </c>
      <c r="O80" s="36">
        <v>0</v>
      </c>
      <c r="P80" s="36">
        <v>-72755</v>
      </c>
      <c r="Q80" s="36">
        <v>0</v>
      </c>
      <c r="R80" s="36">
        <v>0</v>
      </c>
      <c r="S80" s="36">
        <v>0</v>
      </c>
      <c r="T80" s="36">
        <v>0</v>
      </c>
      <c r="U80" s="36">
        <v>0</v>
      </c>
      <c r="V80" s="36">
        <v>0</v>
      </c>
      <c r="W80" s="36">
        <v>-72755</v>
      </c>
      <c r="X80" s="36">
        <v>21447</v>
      </c>
      <c r="Y80" s="36">
        <v>-94202</v>
      </c>
      <c r="Z80" s="36">
        <v>-94202</v>
      </c>
      <c r="AA80" s="36">
        <v>0</v>
      </c>
      <c r="AB80" s="36">
        <v>0</v>
      </c>
      <c r="AC80" s="36">
        <v>0</v>
      </c>
      <c r="AD80" s="36">
        <v>0</v>
      </c>
      <c r="AE80" s="36">
        <v>0</v>
      </c>
      <c r="AF80" s="36">
        <f t="shared" si="46"/>
        <v>-72755</v>
      </c>
      <c r="AG80" s="37">
        <f t="shared" si="44"/>
        <v>-12.890680368532955</v>
      </c>
      <c r="AH80" s="37">
        <f t="shared" si="45"/>
        <v>-0.91530829199149544</v>
      </c>
      <c r="AI80" s="38">
        <f t="shared" si="41"/>
        <v>-12.890680368532955</v>
      </c>
      <c r="AJ80" s="38">
        <f t="shared" si="42"/>
        <v>-16.690644932671862</v>
      </c>
    </row>
    <row r="81" spans="1:36" x14ac:dyDescent="0.25">
      <c r="A81" s="35" t="s">
        <v>145</v>
      </c>
      <c r="B81" s="35" t="s">
        <v>125</v>
      </c>
      <c r="C81" s="35" t="s">
        <v>5</v>
      </c>
      <c r="D81" s="35" t="s">
        <v>149</v>
      </c>
      <c r="E81" s="35" t="s">
        <v>75</v>
      </c>
      <c r="F81" s="35" t="s">
        <v>12</v>
      </c>
      <c r="G81" s="35">
        <v>2016</v>
      </c>
      <c r="H81" s="36">
        <v>5019236</v>
      </c>
      <c r="I81" s="36">
        <v>3299912</v>
      </c>
      <c r="J81" s="36">
        <v>1719324</v>
      </c>
      <c r="K81" s="36">
        <v>104294</v>
      </c>
      <c r="L81" s="36">
        <v>1018036</v>
      </c>
      <c r="M81" s="36">
        <v>282306</v>
      </c>
      <c r="N81" s="36">
        <v>0</v>
      </c>
      <c r="O81" s="36">
        <v>0</v>
      </c>
      <c r="P81" s="36">
        <v>523276</v>
      </c>
      <c r="Q81" s="36">
        <v>0</v>
      </c>
      <c r="R81" s="36">
        <v>0</v>
      </c>
      <c r="S81" s="36">
        <v>78577</v>
      </c>
      <c r="T81" s="36">
        <v>0</v>
      </c>
      <c r="U81" s="36">
        <v>0</v>
      </c>
      <c r="V81" s="36">
        <v>0</v>
      </c>
      <c r="W81" s="36">
        <v>444699</v>
      </c>
      <c r="X81" s="36">
        <v>45472</v>
      </c>
      <c r="Y81" s="36">
        <v>399227</v>
      </c>
      <c r="Z81" s="36">
        <v>399227</v>
      </c>
      <c r="AA81" s="36">
        <v>0</v>
      </c>
      <c r="AB81" s="36">
        <v>0</v>
      </c>
      <c r="AC81" s="36">
        <v>0</v>
      </c>
      <c r="AD81" s="36">
        <v>0</v>
      </c>
      <c r="AE81" s="36">
        <v>0</v>
      </c>
      <c r="AF81" s="36">
        <f t="shared" si="46"/>
        <v>523276</v>
      </c>
      <c r="AG81" s="37">
        <f t="shared" si="44"/>
        <v>0.10425411357425712</v>
      </c>
      <c r="AH81" s="37">
        <f t="shared" si="45"/>
        <v>0.34254695336102947</v>
      </c>
      <c r="AI81" s="38">
        <f t="shared" si="41"/>
        <v>0.10425411357425712</v>
      </c>
      <c r="AJ81" s="38">
        <f t="shared" si="42"/>
        <v>7.9539396035571946E-2</v>
      </c>
    </row>
    <row r="82" spans="1:36" x14ac:dyDescent="0.25">
      <c r="A82" s="35" t="s">
        <v>145</v>
      </c>
      <c r="B82" s="35" t="s">
        <v>125</v>
      </c>
      <c r="C82" s="35" t="s">
        <v>5</v>
      </c>
      <c r="D82" s="35" t="s">
        <v>150</v>
      </c>
      <c r="E82" s="35" t="s">
        <v>89</v>
      </c>
      <c r="F82" s="35" t="s">
        <v>8</v>
      </c>
      <c r="G82" s="35">
        <v>2016</v>
      </c>
      <c r="H82" s="36">
        <v>6438761</v>
      </c>
      <c r="I82" s="36">
        <v>4172362</v>
      </c>
      <c r="J82" s="36">
        <v>2266399</v>
      </c>
      <c r="K82" s="36">
        <v>69595</v>
      </c>
      <c r="L82" s="36">
        <v>795328</v>
      </c>
      <c r="M82" s="36">
        <v>787651</v>
      </c>
      <c r="N82" s="36">
        <v>43844</v>
      </c>
      <c r="O82" s="36">
        <v>0</v>
      </c>
      <c r="P82" s="36">
        <v>709171</v>
      </c>
      <c r="Q82" s="36">
        <v>0</v>
      </c>
      <c r="R82" s="36">
        <v>273370</v>
      </c>
      <c r="S82" s="36">
        <v>379747</v>
      </c>
      <c r="T82" s="36">
        <v>0</v>
      </c>
      <c r="U82" s="36">
        <v>0</v>
      </c>
      <c r="V82" s="36">
        <v>0</v>
      </c>
      <c r="W82" s="36">
        <v>602794</v>
      </c>
      <c r="X82" s="36">
        <v>172615</v>
      </c>
      <c r="Y82" s="36">
        <v>430179</v>
      </c>
      <c r="Z82" s="36">
        <v>430179</v>
      </c>
      <c r="AA82" s="36">
        <v>0</v>
      </c>
      <c r="AB82" s="36">
        <v>0</v>
      </c>
      <c r="AC82" s="36">
        <v>0</v>
      </c>
      <c r="AD82" s="36">
        <v>0</v>
      </c>
      <c r="AE82" s="36">
        <v>0</v>
      </c>
      <c r="AF82" s="36">
        <f t="shared" si="46"/>
        <v>709171</v>
      </c>
      <c r="AG82" s="37">
        <f t="shared" si="44"/>
        <v>0.11014091065035649</v>
      </c>
      <c r="AH82" s="37">
        <f t="shared" si="45"/>
        <v>0.35199303095735346</v>
      </c>
      <c r="AI82" s="38">
        <f t="shared" si="41"/>
        <v>0.11014091065035649</v>
      </c>
      <c r="AJ82" s="38">
        <f t="shared" si="42"/>
        <v>6.6810835190186435E-2</v>
      </c>
    </row>
    <row r="83" spans="1:36" x14ac:dyDescent="0.25">
      <c r="A83" s="35" t="s">
        <v>145</v>
      </c>
      <c r="B83" s="35" t="s">
        <v>125</v>
      </c>
      <c r="C83" s="35" t="s">
        <v>5</v>
      </c>
      <c r="D83" s="35" t="s">
        <v>151</v>
      </c>
      <c r="E83" s="35" t="s">
        <v>27</v>
      </c>
      <c r="F83" s="35" t="s">
        <v>10</v>
      </c>
      <c r="G83" s="35">
        <v>2016</v>
      </c>
      <c r="H83" s="36">
        <v>6376118</v>
      </c>
      <c r="I83" s="36">
        <v>4491772</v>
      </c>
      <c r="J83" s="36">
        <v>1884346</v>
      </c>
      <c r="K83" s="36">
        <v>582</v>
      </c>
      <c r="L83" s="36">
        <v>612459</v>
      </c>
      <c r="M83" s="36">
        <v>1040442</v>
      </c>
      <c r="N83" s="36">
        <v>8533</v>
      </c>
      <c r="O83" s="36">
        <v>0</v>
      </c>
      <c r="P83" s="36">
        <v>223494</v>
      </c>
      <c r="Q83" s="36">
        <v>0</v>
      </c>
      <c r="R83" s="36">
        <v>4926</v>
      </c>
      <c r="S83" s="36">
        <v>211153</v>
      </c>
      <c r="T83" s="36">
        <v>0</v>
      </c>
      <c r="U83" s="36">
        <v>0</v>
      </c>
      <c r="V83" s="36">
        <v>0</v>
      </c>
      <c r="W83" s="36">
        <v>17267</v>
      </c>
      <c r="X83" s="36">
        <v>0</v>
      </c>
      <c r="Y83" s="36">
        <v>17267</v>
      </c>
      <c r="Z83" s="36">
        <v>17267</v>
      </c>
      <c r="AA83" s="36">
        <v>0</v>
      </c>
      <c r="AB83" s="36">
        <v>0</v>
      </c>
      <c r="AC83" s="36">
        <v>0</v>
      </c>
      <c r="AD83" s="36">
        <v>0</v>
      </c>
      <c r="AE83" s="36">
        <v>0</v>
      </c>
      <c r="AF83" s="36">
        <f t="shared" si="46"/>
        <v>223494</v>
      </c>
      <c r="AG83" s="37">
        <f t="shared" si="44"/>
        <v>3.5051735240784442E-2</v>
      </c>
      <c r="AH83" s="37">
        <f t="shared" si="45"/>
        <v>0.29553185809923843</v>
      </c>
      <c r="AI83" s="38">
        <f t="shared" si="41"/>
        <v>3.5051735240784442E-2</v>
      </c>
      <c r="AJ83" s="38">
        <f t="shared" si="42"/>
        <v>2.7080740977503868E-3</v>
      </c>
    </row>
    <row r="84" spans="1:36" x14ac:dyDescent="0.25">
      <c r="A84" s="35" t="s">
        <v>145</v>
      </c>
      <c r="B84" s="35" t="s">
        <v>125</v>
      </c>
      <c r="C84" s="35" t="s">
        <v>5</v>
      </c>
      <c r="D84" s="35" t="s">
        <v>152</v>
      </c>
      <c r="E84" s="35" t="s">
        <v>37</v>
      </c>
      <c r="F84" s="35" t="s">
        <v>12</v>
      </c>
      <c r="G84" s="35">
        <v>2016</v>
      </c>
      <c r="H84" s="36">
        <v>3617525</v>
      </c>
      <c r="I84" s="36">
        <v>3202013</v>
      </c>
      <c r="J84" s="36">
        <v>415512</v>
      </c>
      <c r="K84" s="36">
        <v>10770</v>
      </c>
      <c r="L84" s="36">
        <v>0</v>
      </c>
      <c r="M84" s="36">
        <v>433056</v>
      </c>
      <c r="N84" s="36">
        <v>23195</v>
      </c>
      <c r="O84" s="36">
        <v>0</v>
      </c>
      <c r="P84" s="36">
        <v>-29969</v>
      </c>
      <c r="Q84" s="36">
        <v>0</v>
      </c>
      <c r="R84" s="36">
        <v>0</v>
      </c>
      <c r="S84" s="36">
        <v>13966</v>
      </c>
      <c r="T84" s="36">
        <v>0</v>
      </c>
      <c r="U84" s="36">
        <v>0</v>
      </c>
      <c r="V84" s="36">
        <v>0</v>
      </c>
      <c r="W84" s="36">
        <v>-43935</v>
      </c>
      <c r="X84" s="36">
        <v>19827</v>
      </c>
      <c r="Y84" s="36">
        <v>-63762</v>
      </c>
      <c r="Z84" s="36">
        <v>-63762</v>
      </c>
      <c r="AA84" s="36">
        <v>0</v>
      </c>
      <c r="AB84" s="36">
        <v>0</v>
      </c>
      <c r="AC84" s="36">
        <v>0</v>
      </c>
      <c r="AD84" s="36">
        <v>0</v>
      </c>
      <c r="AE84" s="36">
        <v>0</v>
      </c>
      <c r="AF84" s="36">
        <f t="shared" si="46"/>
        <v>-29969</v>
      </c>
      <c r="AG84" s="37">
        <f t="shared" si="44"/>
        <v>-8.2843933352222867E-3</v>
      </c>
      <c r="AH84" s="37">
        <f t="shared" si="45"/>
        <v>0.11486085099619214</v>
      </c>
      <c r="AI84" s="38">
        <f t="shared" si="41"/>
        <v>-8.2843933352222867E-3</v>
      </c>
      <c r="AJ84" s="38">
        <f t="shared" si="42"/>
        <v>-1.7625862986434097E-2</v>
      </c>
    </row>
    <row r="85" spans="1:36" x14ac:dyDescent="0.25">
      <c r="A85" s="35" t="s">
        <v>145</v>
      </c>
      <c r="B85" s="35" t="s">
        <v>125</v>
      </c>
      <c r="C85" s="35" t="s">
        <v>5</v>
      </c>
      <c r="D85" s="35" t="s">
        <v>153</v>
      </c>
      <c r="E85" s="35" t="s">
        <v>69</v>
      </c>
      <c r="F85" s="35" t="s">
        <v>17</v>
      </c>
      <c r="G85" s="35">
        <v>2016</v>
      </c>
      <c r="H85" s="36">
        <v>45799949</v>
      </c>
      <c r="I85" s="36">
        <v>33914045</v>
      </c>
      <c r="J85" s="36">
        <v>11885904</v>
      </c>
      <c r="K85" s="36">
        <v>134274</v>
      </c>
      <c r="L85" s="36">
        <v>4239326</v>
      </c>
      <c r="M85" s="36">
        <v>2596712</v>
      </c>
      <c r="N85" s="36">
        <v>0</v>
      </c>
      <c r="O85" s="36">
        <v>0</v>
      </c>
      <c r="P85" s="36">
        <v>5184140</v>
      </c>
      <c r="Q85" s="36">
        <v>0</v>
      </c>
      <c r="R85" s="36">
        <v>0</v>
      </c>
      <c r="S85" s="36">
        <v>472183</v>
      </c>
      <c r="T85" s="36">
        <v>0</v>
      </c>
      <c r="U85" s="36">
        <v>0</v>
      </c>
      <c r="V85" s="36">
        <v>0</v>
      </c>
      <c r="W85" s="36">
        <v>4711957</v>
      </c>
      <c r="X85" s="36">
        <v>1883826</v>
      </c>
      <c r="Y85" s="36">
        <v>2828131</v>
      </c>
      <c r="Z85" s="36">
        <v>2828131</v>
      </c>
      <c r="AA85" s="36">
        <v>0</v>
      </c>
      <c r="AB85" s="36">
        <v>0</v>
      </c>
      <c r="AC85" s="36">
        <v>0</v>
      </c>
      <c r="AD85" s="36">
        <v>0</v>
      </c>
      <c r="AE85" s="36">
        <v>0</v>
      </c>
      <c r="AF85" s="36">
        <f t="shared" si="46"/>
        <v>5184140</v>
      </c>
      <c r="AG85" s="37">
        <f t="shared" si="44"/>
        <v>0.11319095573665376</v>
      </c>
      <c r="AH85" s="37">
        <f t="shared" si="45"/>
        <v>0.25951784356790442</v>
      </c>
      <c r="AI85" s="38">
        <f t="shared" si="41"/>
        <v>0.11319095573665376</v>
      </c>
      <c r="AJ85" s="38">
        <f t="shared" si="42"/>
        <v>6.1749653913370076E-2</v>
      </c>
    </row>
    <row r="86" spans="1:36" x14ac:dyDescent="0.25">
      <c r="A86" s="35" t="s">
        <v>145</v>
      </c>
      <c r="B86" s="35" t="s">
        <v>125</v>
      </c>
      <c r="C86" s="35" t="s">
        <v>5</v>
      </c>
      <c r="D86" s="35" t="s">
        <v>154</v>
      </c>
      <c r="E86" s="35" t="s">
        <v>66</v>
      </c>
      <c r="F86" s="35" t="s">
        <v>8</v>
      </c>
      <c r="G86" s="35">
        <v>2016</v>
      </c>
      <c r="H86" s="36">
        <v>13729878</v>
      </c>
      <c r="I86" s="36">
        <v>10572409</v>
      </c>
      <c r="J86" s="36">
        <v>3157469</v>
      </c>
      <c r="K86" s="36">
        <v>184896</v>
      </c>
      <c r="L86" s="36">
        <v>1628283</v>
      </c>
      <c r="M86" s="36">
        <v>1125488</v>
      </c>
      <c r="N86" s="36">
        <v>8865</v>
      </c>
      <c r="O86" s="36">
        <v>0</v>
      </c>
      <c r="P86" s="36">
        <v>579729</v>
      </c>
      <c r="Q86" s="36">
        <v>0</v>
      </c>
      <c r="R86" s="36">
        <v>15689</v>
      </c>
      <c r="S86" s="36">
        <v>302176</v>
      </c>
      <c r="T86" s="36">
        <v>0</v>
      </c>
      <c r="U86" s="36">
        <v>0</v>
      </c>
      <c r="V86" s="36">
        <v>0</v>
      </c>
      <c r="W86" s="36">
        <v>293242</v>
      </c>
      <c r="X86" s="36">
        <v>88205</v>
      </c>
      <c r="Y86" s="36">
        <v>205037</v>
      </c>
      <c r="Z86" s="36">
        <v>205037</v>
      </c>
      <c r="AA86" s="36">
        <v>0</v>
      </c>
      <c r="AB86" s="36">
        <v>0</v>
      </c>
      <c r="AC86" s="36">
        <v>0</v>
      </c>
      <c r="AD86" s="36">
        <v>0</v>
      </c>
      <c r="AE86" s="36">
        <v>0</v>
      </c>
      <c r="AF86" s="36">
        <f t="shared" si="46"/>
        <v>579729</v>
      </c>
      <c r="AG86" s="37">
        <f t="shared" si="44"/>
        <v>4.2223900314336371E-2</v>
      </c>
      <c r="AH86" s="37">
        <f t="shared" si="45"/>
        <v>0.22997065232480579</v>
      </c>
      <c r="AI86" s="38">
        <f t="shared" si="41"/>
        <v>4.2223900314336371E-2</v>
      </c>
      <c r="AJ86" s="38">
        <f t="shared" si="42"/>
        <v>1.4933635972584753E-2</v>
      </c>
    </row>
    <row r="87" spans="1:36" x14ac:dyDescent="0.25">
      <c r="A87" s="35" t="s">
        <v>145</v>
      </c>
      <c r="B87" s="35" t="s">
        <v>125</v>
      </c>
      <c r="C87" s="35" t="s">
        <v>5</v>
      </c>
      <c r="D87" s="35" t="s">
        <v>155</v>
      </c>
      <c r="E87" s="35" t="s">
        <v>67</v>
      </c>
      <c r="F87" s="35" t="s">
        <v>17</v>
      </c>
      <c r="G87" s="35">
        <v>2016</v>
      </c>
      <c r="H87" s="36">
        <v>31234834</v>
      </c>
      <c r="I87" s="36">
        <v>24794362</v>
      </c>
      <c r="J87" s="36">
        <v>6440472</v>
      </c>
      <c r="K87" s="36">
        <v>144564</v>
      </c>
      <c r="L87" s="36">
        <v>3480866</v>
      </c>
      <c r="M87" s="36">
        <v>1407074</v>
      </c>
      <c r="N87" s="36">
        <v>486432</v>
      </c>
      <c r="O87" s="36">
        <v>0</v>
      </c>
      <c r="P87" s="36">
        <v>1210664</v>
      </c>
      <c r="Q87" s="36">
        <v>0</v>
      </c>
      <c r="R87" s="36">
        <v>0</v>
      </c>
      <c r="S87" s="36">
        <v>0</v>
      </c>
      <c r="T87" s="36">
        <v>0</v>
      </c>
      <c r="U87" s="36">
        <v>0</v>
      </c>
      <c r="V87" s="36">
        <v>0</v>
      </c>
      <c r="W87" s="36">
        <v>1210664</v>
      </c>
      <c r="X87" s="36">
        <v>435000</v>
      </c>
      <c r="Y87" s="36">
        <v>775664</v>
      </c>
      <c r="Z87" s="36">
        <v>775664</v>
      </c>
      <c r="AA87" s="36">
        <v>0</v>
      </c>
      <c r="AB87" s="36">
        <v>0</v>
      </c>
      <c r="AC87" s="36">
        <v>0</v>
      </c>
      <c r="AD87" s="36">
        <v>0</v>
      </c>
      <c r="AE87" s="36">
        <v>0</v>
      </c>
      <c r="AF87" s="36">
        <f t="shared" si="46"/>
        <v>1210664</v>
      </c>
      <c r="AG87" s="37">
        <f t="shared" si="44"/>
        <v>3.8760058721618307E-2</v>
      </c>
      <c r="AH87" s="37">
        <f t="shared" si="45"/>
        <v>0.20619517299179499</v>
      </c>
      <c r="AI87" s="38">
        <f t="shared" si="41"/>
        <v>3.8760058721618307E-2</v>
      </c>
      <c r="AJ87" s="38">
        <f t="shared" si="42"/>
        <v>2.4833299898440311E-2</v>
      </c>
    </row>
    <row r="88" spans="1:36" x14ac:dyDescent="0.25">
      <c r="A88" s="35" t="s">
        <v>145</v>
      </c>
      <c r="B88" s="35" t="s">
        <v>125</v>
      </c>
      <c r="C88" s="35" t="s">
        <v>5</v>
      </c>
      <c r="D88" s="35" t="s">
        <v>156</v>
      </c>
      <c r="E88" s="35" t="s">
        <v>83</v>
      </c>
      <c r="F88" s="35" t="s">
        <v>12</v>
      </c>
      <c r="G88" s="35">
        <v>2016</v>
      </c>
      <c r="H88" s="36">
        <v>3112467</v>
      </c>
      <c r="I88" s="36">
        <v>1962650</v>
      </c>
      <c r="J88" s="36">
        <v>1149817</v>
      </c>
      <c r="K88" s="36">
        <v>14548</v>
      </c>
      <c r="L88" s="36">
        <v>298793</v>
      </c>
      <c r="M88" s="36">
        <v>597432</v>
      </c>
      <c r="N88" s="36">
        <v>104761</v>
      </c>
      <c r="O88" s="36">
        <v>0</v>
      </c>
      <c r="P88" s="36">
        <v>163379</v>
      </c>
      <c r="Q88" s="36">
        <v>0</v>
      </c>
      <c r="R88" s="36">
        <v>0</v>
      </c>
      <c r="S88" s="36">
        <v>0</v>
      </c>
      <c r="T88" s="36">
        <v>0</v>
      </c>
      <c r="U88" s="36">
        <v>0</v>
      </c>
      <c r="V88" s="36">
        <v>0</v>
      </c>
      <c r="W88" s="36">
        <v>163379</v>
      </c>
      <c r="X88" s="36">
        <v>173955</v>
      </c>
      <c r="Y88" s="36">
        <v>-10576</v>
      </c>
      <c r="Z88" s="36">
        <v>-10576</v>
      </c>
      <c r="AA88" s="36">
        <v>0</v>
      </c>
      <c r="AB88" s="36">
        <v>0</v>
      </c>
      <c r="AC88" s="36">
        <v>0</v>
      </c>
      <c r="AD88" s="36">
        <v>0</v>
      </c>
      <c r="AE88" s="36">
        <v>0</v>
      </c>
      <c r="AF88" s="36">
        <f t="shared" si="46"/>
        <v>163379</v>
      </c>
      <c r="AG88" s="37">
        <f t="shared" si="44"/>
        <v>5.2491801519502057E-2</v>
      </c>
      <c r="AH88" s="37">
        <f t="shared" si="45"/>
        <v>0.36942303324019177</v>
      </c>
      <c r="AI88" s="38">
        <f t="shared" si="41"/>
        <v>5.2491801519502057E-2</v>
      </c>
      <c r="AJ88" s="38">
        <f t="shared" si="42"/>
        <v>-3.3979476730195053E-3</v>
      </c>
    </row>
    <row r="89" spans="1:36" x14ac:dyDescent="0.25">
      <c r="A89" s="35" t="s">
        <v>145</v>
      </c>
      <c r="B89" s="35" t="s">
        <v>125</v>
      </c>
      <c r="C89" s="35" t="s">
        <v>5</v>
      </c>
      <c r="D89" s="35" t="s">
        <v>157</v>
      </c>
      <c r="E89" s="35" t="s">
        <v>77</v>
      </c>
      <c r="F89" s="35" t="s">
        <v>8</v>
      </c>
      <c r="G89" s="35">
        <v>2016</v>
      </c>
      <c r="H89" s="36">
        <v>5648714</v>
      </c>
      <c r="I89" s="36">
        <v>4510528</v>
      </c>
      <c r="J89" s="36">
        <v>1138186</v>
      </c>
      <c r="K89" s="36">
        <v>54931</v>
      </c>
      <c r="L89" s="36">
        <v>252522</v>
      </c>
      <c r="M89" s="36">
        <v>598217</v>
      </c>
      <c r="N89" s="36">
        <v>4498</v>
      </c>
      <c r="O89" s="36">
        <v>0</v>
      </c>
      <c r="P89" s="36">
        <v>337880</v>
      </c>
      <c r="Q89" s="36">
        <v>0</v>
      </c>
      <c r="R89" s="36">
        <v>67660</v>
      </c>
      <c r="S89" s="36">
        <v>191276</v>
      </c>
      <c r="T89" s="36">
        <v>0</v>
      </c>
      <c r="U89" s="36">
        <v>0</v>
      </c>
      <c r="V89" s="36">
        <v>0</v>
      </c>
      <c r="W89" s="36">
        <v>214264</v>
      </c>
      <c r="X89" s="36">
        <v>0</v>
      </c>
      <c r="Y89" s="36">
        <v>214264</v>
      </c>
      <c r="Z89" s="36">
        <v>139242</v>
      </c>
      <c r="AA89" s="36">
        <v>0</v>
      </c>
      <c r="AB89" s="36">
        <v>0</v>
      </c>
      <c r="AC89" s="36">
        <v>0</v>
      </c>
      <c r="AD89" s="36">
        <v>0</v>
      </c>
      <c r="AE89" s="36">
        <v>0</v>
      </c>
      <c r="AF89" s="36">
        <f t="shared" si="46"/>
        <v>337880</v>
      </c>
      <c r="AG89" s="37">
        <f t="shared" si="44"/>
        <v>5.9815384528230674E-2</v>
      </c>
      <c r="AH89" s="37">
        <f t="shared" si="45"/>
        <v>0.20149471189371598</v>
      </c>
      <c r="AI89" s="38">
        <f t="shared" si="41"/>
        <v>5.9815384528230674E-2</v>
      </c>
      <c r="AJ89" s="38">
        <f t="shared" si="42"/>
        <v>2.465021242003047E-2</v>
      </c>
    </row>
    <row r="90" spans="1:36" x14ac:dyDescent="0.25">
      <c r="A90" s="35" t="s">
        <v>145</v>
      </c>
      <c r="B90" s="35" t="s">
        <v>125</v>
      </c>
      <c r="C90" s="35" t="s">
        <v>5</v>
      </c>
      <c r="D90" s="35" t="s">
        <v>158</v>
      </c>
      <c r="E90" s="35" t="s">
        <v>32</v>
      </c>
      <c r="F90" s="35" t="s">
        <v>10</v>
      </c>
      <c r="G90" s="35">
        <v>2016</v>
      </c>
      <c r="H90" s="36">
        <v>5246780</v>
      </c>
      <c r="I90" s="36">
        <v>4594915</v>
      </c>
      <c r="J90" s="36">
        <v>651865</v>
      </c>
      <c r="K90" s="36">
        <v>188237</v>
      </c>
      <c r="L90" s="36">
        <v>143217</v>
      </c>
      <c r="M90" s="36">
        <v>367707</v>
      </c>
      <c r="N90" s="36">
        <v>107228</v>
      </c>
      <c r="O90" s="36">
        <v>0</v>
      </c>
      <c r="P90" s="36">
        <v>221950</v>
      </c>
      <c r="Q90" s="36">
        <v>0</v>
      </c>
      <c r="R90" s="36">
        <v>0</v>
      </c>
      <c r="S90" s="36">
        <v>0</v>
      </c>
      <c r="T90" s="36">
        <v>0</v>
      </c>
      <c r="U90" s="36">
        <v>0</v>
      </c>
      <c r="V90" s="36">
        <v>0</v>
      </c>
      <c r="W90" s="36">
        <v>221950</v>
      </c>
      <c r="X90" s="36">
        <v>85590</v>
      </c>
      <c r="Y90" s="36">
        <v>136360</v>
      </c>
      <c r="Z90" s="36">
        <v>136360</v>
      </c>
      <c r="AA90" s="36">
        <v>0</v>
      </c>
      <c r="AB90" s="36">
        <v>0</v>
      </c>
      <c r="AC90" s="36">
        <v>0</v>
      </c>
      <c r="AD90" s="36">
        <v>0</v>
      </c>
      <c r="AE90" s="36">
        <v>0</v>
      </c>
      <c r="AF90" s="36">
        <f t="shared" si="46"/>
        <v>221950</v>
      </c>
      <c r="AG90" s="37">
        <f t="shared" si="44"/>
        <v>4.2302135786139311E-2</v>
      </c>
      <c r="AH90" s="37">
        <f t="shared" si="45"/>
        <v>0.12424096302875287</v>
      </c>
      <c r="AI90" s="38">
        <f t="shared" si="41"/>
        <v>4.2302135786139311E-2</v>
      </c>
      <c r="AJ90" s="38">
        <f t="shared" si="42"/>
        <v>2.5989273421031567E-2</v>
      </c>
    </row>
    <row r="91" spans="1:36" x14ac:dyDescent="0.25">
      <c r="A91" s="35" t="s">
        <v>145</v>
      </c>
      <c r="B91" s="35" t="s">
        <v>125</v>
      </c>
      <c r="C91" s="35" t="s">
        <v>5</v>
      </c>
      <c r="D91" s="35" t="s">
        <v>159</v>
      </c>
      <c r="E91" s="35" t="s">
        <v>40</v>
      </c>
      <c r="F91" s="35" t="s">
        <v>8</v>
      </c>
      <c r="G91" s="35">
        <v>2016</v>
      </c>
      <c r="H91" s="36">
        <v>18287409</v>
      </c>
      <c r="I91" s="36">
        <v>14779658</v>
      </c>
      <c r="J91" s="36">
        <v>3507751</v>
      </c>
      <c r="K91" s="36">
        <v>1713352</v>
      </c>
      <c r="L91" s="36">
        <v>1571584</v>
      </c>
      <c r="M91" s="36">
        <v>1089624</v>
      </c>
      <c r="N91" s="36">
        <v>85090</v>
      </c>
      <c r="O91" s="36">
        <v>0</v>
      </c>
      <c r="P91" s="36">
        <v>2474805</v>
      </c>
      <c r="Q91" s="36">
        <v>0</v>
      </c>
      <c r="R91" s="36">
        <v>0</v>
      </c>
      <c r="S91" s="36">
        <v>1317836</v>
      </c>
      <c r="T91" s="36">
        <v>0</v>
      </c>
      <c r="U91" s="36">
        <v>0</v>
      </c>
      <c r="V91" s="36">
        <v>0</v>
      </c>
      <c r="W91" s="36">
        <v>1156969</v>
      </c>
      <c r="X91" s="36">
        <v>539172</v>
      </c>
      <c r="Y91" s="36">
        <v>617797</v>
      </c>
      <c r="Z91" s="36">
        <v>617797</v>
      </c>
      <c r="AA91" s="36">
        <v>0</v>
      </c>
      <c r="AB91" s="36">
        <v>0</v>
      </c>
      <c r="AC91" s="36">
        <v>0</v>
      </c>
      <c r="AD91" s="36">
        <v>0</v>
      </c>
      <c r="AE91" s="36">
        <v>0</v>
      </c>
      <c r="AF91" s="36">
        <f t="shared" si="46"/>
        <v>2474805</v>
      </c>
      <c r="AG91" s="37">
        <f t="shared" si="44"/>
        <v>0.13532835624773307</v>
      </c>
      <c r="AH91" s="37">
        <f t="shared" si="45"/>
        <v>0.19181235570331479</v>
      </c>
      <c r="AI91" s="38">
        <f t="shared" si="41"/>
        <v>0.13532835624773307</v>
      </c>
      <c r="AJ91" s="38">
        <f t="shared" si="42"/>
        <v>3.37826424727527E-2</v>
      </c>
    </row>
    <row r="92" spans="1:36" x14ac:dyDescent="0.25">
      <c r="A92" s="35" t="s">
        <v>145</v>
      </c>
      <c r="B92" s="35" t="s">
        <v>125</v>
      </c>
      <c r="C92" s="35" t="s">
        <v>5</v>
      </c>
      <c r="D92" s="35" t="s">
        <v>160</v>
      </c>
      <c r="E92" s="35" t="s">
        <v>26</v>
      </c>
      <c r="F92" s="35" t="s">
        <v>8</v>
      </c>
      <c r="G92" s="35">
        <v>2016</v>
      </c>
      <c r="H92" s="36">
        <v>15509483</v>
      </c>
      <c r="I92" s="36">
        <v>9498079</v>
      </c>
      <c r="J92" s="36">
        <v>6011404</v>
      </c>
      <c r="K92" s="36">
        <v>56020</v>
      </c>
      <c r="L92" s="36">
        <v>1722378</v>
      </c>
      <c r="M92" s="36">
        <v>1077936</v>
      </c>
      <c r="N92" s="36">
        <v>1149</v>
      </c>
      <c r="O92" s="36">
        <v>0</v>
      </c>
      <c r="P92" s="36">
        <v>3265961</v>
      </c>
      <c r="Q92" s="36">
        <v>0</v>
      </c>
      <c r="R92" s="36">
        <v>35336</v>
      </c>
      <c r="S92" s="36">
        <v>19748</v>
      </c>
      <c r="T92" s="36">
        <v>0</v>
      </c>
      <c r="U92" s="36">
        <v>0</v>
      </c>
      <c r="V92" s="36">
        <v>0</v>
      </c>
      <c r="W92" s="36">
        <v>3281549</v>
      </c>
      <c r="X92" s="36">
        <v>1285418</v>
      </c>
      <c r="Y92" s="36">
        <v>1996131</v>
      </c>
      <c r="Z92" s="36">
        <v>1996131</v>
      </c>
      <c r="AA92" s="36">
        <v>0</v>
      </c>
      <c r="AB92" s="36">
        <v>0</v>
      </c>
      <c r="AC92" s="36">
        <v>0</v>
      </c>
      <c r="AD92" s="36">
        <v>0</v>
      </c>
      <c r="AE92" s="36">
        <v>0</v>
      </c>
      <c r="AF92" s="36">
        <f t="shared" si="46"/>
        <v>3265961</v>
      </c>
      <c r="AG92" s="37">
        <f t="shared" si="44"/>
        <v>0.21057832811061464</v>
      </c>
      <c r="AH92" s="37">
        <f t="shared" si="45"/>
        <v>0.38759538277323624</v>
      </c>
      <c r="AI92" s="38">
        <f t="shared" si="41"/>
        <v>0.21057832811061464</v>
      </c>
      <c r="AJ92" s="38">
        <f t="shared" si="42"/>
        <v>0.12870390328291406</v>
      </c>
    </row>
    <row r="93" spans="1:36" x14ac:dyDescent="0.25">
      <c r="A93" s="35" t="s">
        <v>145</v>
      </c>
      <c r="B93" s="35" t="s">
        <v>125</v>
      </c>
      <c r="C93" s="35" t="s">
        <v>5</v>
      </c>
      <c r="D93" s="35" t="s">
        <v>161</v>
      </c>
      <c r="E93" s="35" t="s">
        <v>59</v>
      </c>
      <c r="F93" s="35" t="s">
        <v>19</v>
      </c>
      <c r="G93" s="35">
        <v>2016</v>
      </c>
      <c r="H93" s="36">
        <v>2316881</v>
      </c>
      <c r="I93" s="36">
        <v>1796210</v>
      </c>
      <c r="J93" s="36">
        <v>520671</v>
      </c>
      <c r="K93" s="36">
        <v>25637</v>
      </c>
      <c r="L93" s="36">
        <v>306351</v>
      </c>
      <c r="M93" s="36">
        <v>180987</v>
      </c>
      <c r="N93" s="36">
        <v>34133</v>
      </c>
      <c r="O93" s="36">
        <v>0</v>
      </c>
      <c r="P93" s="36">
        <v>24837</v>
      </c>
      <c r="Q93" s="36">
        <v>0</v>
      </c>
      <c r="R93" s="36">
        <v>0</v>
      </c>
      <c r="S93" s="36">
        <v>0</v>
      </c>
      <c r="T93" s="36">
        <v>0</v>
      </c>
      <c r="U93" s="36">
        <v>0</v>
      </c>
      <c r="V93" s="36">
        <v>0</v>
      </c>
      <c r="W93" s="36">
        <v>24837</v>
      </c>
      <c r="X93" s="36">
        <v>10282</v>
      </c>
      <c r="Y93" s="36">
        <v>14555</v>
      </c>
      <c r="Z93" s="36">
        <v>14555</v>
      </c>
      <c r="AA93" s="36">
        <v>0</v>
      </c>
      <c r="AB93" s="36">
        <v>0</v>
      </c>
      <c r="AC93" s="36">
        <v>0</v>
      </c>
      <c r="AD93" s="36">
        <v>0</v>
      </c>
      <c r="AE93" s="36">
        <v>0</v>
      </c>
      <c r="AF93" s="36">
        <f t="shared" si="46"/>
        <v>24837</v>
      </c>
      <c r="AG93" s="37">
        <f t="shared" si="44"/>
        <v>1.072001540001407E-2</v>
      </c>
      <c r="AH93" s="37">
        <f t="shared" si="45"/>
        <v>0.22472928044211163</v>
      </c>
      <c r="AI93" s="38">
        <f t="shared" si="41"/>
        <v>1.072001540001407E-2</v>
      </c>
      <c r="AJ93" s="38">
        <f t="shared" si="42"/>
        <v>6.2821526008457057E-3</v>
      </c>
    </row>
    <row r="94" spans="1:36" x14ac:dyDescent="0.25">
      <c r="A94" s="35" t="s">
        <v>145</v>
      </c>
      <c r="B94" s="35" t="s">
        <v>125</v>
      </c>
      <c r="C94" s="35" t="s">
        <v>5</v>
      </c>
      <c r="D94" s="35" t="s">
        <v>162</v>
      </c>
      <c r="E94" s="35" t="s">
        <v>60</v>
      </c>
      <c r="F94" s="35" t="s">
        <v>17</v>
      </c>
      <c r="G94" s="35">
        <v>2016</v>
      </c>
      <c r="H94" s="36">
        <v>7763777</v>
      </c>
      <c r="I94" s="36">
        <v>5728826</v>
      </c>
      <c r="J94" s="36">
        <v>2034951</v>
      </c>
      <c r="K94" s="36">
        <v>23551</v>
      </c>
      <c r="L94" s="36">
        <v>683154</v>
      </c>
      <c r="M94" s="36">
        <v>717700</v>
      </c>
      <c r="N94" s="36">
        <v>13786</v>
      </c>
      <c r="O94" s="36">
        <v>0</v>
      </c>
      <c r="P94" s="36">
        <v>643862</v>
      </c>
      <c r="Q94" s="36">
        <v>0</v>
      </c>
      <c r="R94" s="36">
        <v>29887</v>
      </c>
      <c r="S94" s="36">
        <v>294418</v>
      </c>
      <c r="T94" s="36">
        <v>0</v>
      </c>
      <c r="U94" s="36">
        <v>0</v>
      </c>
      <c r="V94" s="36">
        <v>0</v>
      </c>
      <c r="W94" s="36">
        <v>379331</v>
      </c>
      <c r="X94" s="36">
        <v>150368</v>
      </c>
      <c r="Y94" s="36">
        <v>228963</v>
      </c>
      <c r="Z94" s="36">
        <v>228963</v>
      </c>
      <c r="AA94" s="36">
        <v>0</v>
      </c>
      <c r="AB94" s="36">
        <v>0</v>
      </c>
      <c r="AC94" s="36">
        <v>0</v>
      </c>
      <c r="AD94" s="36">
        <v>0</v>
      </c>
      <c r="AE94" s="36">
        <v>0</v>
      </c>
      <c r="AF94" s="36">
        <f t="shared" si="46"/>
        <v>643862</v>
      </c>
      <c r="AG94" s="37">
        <f t="shared" si="44"/>
        <v>8.2931542211992948E-2</v>
      </c>
      <c r="AH94" s="37">
        <f t="shared" si="45"/>
        <v>0.26210837843487778</v>
      </c>
      <c r="AI94" s="38">
        <f t="shared" si="41"/>
        <v>8.2931542211992948E-2</v>
      </c>
      <c r="AJ94" s="38">
        <f t="shared" si="42"/>
        <v>2.9491187085873279E-2</v>
      </c>
    </row>
    <row r="95" spans="1:36" x14ac:dyDescent="0.25">
      <c r="A95" s="35" t="s">
        <v>145</v>
      </c>
      <c r="B95" s="35" t="s">
        <v>125</v>
      </c>
      <c r="C95" s="35" t="s">
        <v>5</v>
      </c>
      <c r="D95" s="35" t="s">
        <v>163</v>
      </c>
      <c r="E95" s="35" t="s">
        <v>57</v>
      </c>
      <c r="F95" s="35" t="s">
        <v>12</v>
      </c>
      <c r="G95" s="35">
        <v>2016</v>
      </c>
      <c r="H95" s="36">
        <v>7909236</v>
      </c>
      <c r="I95" s="36">
        <v>6088073</v>
      </c>
      <c r="J95" s="36">
        <v>1821163</v>
      </c>
      <c r="K95" s="36">
        <v>8769</v>
      </c>
      <c r="L95" s="36">
        <v>915899</v>
      </c>
      <c r="M95" s="36">
        <v>624245</v>
      </c>
      <c r="N95" s="36">
        <v>0</v>
      </c>
      <c r="O95" s="36">
        <v>0</v>
      </c>
      <c r="P95" s="36">
        <v>289788</v>
      </c>
      <c r="Q95" s="36">
        <v>0</v>
      </c>
      <c r="R95" s="36">
        <v>0</v>
      </c>
      <c r="S95" s="36">
        <v>69971</v>
      </c>
      <c r="T95" s="36">
        <v>0</v>
      </c>
      <c r="U95" s="36">
        <v>0</v>
      </c>
      <c r="V95" s="36">
        <v>0</v>
      </c>
      <c r="W95" s="36">
        <v>219817</v>
      </c>
      <c r="X95" s="36">
        <v>74737</v>
      </c>
      <c r="Y95" s="36">
        <v>145080</v>
      </c>
      <c r="Z95" s="36">
        <v>145080</v>
      </c>
      <c r="AA95" s="36">
        <v>0</v>
      </c>
      <c r="AB95" s="36">
        <v>0</v>
      </c>
      <c r="AC95" s="36">
        <v>0</v>
      </c>
      <c r="AD95" s="36">
        <v>0</v>
      </c>
      <c r="AE95" s="36">
        <v>0</v>
      </c>
      <c r="AF95" s="36">
        <f t="shared" si="46"/>
        <v>289788</v>
      </c>
      <c r="AG95" s="37">
        <f t="shared" si="44"/>
        <v>3.6639189929343362E-2</v>
      </c>
      <c r="AH95" s="37">
        <f t="shared" si="45"/>
        <v>0.23025776446675761</v>
      </c>
      <c r="AI95" s="38">
        <f t="shared" ref="AI95:AI126" si="47">+IFERROR((P95/$H95),0)</f>
        <v>3.6639189929343362E-2</v>
      </c>
      <c r="AJ95" s="38">
        <f t="shared" ref="AJ95:AJ126" si="48">+IFERROR((Z95/$H95),0)</f>
        <v>1.8343111774639168E-2</v>
      </c>
    </row>
    <row r="96" spans="1:36" x14ac:dyDescent="0.25">
      <c r="A96" s="35" t="s">
        <v>145</v>
      </c>
      <c r="B96" s="35" t="s">
        <v>125</v>
      </c>
      <c r="C96" s="35" t="s">
        <v>5</v>
      </c>
      <c r="D96" s="35" t="s">
        <v>164</v>
      </c>
      <c r="E96" s="35" t="s">
        <v>68</v>
      </c>
      <c r="F96" s="35" t="s">
        <v>17</v>
      </c>
      <c r="G96" s="35">
        <v>2016</v>
      </c>
      <c r="H96" s="36">
        <v>54306595</v>
      </c>
      <c r="I96" s="36">
        <v>40672607</v>
      </c>
      <c r="J96" s="36">
        <v>13633988</v>
      </c>
      <c r="K96" s="36">
        <v>91739</v>
      </c>
      <c r="L96" s="36">
        <v>6720489</v>
      </c>
      <c r="M96" s="36">
        <v>2153038</v>
      </c>
      <c r="N96" s="36">
        <v>1430384</v>
      </c>
      <c r="O96" s="36">
        <v>0</v>
      </c>
      <c r="P96" s="36">
        <v>3421816</v>
      </c>
      <c r="Q96" s="36">
        <v>0</v>
      </c>
      <c r="R96" s="36">
        <v>0</v>
      </c>
      <c r="S96" s="36">
        <v>0</v>
      </c>
      <c r="T96" s="36">
        <v>0</v>
      </c>
      <c r="U96" s="36">
        <v>0</v>
      </c>
      <c r="V96" s="36">
        <v>0</v>
      </c>
      <c r="W96" s="36">
        <v>3421816</v>
      </c>
      <c r="X96" s="36">
        <v>1629359</v>
      </c>
      <c r="Y96" s="36">
        <v>1792457</v>
      </c>
      <c r="Z96" s="36">
        <v>1792457</v>
      </c>
      <c r="AA96" s="36">
        <v>0</v>
      </c>
      <c r="AB96" s="36">
        <v>0</v>
      </c>
      <c r="AC96" s="36">
        <v>0</v>
      </c>
      <c r="AD96" s="36">
        <v>0</v>
      </c>
      <c r="AE96" s="36">
        <v>0</v>
      </c>
      <c r="AF96" s="36">
        <f t="shared" si="46"/>
        <v>3421816</v>
      </c>
      <c r="AG96" s="37">
        <f t="shared" si="44"/>
        <v>6.3009216468091947E-2</v>
      </c>
      <c r="AH96" s="37">
        <f t="shared" si="45"/>
        <v>0.25105584321756869</v>
      </c>
      <c r="AI96" s="38">
        <f t="shared" si="47"/>
        <v>6.3009216468091947E-2</v>
      </c>
      <c r="AJ96" s="38">
        <f t="shared" si="48"/>
        <v>3.3006249056859484E-2</v>
      </c>
    </row>
    <row r="97" spans="1:36" x14ac:dyDescent="0.25">
      <c r="A97" s="35" t="s">
        <v>145</v>
      </c>
      <c r="B97" s="35" t="s">
        <v>125</v>
      </c>
      <c r="C97" s="35" t="s">
        <v>5</v>
      </c>
      <c r="D97" s="35" t="s">
        <v>165</v>
      </c>
      <c r="E97" s="35" t="s">
        <v>91</v>
      </c>
      <c r="F97" s="35" t="s">
        <v>12</v>
      </c>
      <c r="G97" s="35">
        <v>2016</v>
      </c>
      <c r="H97" s="36">
        <v>3595337</v>
      </c>
      <c r="I97" s="36">
        <v>2930199</v>
      </c>
      <c r="J97" s="36">
        <v>665138</v>
      </c>
      <c r="K97" s="36">
        <v>17076</v>
      </c>
      <c r="L97" s="36">
        <v>283819</v>
      </c>
      <c r="M97" s="36">
        <v>193194</v>
      </c>
      <c r="N97" s="36">
        <v>30653</v>
      </c>
      <c r="O97" s="36">
        <v>0</v>
      </c>
      <c r="P97" s="36">
        <v>174548</v>
      </c>
      <c r="Q97" s="36">
        <v>0</v>
      </c>
      <c r="R97" s="36">
        <v>0</v>
      </c>
      <c r="S97" s="36">
        <v>0</v>
      </c>
      <c r="T97" s="36">
        <v>0</v>
      </c>
      <c r="U97" s="36">
        <v>0</v>
      </c>
      <c r="V97" s="36">
        <v>0</v>
      </c>
      <c r="W97" s="36">
        <v>174548</v>
      </c>
      <c r="X97" s="36">
        <v>61446</v>
      </c>
      <c r="Y97" s="36">
        <v>113102</v>
      </c>
      <c r="Z97" s="36">
        <v>113102</v>
      </c>
      <c r="AA97" s="36">
        <v>0</v>
      </c>
      <c r="AB97" s="36">
        <v>0</v>
      </c>
      <c r="AC97" s="36">
        <v>0</v>
      </c>
      <c r="AD97" s="36">
        <v>0</v>
      </c>
      <c r="AE97" s="36">
        <v>0</v>
      </c>
      <c r="AF97" s="36">
        <f t="shared" si="46"/>
        <v>174548</v>
      </c>
      <c r="AG97" s="37">
        <f t="shared" si="44"/>
        <v>4.8548439270087895E-2</v>
      </c>
      <c r="AH97" s="37">
        <f t="shared" si="45"/>
        <v>0.18500018218041869</v>
      </c>
      <c r="AI97" s="38">
        <f t="shared" si="47"/>
        <v>4.8548439270087895E-2</v>
      </c>
      <c r="AJ97" s="38">
        <f t="shared" si="48"/>
        <v>3.1457969030441374E-2</v>
      </c>
    </row>
    <row r="98" spans="1:36" x14ac:dyDescent="0.25">
      <c r="A98" s="35" t="s">
        <v>145</v>
      </c>
      <c r="B98" s="35" t="s">
        <v>125</v>
      </c>
      <c r="C98" s="35" t="s">
        <v>5</v>
      </c>
      <c r="D98" s="35" t="s">
        <v>166</v>
      </c>
      <c r="E98" s="35" t="s">
        <v>65</v>
      </c>
      <c r="F98" s="35" t="s">
        <v>17</v>
      </c>
      <c r="G98" s="35">
        <v>2016</v>
      </c>
      <c r="H98" s="36">
        <v>2812829</v>
      </c>
      <c r="I98" s="36">
        <v>1883547</v>
      </c>
      <c r="J98" s="36">
        <v>929282</v>
      </c>
      <c r="K98" s="36">
        <v>35301</v>
      </c>
      <c r="L98" s="36">
        <v>300223</v>
      </c>
      <c r="M98" s="36">
        <v>491975</v>
      </c>
      <c r="N98" s="36">
        <v>359658</v>
      </c>
      <c r="O98" s="36">
        <v>0</v>
      </c>
      <c r="P98" s="36">
        <v>-187273</v>
      </c>
      <c r="Q98" s="36">
        <v>0</v>
      </c>
      <c r="R98" s="36">
        <v>4692</v>
      </c>
      <c r="S98" s="36">
        <v>54452</v>
      </c>
      <c r="T98" s="36">
        <v>0</v>
      </c>
      <c r="U98" s="36">
        <v>0</v>
      </c>
      <c r="V98" s="36">
        <v>0</v>
      </c>
      <c r="W98" s="36">
        <v>-237033</v>
      </c>
      <c r="X98" s="36">
        <v>52271</v>
      </c>
      <c r="Y98" s="36">
        <v>-289304</v>
      </c>
      <c r="Z98" s="36">
        <v>-289304</v>
      </c>
      <c r="AA98" s="36">
        <v>0</v>
      </c>
      <c r="AB98" s="36">
        <v>0</v>
      </c>
      <c r="AC98" s="36">
        <v>0</v>
      </c>
      <c r="AD98" s="36">
        <v>0</v>
      </c>
      <c r="AE98" s="36">
        <v>0</v>
      </c>
      <c r="AF98" s="36">
        <f t="shared" si="46"/>
        <v>-187273</v>
      </c>
      <c r="AG98" s="37">
        <f t="shared" si="44"/>
        <v>-6.6578167389485812E-2</v>
      </c>
      <c r="AH98" s="37">
        <f t="shared" si="45"/>
        <v>0.33037273150980739</v>
      </c>
      <c r="AI98" s="38">
        <f t="shared" si="47"/>
        <v>-6.6578167389485812E-2</v>
      </c>
      <c r="AJ98" s="38">
        <f t="shared" si="48"/>
        <v>-0.10285161309130417</v>
      </c>
    </row>
    <row r="99" spans="1:36" x14ac:dyDescent="0.25">
      <c r="A99" s="35" t="s">
        <v>145</v>
      </c>
      <c r="B99" s="35" t="s">
        <v>125</v>
      </c>
      <c r="C99" s="35" t="s">
        <v>5</v>
      </c>
      <c r="D99" s="35" t="s">
        <v>167</v>
      </c>
      <c r="E99" s="35" t="s">
        <v>46</v>
      </c>
      <c r="F99" s="35" t="s">
        <v>17</v>
      </c>
      <c r="G99" s="35">
        <v>2016</v>
      </c>
      <c r="H99" s="36">
        <v>1951866</v>
      </c>
      <c r="I99" s="36">
        <v>1720315</v>
      </c>
      <c r="J99" s="36">
        <v>231551</v>
      </c>
      <c r="K99" s="36">
        <v>117654</v>
      </c>
      <c r="L99" s="36">
        <v>176805</v>
      </c>
      <c r="M99" s="36">
        <v>52961</v>
      </c>
      <c r="N99" s="36">
        <v>35988</v>
      </c>
      <c r="O99" s="36">
        <v>0</v>
      </c>
      <c r="P99" s="36">
        <v>83451</v>
      </c>
      <c r="Q99" s="36">
        <v>0</v>
      </c>
      <c r="R99" s="36">
        <v>0</v>
      </c>
      <c r="S99" s="36">
        <v>15084</v>
      </c>
      <c r="T99" s="36">
        <v>0</v>
      </c>
      <c r="U99" s="36">
        <v>0</v>
      </c>
      <c r="V99" s="36">
        <v>0</v>
      </c>
      <c r="W99" s="36">
        <v>68367</v>
      </c>
      <c r="X99" s="36">
        <v>13534</v>
      </c>
      <c r="Y99" s="36">
        <v>54833</v>
      </c>
      <c r="Z99" s="36">
        <v>54833</v>
      </c>
      <c r="AA99" s="36">
        <v>0</v>
      </c>
      <c r="AB99" s="36">
        <v>0</v>
      </c>
      <c r="AC99" s="36">
        <v>0</v>
      </c>
      <c r="AD99" s="36">
        <v>0</v>
      </c>
      <c r="AE99" s="36">
        <v>0</v>
      </c>
      <c r="AF99" s="36">
        <f t="shared" si="46"/>
        <v>83451</v>
      </c>
      <c r="AG99" s="37">
        <f t="shared" si="44"/>
        <v>4.2754471874606147E-2</v>
      </c>
      <c r="AH99" s="37">
        <f t="shared" si="45"/>
        <v>0.11863058222234518</v>
      </c>
      <c r="AI99" s="38">
        <f t="shared" si="47"/>
        <v>4.2754471874606147E-2</v>
      </c>
      <c r="AJ99" s="38">
        <f t="shared" si="48"/>
        <v>2.8092604717741894E-2</v>
      </c>
    </row>
    <row r="100" spans="1:36" x14ac:dyDescent="0.25">
      <c r="A100" s="35" t="s">
        <v>145</v>
      </c>
      <c r="B100" s="35" t="s">
        <v>125</v>
      </c>
      <c r="C100" s="35" t="s">
        <v>5</v>
      </c>
      <c r="D100" s="35" t="s">
        <v>168</v>
      </c>
      <c r="E100" s="35" t="s">
        <v>58</v>
      </c>
      <c r="F100" s="35" t="s">
        <v>12</v>
      </c>
      <c r="G100" s="35">
        <v>2016</v>
      </c>
      <c r="H100" s="36">
        <v>23253620</v>
      </c>
      <c r="I100" s="36">
        <v>18250614</v>
      </c>
      <c r="J100" s="36">
        <v>5003006</v>
      </c>
      <c r="K100" s="36">
        <v>887586</v>
      </c>
      <c r="L100" s="36">
        <v>2896735</v>
      </c>
      <c r="M100" s="36">
        <v>1586331</v>
      </c>
      <c r="N100" s="36">
        <v>72048</v>
      </c>
      <c r="O100" s="36">
        <v>0</v>
      </c>
      <c r="P100" s="36">
        <v>1335478</v>
      </c>
      <c r="Q100" s="36">
        <v>0</v>
      </c>
      <c r="R100" s="36">
        <v>1262805</v>
      </c>
      <c r="S100" s="36">
        <v>1501867</v>
      </c>
      <c r="T100" s="36">
        <v>0</v>
      </c>
      <c r="U100" s="36">
        <v>0</v>
      </c>
      <c r="V100" s="36">
        <v>0</v>
      </c>
      <c r="W100" s="36">
        <v>1096416</v>
      </c>
      <c r="X100" s="36">
        <v>286481</v>
      </c>
      <c r="Y100" s="36">
        <v>809935</v>
      </c>
      <c r="Z100" s="36">
        <v>809935</v>
      </c>
      <c r="AA100" s="36">
        <v>0</v>
      </c>
      <c r="AB100" s="36">
        <v>0</v>
      </c>
      <c r="AC100" s="36">
        <v>0</v>
      </c>
      <c r="AD100" s="36">
        <v>0</v>
      </c>
      <c r="AE100" s="36">
        <v>0</v>
      </c>
      <c r="AF100" s="36">
        <f t="shared" si="46"/>
        <v>1335478</v>
      </c>
      <c r="AG100" s="37">
        <f t="shared" si="44"/>
        <v>5.7430972037902053E-2</v>
      </c>
      <c r="AH100" s="37">
        <f t="shared" si="45"/>
        <v>0.21514955520903842</v>
      </c>
      <c r="AI100" s="38">
        <f t="shared" si="47"/>
        <v>5.7430972037902053E-2</v>
      </c>
      <c r="AJ100" s="38">
        <f t="shared" si="48"/>
        <v>3.4830490908512306E-2</v>
      </c>
    </row>
    <row r="101" spans="1:36" x14ac:dyDescent="0.25">
      <c r="A101" s="35" t="s">
        <v>145</v>
      </c>
      <c r="B101" s="35" t="s">
        <v>125</v>
      </c>
      <c r="C101" s="35" t="s">
        <v>5</v>
      </c>
      <c r="D101" s="35" t="s">
        <v>169</v>
      </c>
      <c r="E101" s="35" t="s">
        <v>78</v>
      </c>
      <c r="F101" s="35" t="s">
        <v>10</v>
      </c>
      <c r="G101" s="35">
        <v>2016</v>
      </c>
      <c r="H101" s="36">
        <v>6514843</v>
      </c>
      <c r="I101" s="36">
        <v>5242890</v>
      </c>
      <c r="J101" s="36">
        <v>1271953</v>
      </c>
      <c r="K101" s="36">
        <v>4182024</v>
      </c>
      <c r="L101" s="36">
        <v>0</v>
      </c>
      <c r="M101" s="36">
        <v>1971673</v>
      </c>
      <c r="N101" s="36">
        <v>2716145</v>
      </c>
      <c r="O101" s="36">
        <v>0</v>
      </c>
      <c r="P101" s="36">
        <v>766159</v>
      </c>
      <c r="Q101" s="36">
        <v>0</v>
      </c>
      <c r="R101" s="36">
        <v>0</v>
      </c>
      <c r="S101" s="36">
        <v>205602</v>
      </c>
      <c r="T101" s="36">
        <v>0</v>
      </c>
      <c r="U101" s="36">
        <v>0</v>
      </c>
      <c r="V101" s="36">
        <v>0</v>
      </c>
      <c r="W101" s="36">
        <v>560557</v>
      </c>
      <c r="X101" s="36">
        <v>0</v>
      </c>
      <c r="Y101" s="36">
        <v>560557</v>
      </c>
      <c r="Z101" s="36">
        <v>560557</v>
      </c>
      <c r="AA101" s="36">
        <v>0</v>
      </c>
      <c r="AB101" s="36">
        <v>0</v>
      </c>
      <c r="AC101" s="36">
        <v>0</v>
      </c>
      <c r="AD101" s="36">
        <v>0</v>
      </c>
      <c r="AE101" s="36">
        <v>0</v>
      </c>
      <c r="AF101" s="36">
        <f t="shared" si="46"/>
        <v>766159</v>
      </c>
      <c r="AG101" s="37">
        <f t="shared" si="44"/>
        <v>0.11760206654250915</v>
      </c>
      <c r="AH101" s="37">
        <f t="shared" si="45"/>
        <v>0.19523924060794712</v>
      </c>
      <c r="AI101" s="38">
        <f t="shared" si="47"/>
        <v>0.11760206654250915</v>
      </c>
      <c r="AJ101" s="38">
        <f t="shared" si="48"/>
        <v>8.6043055834192778E-2</v>
      </c>
    </row>
    <row r="102" spans="1:36" x14ac:dyDescent="0.25">
      <c r="A102" s="35" t="s">
        <v>145</v>
      </c>
      <c r="B102" s="35" t="s">
        <v>125</v>
      </c>
      <c r="C102" s="35" t="s">
        <v>5</v>
      </c>
      <c r="D102" s="35" t="s">
        <v>170</v>
      </c>
      <c r="E102" s="35" t="s">
        <v>29</v>
      </c>
      <c r="F102" s="35" t="s">
        <v>12</v>
      </c>
      <c r="G102" s="35">
        <v>2016</v>
      </c>
      <c r="H102" s="36">
        <v>64640658</v>
      </c>
      <c r="I102" s="36">
        <v>21490034</v>
      </c>
      <c r="J102" s="36">
        <v>43150624</v>
      </c>
      <c r="K102" s="36">
        <v>1117813</v>
      </c>
      <c r="L102" s="36">
        <v>27528382</v>
      </c>
      <c r="M102" s="36">
        <v>8951852</v>
      </c>
      <c r="N102" s="36">
        <v>0</v>
      </c>
      <c r="O102" s="36">
        <v>0</v>
      </c>
      <c r="P102" s="36">
        <v>7788203</v>
      </c>
      <c r="Q102" s="36">
        <v>0</v>
      </c>
      <c r="R102" s="36">
        <v>0</v>
      </c>
      <c r="S102" s="36">
        <v>1427351</v>
      </c>
      <c r="T102" s="36">
        <v>0</v>
      </c>
      <c r="U102" s="36">
        <v>0</v>
      </c>
      <c r="V102" s="36">
        <v>0</v>
      </c>
      <c r="W102" s="36">
        <v>6360852</v>
      </c>
      <c r="X102" s="36">
        <v>2449591</v>
      </c>
      <c r="Y102" s="36">
        <v>3911261</v>
      </c>
      <c r="Z102" s="36">
        <v>3911261</v>
      </c>
      <c r="AA102" s="36">
        <v>0</v>
      </c>
      <c r="AB102" s="36">
        <v>0</v>
      </c>
      <c r="AC102" s="36">
        <v>0</v>
      </c>
      <c r="AD102" s="36">
        <v>0</v>
      </c>
      <c r="AE102" s="36">
        <v>0</v>
      </c>
      <c r="AF102" s="36">
        <f t="shared" si="46"/>
        <v>7788203</v>
      </c>
      <c r="AG102" s="37">
        <f t="shared" si="44"/>
        <v>0.12048458727013577</v>
      </c>
      <c r="AH102" s="37">
        <f t="shared" si="45"/>
        <v>0.66754617504048308</v>
      </c>
      <c r="AI102" s="38">
        <f t="shared" si="47"/>
        <v>0.12048458727013577</v>
      </c>
      <c r="AJ102" s="38">
        <f t="shared" si="48"/>
        <v>6.0507753494712262E-2</v>
      </c>
    </row>
    <row r="103" spans="1:36" x14ac:dyDescent="0.25">
      <c r="A103" s="35" t="s">
        <v>145</v>
      </c>
      <c r="B103" s="35" t="s">
        <v>125</v>
      </c>
      <c r="C103" s="35" t="s">
        <v>5</v>
      </c>
      <c r="D103" s="35" t="s">
        <v>171</v>
      </c>
      <c r="E103" s="35" t="s">
        <v>71</v>
      </c>
      <c r="F103" s="35" t="s">
        <v>17</v>
      </c>
      <c r="G103" s="35">
        <v>2016</v>
      </c>
      <c r="H103" s="36">
        <v>4525311</v>
      </c>
      <c r="I103" s="36">
        <v>3082174</v>
      </c>
      <c r="J103" s="36">
        <v>1443137</v>
      </c>
      <c r="K103" s="36">
        <v>9024</v>
      </c>
      <c r="L103" s="36">
        <v>371206</v>
      </c>
      <c r="M103" s="36">
        <v>734284</v>
      </c>
      <c r="N103" s="36">
        <v>0</v>
      </c>
      <c r="O103" s="36">
        <v>0</v>
      </c>
      <c r="P103" s="36">
        <v>346671</v>
      </c>
      <c r="Q103" s="36">
        <v>0</v>
      </c>
      <c r="R103" s="36">
        <v>0</v>
      </c>
      <c r="S103" s="36">
        <v>144100</v>
      </c>
      <c r="T103" s="36">
        <v>0</v>
      </c>
      <c r="U103" s="36">
        <v>0</v>
      </c>
      <c r="V103" s="36">
        <v>0</v>
      </c>
      <c r="W103" s="36">
        <v>202571</v>
      </c>
      <c r="X103" s="36">
        <v>47000</v>
      </c>
      <c r="Y103" s="36">
        <v>155571</v>
      </c>
      <c r="Z103" s="36">
        <v>155571</v>
      </c>
      <c r="AA103" s="36">
        <v>0</v>
      </c>
      <c r="AB103" s="36">
        <v>0</v>
      </c>
      <c r="AC103" s="36">
        <v>0</v>
      </c>
      <c r="AD103" s="36">
        <v>0</v>
      </c>
      <c r="AE103" s="36">
        <v>0</v>
      </c>
      <c r="AF103" s="36">
        <f t="shared" si="46"/>
        <v>346671</v>
      </c>
      <c r="AG103" s="37">
        <f t="shared" si="44"/>
        <v>7.660711053892208E-2</v>
      </c>
      <c r="AH103" s="37">
        <f t="shared" si="45"/>
        <v>0.31890338586673933</v>
      </c>
      <c r="AI103" s="38">
        <f t="shared" si="47"/>
        <v>7.660711053892208E-2</v>
      </c>
      <c r="AJ103" s="38">
        <f t="shared" si="48"/>
        <v>3.4377968718614038E-2</v>
      </c>
    </row>
    <row r="104" spans="1:36" x14ac:dyDescent="0.25">
      <c r="A104" s="35" t="s">
        <v>145</v>
      </c>
      <c r="B104" s="35" t="s">
        <v>125</v>
      </c>
      <c r="C104" s="35" t="s">
        <v>5</v>
      </c>
      <c r="D104" s="35" t="s">
        <v>172</v>
      </c>
      <c r="E104" s="35" t="s">
        <v>49</v>
      </c>
      <c r="F104" s="35" t="s">
        <v>23</v>
      </c>
      <c r="G104" s="35">
        <v>2016</v>
      </c>
      <c r="H104" s="36">
        <v>13264522</v>
      </c>
      <c r="I104" s="36">
        <v>10497427</v>
      </c>
      <c r="J104" s="36">
        <v>2767095</v>
      </c>
      <c r="K104" s="36">
        <v>320702</v>
      </c>
      <c r="L104" s="36">
        <v>1491423</v>
      </c>
      <c r="M104" s="36">
        <v>519141</v>
      </c>
      <c r="N104" s="36">
        <v>274642</v>
      </c>
      <c r="O104" s="36">
        <v>0</v>
      </c>
      <c r="P104" s="36">
        <v>802591</v>
      </c>
      <c r="Q104" s="36">
        <v>0</v>
      </c>
      <c r="R104" s="36">
        <v>54341</v>
      </c>
      <c r="S104" s="36">
        <v>171219</v>
      </c>
      <c r="T104" s="36">
        <v>0</v>
      </c>
      <c r="U104" s="36">
        <v>0</v>
      </c>
      <c r="V104" s="36">
        <v>0</v>
      </c>
      <c r="W104" s="36">
        <v>685713</v>
      </c>
      <c r="X104" s="36">
        <v>206000</v>
      </c>
      <c r="Y104" s="36">
        <v>479713</v>
      </c>
      <c r="Z104" s="36">
        <v>479713</v>
      </c>
      <c r="AA104" s="36">
        <v>0</v>
      </c>
      <c r="AB104" s="36">
        <v>0</v>
      </c>
      <c r="AC104" s="36">
        <v>0</v>
      </c>
      <c r="AD104" s="36">
        <v>0</v>
      </c>
      <c r="AE104" s="36">
        <v>0</v>
      </c>
      <c r="AF104" s="36">
        <f t="shared" si="46"/>
        <v>802591</v>
      </c>
      <c r="AG104" s="37">
        <f t="shared" ref="AG104:AG114" si="49">+AF104/$H104</f>
        <v>6.0506590437258125E-2</v>
      </c>
      <c r="AH104" s="37">
        <f t="shared" si="45"/>
        <v>0.20860872332979657</v>
      </c>
      <c r="AI104" s="38">
        <f t="shared" si="47"/>
        <v>6.0506590437258125E-2</v>
      </c>
      <c r="AJ104" s="38">
        <f t="shared" si="48"/>
        <v>3.6165117747929403E-2</v>
      </c>
    </row>
    <row r="105" spans="1:36" x14ac:dyDescent="0.25">
      <c r="A105" s="35" t="s">
        <v>145</v>
      </c>
      <c r="B105" s="35" t="s">
        <v>125</v>
      </c>
      <c r="C105" s="35" t="s">
        <v>5</v>
      </c>
      <c r="D105" s="35" t="s">
        <v>173</v>
      </c>
      <c r="E105" s="35" t="s">
        <v>64</v>
      </c>
      <c r="F105" s="35" t="s">
        <v>8</v>
      </c>
      <c r="G105" s="35">
        <v>2016</v>
      </c>
      <c r="H105" s="36">
        <v>5563255</v>
      </c>
      <c r="I105" s="36">
        <v>4097671</v>
      </c>
      <c r="J105" s="36">
        <v>1465584</v>
      </c>
      <c r="K105" s="36">
        <v>26724</v>
      </c>
      <c r="L105" s="36">
        <v>1177630</v>
      </c>
      <c r="M105" s="36">
        <v>697965</v>
      </c>
      <c r="N105" s="36">
        <v>58674</v>
      </c>
      <c r="O105" s="36">
        <v>0</v>
      </c>
      <c r="P105" s="36">
        <v>-441961</v>
      </c>
      <c r="Q105" s="36">
        <v>0</v>
      </c>
      <c r="R105" s="36">
        <v>0</v>
      </c>
      <c r="S105" s="36">
        <v>167302</v>
      </c>
      <c r="T105" s="36">
        <v>0</v>
      </c>
      <c r="U105" s="36">
        <v>0</v>
      </c>
      <c r="V105" s="36">
        <v>0</v>
      </c>
      <c r="W105" s="36">
        <v>-609263</v>
      </c>
      <c r="X105" s="36">
        <v>-60181</v>
      </c>
      <c r="Y105" s="36">
        <v>-549082</v>
      </c>
      <c r="Z105" s="36">
        <v>-549082</v>
      </c>
      <c r="AA105" s="36">
        <v>0</v>
      </c>
      <c r="AB105" s="36">
        <v>0</v>
      </c>
      <c r="AC105" s="36">
        <v>0</v>
      </c>
      <c r="AD105" s="36">
        <v>0</v>
      </c>
      <c r="AE105" s="36">
        <v>0</v>
      </c>
      <c r="AF105" s="36">
        <f t="shared" si="46"/>
        <v>-441961</v>
      </c>
      <c r="AG105" s="37">
        <f t="shared" si="49"/>
        <v>-7.9442880112452152E-2</v>
      </c>
      <c r="AH105" s="37">
        <f t="shared" si="45"/>
        <v>0.26344001847839082</v>
      </c>
      <c r="AI105" s="38">
        <f t="shared" si="47"/>
        <v>-7.9442880112452152E-2</v>
      </c>
      <c r="AJ105" s="38">
        <f t="shared" si="48"/>
        <v>-9.8697974477172087E-2</v>
      </c>
    </row>
    <row r="106" spans="1:36" x14ac:dyDescent="0.25">
      <c r="A106" s="35" t="s">
        <v>145</v>
      </c>
      <c r="B106" s="35" t="s">
        <v>125</v>
      </c>
      <c r="C106" s="35" t="s">
        <v>5</v>
      </c>
      <c r="D106" s="35" t="s">
        <v>174</v>
      </c>
      <c r="E106" s="35" t="s">
        <v>51</v>
      </c>
      <c r="F106" s="35" t="s">
        <v>19</v>
      </c>
      <c r="G106" s="35">
        <v>2016</v>
      </c>
      <c r="H106" s="36">
        <v>4829983</v>
      </c>
      <c r="I106" s="36">
        <v>4485003</v>
      </c>
      <c r="J106" s="36">
        <v>344980</v>
      </c>
      <c r="K106" s="36">
        <v>0</v>
      </c>
      <c r="L106" s="36">
        <v>0</v>
      </c>
      <c r="M106" s="36">
        <v>141913</v>
      </c>
      <c r="N106" s="36">
        <v>99314</v>
      </c>
      <c r="O106" s="36">
        <v>0</v>
      </c>
      <c r="P106" s="36">
        <v>103753</v>
      </c>
      <c r="Q106" s="36">
        <v>0</v>
      </c>
      <c r="R106" s="36">
        <v>0</v>
      </c>
      <c r="S106" s="36">
        <v>224325</v>
      </c>
      <c r="T106" s="36">
        <v>0</v>
      </c>
      <c r="U106" s="36">
        <v>0</v>
      </c>
      <c r="V106" s="36">
        <v>0</v>
      </c>
      <c r="W106" s="36">
        <v>-120572</v>
      </c>
      <c r="X106" s="36">
        <v>68378</v>
      </c>
      <c r="Y106" s="36">
        <v>-188950</v>
      </c>
      <c r="Z106" s="36">
        <v>-188950</v>
      </c>
      <c r="AA106" s="36">
        <v>0</v>
      </c>
      <c r="AB106" s="36">
        <v>0</v>
      </c>
      <c r="AC106" s="36">
        <v>0</v>
      </c>
      <c r="AD106" s="36">
        <v>0</v>
      </c>
      <c r="AE106" s="36">
        <v>0</v>
      </c>
      <c r="AF106" s="36">
        <f t="shared" si="46"/>
        <v>103753</v>
      </c>
      <c r="AG106" s="37">
        <f t="shared" si="49"/>
        <v>2.1481027987055028E-2</v>
      </c>
      <c r="AH106" s="37">
        <f t="shared" si="45"/>
        <v>7.142468203304235E-2</v>
      </c>
      <c r="AI106" s="38">
        <f t="shared" si="47"/>
        <v>2.1481027987055028E-2</v>
      </c>
      <c r="AJ106" s="38">
        <f t="shared" si="48"/>
        <v>-3.912022050595209E-2</v>
      </c>
    </row>
    <row r="107" spans="1:36" x14ac:dyDescent="0.25">
      <c r="A107" s="35" t="s">
        <v>145</v>
      </c>
      <c r="B107" s="35" t="s">
        <v>125</v>
      </c>
      <c r="C107" s="35" t="s">
        <v>5</v>
      </c>
      <c r="D107" s="35" t="s">
        <v>175</v>
      </c>
      <c r="E107" s="35" t="s">
        <v>70</v>
      </c>
      <c r="F107" s="35" t="s">
        <v>12</v>
      </c>
      <c r="G107" s="35">
        <v>2016</v>
      </c>
      <c r="H107" s="36">
        <v>2253171</v>
      </c>
      <c r="I107" s="36">
        <v>1574920</v>
      </c>
      <c r="J107" s="36">
        <v>678251</v>
      </c>
      <c r="K107" s="36">
        <v>23339</v>
      </c>
      <c r="L107" s="36">
        <v>116094</v>
      </c>
      <c r="M107" s="36">
        <v>520792</v>
      </c>
      <c r="N107" s="36">
        <v>78560</v>
      </c>
      <c r="O107" s="36">
        <v>0</v>
      </c>
      <c r="P107" s="36">
        <v>-13856</v>
      </c>
      <c r="Q107" s="36">
        <v>0</v>
      </c>
      <c r="R107" s="36">
        <v>0</v>
      </c>
      <c r="S107" s="36">
        <v>0</v>
      </c>
      <c r="T107" s="36">
        <v>0</v>
      </c>
      <c r="U107" s="36">
        <v>0</v>
      </c>
      <c r="V107" s="36">
        <v>0</v>
      </c>
      <c r="W107" s="36">
        <v>-13856</v>
      </c>
      <c r="X107" s="36">
        <v>12069</v>
      </c>
      <c r="Y107" s="36">
        <v>-25925</v>
      </c>
      <c r="Z107" s="36">
        <v>-25925</v>
      </c>
      <c r="AA107" s="36">
        <v>0</v>
      </c>
      <c r="AB107" s="36">
        <v>0</v>
      </c>
      <c r="AC107" s="36">
        <v>0</v>
      </c>
      <c r="AD107" s="36">
        <v>0</v>
      </c>
      <c r="AE107" s="36">
        <v>0</v>
      </c>
      <c r="AF107" s="36">
        <f t="shared" si="46"/>
        <v>-13856</v>
      </c>
      <c r="AG107" s="37">
        <f t="shared" si="49"/>
        <v>-6.149555448743127E-3</v>
      </c>
      <c r="AH107" s="37">
        <f t="shared" si="45"/>
        <v>0.30102065045218496</v>
      </c>
      <c r="AI107" s="38">
        <f t="shared" si="47"/>
        <v>-6.149555448743127E-3</v>
      </c>
      <c r="AJ107" s="38">
        <f t="shared" si="48"/>
        <v>-1.1506006423835563E-2</v>
      </c>
    </row>
    <row r="108" spans="1:36" x14ac:dyDescent="0.25">
      <c r="A108" s="35" t="s">
        <v>145</v>
      </c>
      <c r="B108" s="35" t="s">
        <v>125</v>
      </c>
      <c r="C108" s="35" t="s">
        <v>5</v>
      </c>
      <c r="D108" s="35" t="s">
        <v>176</v>
      </c>
      <c r="E108" s="35" t="s">
        <v>62</v>
      </c>
      <c r="F108" s="35" t="s">
        <v>17</v>
      </c>
      <c r="G108" s="35">
        <v>2016</v>
      </c>
      <c r="H108" s="36">
        <v>8738661</v>
      </c>
      <c r="I108" s="36">
        <v>7234500</v>
      </c>
      <c r="J108" s="36">
        <v>1504161</v>
      </c>
      <c r="K108" s="36">
        <v>113133</v>
      </c>
      <c r="L108" s="36">
        <v>352492</v>
      </c>
      <c r="M108" s="36">
        <v>376527</v>
      </c>
      <c r="N108" s="36">
        <v>51160</v>
      </c>
      <c r="O108" s="36">
        <v>0</v>
      </c>
      <c r="P108" s="36">
        <v>837115</v>
      </c>
      <c r="Q108" s="36">
        <v>0</v>
      </c>
      <c r="R108" s="36">
        <v>0</v>
      </c>
      <c r="S108" s="36">
        <v>0</v>
      </c>
      <c r="T108" s="36">
        <v>0</v>
      </c>
      <c r="U108" s="36">
        <v>0</v>
      </c>
      <c r="V108" s="36">
        <v>0</v>
      </c>
      <c r="W108" s="36">
        <v>837115</v>
      </c>
      <c r="X108" s="36">
        <v>341512</v>
      </c>
      <c r="Y108" s="36">
        <v>495603</v>
      </c>
      <c r="Z108" s="36">
        <v>495603</v>
      </c>
      <c r="AA108" s="36">
        <v>0</v>
      </c>
      <c r="AB108" s="36">
        <v>0</v>
      </c>
      <c r="AC108" s="36">
        <v>0</v>
      </c>
      <c r="AD108" s="36">
        <v>0</v>
      </c>
      <c r="AE108" s="36">
        <v>0</v>
      </c>
      <c r="AF108" s="36">
        <f t="shared" si="46"/>
        <v>837115</v>
      </c>
      <c r="AG108" s="37">
        <f t="shared" si="49"/>
        <v>9.579442434029653E-2</v>
      </c>
      <c r="AH108" s="37">
        <f t="shared" si="45"/>
        <v>0.17212717142820852</v>
      </c>
      <c r="AI108" s="38">
        <f t="shared" si="47"/>
        <v>9.579442434029653E-2</v>
      </c>
      <c r="AJ108" s="38">
        <f t="shared" si="48"/>
        <v>5.6713837508973054E-2</v>
      </c>
    </row>
    <row r="109" spans="1:36" x14ac:dyDescent="0.25">
      <c r="A109" s="35" t="s">
        <v>145</v>
      </c>
      <c r="B109" s="35" t="s">
        <v>125</v>
      </c>
      <c r="C109" s="35" t="s">
        <v>5</v>
      </c>
      <c r="D109" s="35" t="s">
        <v>177</v>
      </c>
      <c r="E109" s="35" t="s">
        <v>93</v>
      </c>
      <c r="F109" s="35" t="s">
        <v>8</v>
      </c>
      <c r="G109" s="35">
        <v>2016</v>
      </c>
      <c r="H109" s="36">
        <v>10594758</v>
      </c>
      <c r="I109" s="36">
        <v>7253350</v>
      </c>
      <c r="J109" s="36">
        <v>3341408</v>
      </c>
      <c r="K109" s="36">
        <v>45800</v>
      </c>
      <c r="L109" s="36">
        <v>771609</v>
      </c>
      <c r="M109" s="36">
        <v>1768491</v>
      </c>
      <c r="N109" s="36">
        <v>14874</v>
      </c>
      <c r="O109" s="36">
        <v>-95966</v>
      </c>
      <c r="P109" s="36">
        <v>736268</v>
      </c>
      <c r="Q109" s="36">
        <v>0</v>
      </c>
      <c r="R109" s="36">
        <v>1499390</v>
      </c>
      <c r="S109" s="36">
        <v>1364763</v>
      </c>
      <c r="T109" s="36">
        <v>0</v>
      </c>
      <c r="U109" s="36">
        <v>0</v>
      </c>
      <c r="V109" s="36">
        <v>0</v>
      </c>
      <c r="W109" s="36">
        <v>870895</v>
      </c>
      <c r="X109" s="36">
        <v>185296</v>
      </c>
      <c r="Y109" s="36">
        <v>685599</v>
      </c>
      <c r="Z109" s="36">
        <v>685599</v>
      </c>
      <c r="AA109" s="36">
        <v>0</v>
      </c>
      <c r="AB109" s="36">
        <v>0</v>
      </c>
      <c r="AC109" s="36">
        <v>0</v>
      </c>
      <c r="AD109" s="36">
        <v>0</v>
      </c>
      <c r="AE109" s="36">
        <v>0</v>
      </c>
      <c r="AF109" s="36">
        <f t="shared" si="46"/>
        <v>736268</v>
      </c>
      <c r="AG109" s="37">
        <f t="shared" si="49"/>
        <v>6.949361184087452E-2</v>
      </c>
      <c r="AH109" s="37">
        <f t="shared" si="45"/>
        <v>0.31538313569786114</v>
      </c>
      <c r="AI109" s="38">
        <f t="shared" si="47"/>
        <v>6.949361184087452E-2</v>
      </c>
      <c r="AJ109" s="38">
        <f t="shared" si="48"/>
        <v>6.4711152439725375E-2</v>
      </c>
    </row>
    <row r="110" spans="1:36" x14ac:dyDescent="0.25">
      <c r="A110" s="35" t="s">
        <v>145</v>
      </c>
      <c r="B110" s="35" t="s">
        <v>125</v>
      </c>
      <c r="C110" s="35" t="s">
        <v>5</v>
      </c>
      <c r="D110" s="35" t="s">
        <v>178</v>
      </c>
      <c r="E110" s="35" t="s">
        <v>90</v>
      </c>
      <c r="F110" s="35" t="s">
        <v>17</v>
      </c>
      <c r="G110" s="35">
        <v>2016</v>
      </c>
      <c r="H110" s="36">
        <v>3535893</v>
      </c>
      <c r="I110" s="36">
        <v>2836934</v>
      </c>
      <c r="J110" s="36">
        <v>698959</v>
      </c>
      <c r="K110" s="36">
        <v>767667</v>
      </c>
      <c r="L110" s="36">
        <v>9307</v>
      </c>
      <c r="M110" s="36">
        <v>1507709</v>
      </c>
      <c r="N110" s="36">
        <v>689741</v>
      </c>
      <c r="O110" s="36">
        <v>0</v>
      </c>
      <c r="P110" s="36">
        <v>-740131</v>
      </c>
      <c r="Q110" s="36">
        <v>0</v>
      </c>
      <c r="R110" s="36">
        <v>0</v>
      </c>
      <c r="S110" s="36">
        <v>0</v>
      </c>
      <c r="T110" s="36">
        <v>0</v>
      </c>
      <c r="U110" s="36">
        <v>0</v>
      </c>
      <c r="V110" s="36">
        <v>0</v>
      </c>
      <c r="W110" s="36">
        <v>-740131</v>
      </c>
      <c r="X110" s="36">
        <v>26784</v>
      </c>
      <c r="Y110" s="36">
        <v>-766915</v>
      </c>
      <c r="Z110" s="36">
        <v>-766915</v>
      </c>
      <c r="AA110" s="36">
        <v>0</v>
      </c>
      <c r="AB110" s="36">
        <v>0</v>
      </c>
      <c r="AC110" s="36">
        <v>0</v>
      </c>
      <c r="AD110" s="36">
        <v>0</v>
      </c>
      <c r="AE110" s="36">
        <v>0</v>
      </c>
      <c r="AF110" s="36">
        <f t="shared" si="46"/>
        <v>-740131</v>
      </c>
      <c r="AG110" s="37">
        <f t="shared" si="49"/>
        <v>-0.2093193996537791</v>
      </c>
      <c r="AH110" s="37">
        <f t="shared" ref="AH110:AH141" si="50">+J110/$H110</f>
        <v>0.19767538214533076</v>
      </c>
      <c r="AI110" s="38">
        <f t="shared" si="47"/>
        <v>-0.2093193996537791</v>
      </c>
      <c r="AJ110" s="38">
        <f t="shared" si="48"/>
        <v>-0.21689428950480119</v>
      </c>
    </row>
    <row r="111" spans="1:36" x14ac:dyDescent="0.25">
      <c r="A111" s="35" t="s">
        <v>145</v>
      </c>
      <c r="B111" s="35" t="s">
        <v>125</v>
      </c>
      <c r="C111" s="35" t="s">
        <v>5</v>
      </c>
      <c r="D111" s="35" t="s">
        <v>179</v>
      </c>
      <c r="E111" s="35" t="s">
        <v>80</v>
      </c>
      <c r="F111" s="35" t="s">
        <v>8</v>
      </c>
      <c r="G111" s="35">
        <v>2016</v>
      </c>
      <c r="H111" s="36">
        <v>3020129</v>
      </c>
      <c r="I111" s="36">
        <v>2019401</v>
      </c>
      <c r="J111" s="36">
        <v>1000728</v>
      </c>
      <c r="K111" s="36">
        <v>893499</v>
      </c>
      <c r="L111" s="36">
        <v>173577</v>
      </c>
      <c r="M111" s="36">
        <v>565131</v>
      </c>
      <c r="N111" s="36">
        <v>46105</v>
      </c>
      <c r="O111" s="36">
        <v>0</v>
      </c>
      <c r="P111" s="36">
        <v>1109414</v>
      </c>
      <c r="Q111" s="36">
        <v>0</v>
      </c>
      <c r="R111" s="36">
        <v>537087</v>
      </c>
      <c r="S111" s="36">
        <v>714041</v>
      </c>
      <c r="T111" s="36">
        <v>0</v>
      </c>
      <c r="U111" s="36">
        <v>0</v>
      </c>
      <c r="V111" s="36">
        <v>0</v>
      </c>
      <c r="W111" s="36">
        <v>932460</v>
      </c>
      <c r="X111" s="36">
        <v>57563</v>
      </c>
      <c r="Y111" s="36">
        <v>874897</v>
      </c>
      <c r="Z111" s="36">
        <v>874897</v>
      </c>
      <c r="AA111" s="36">
        <v>0</v>
      </c>
      <c r="AB111" s="36">
        <v>0</v>
      </c>
      <c r="AC111" s="36">
        <v>0</v>
      </c>
      <c r="AD111" s="36">
        <v>0</v>
      </c>
      <c r="AE111" s="36">
        <v>0</v>
      </c>
      <c r="AF111" s="36">
        <f t="shared" si="46"/>
        <v>1109414</v>
      </c>
      <c r="AG111" s="37">
        <f t="shared" si="49"/>
        <v>0.36733993812847066</v>
      </c>
      <c r="AH111" s="37">
        <f t="shared" si="50"/>
        <v>0.33135273360839884</v>
      </c>
      <c r="AI111" s="38">
        <f t="shared" si="47"/>
        <v>0.36733993812847066</v>
      </c>
      <c r="AJ111" s="38">
        <f t="shared" si="48"/>
        <v>0.28968861926096534</v>
      </c>
    </row>
    <row r="112" spans="1:36" x14ac:dyDescent="0.25">
      <c r="A112" s="35" t="s">
        <v>145</v>
      </c>
      <c r="B112" s="35" t="s">
        <v>125</v>
      </c>
      <c r="C112" s="35" t="s">
        <v>5</v>
      </c>
      <c r="D112" s="35" t="s">
        <v>180</v>
      </c>
      <c r="E112" s="35" t="s">
        <v>63</v>
      </c>
      <c r="F112" s="35" t="s">
        <v>12</v>
      </c>
      <c r="G112" s="35">
        <v>2016</v>
      </c>
      <c r="H112" s="36">
        <v>8380327</v>
      </c>
      <c r="I112" s="36">
        <v>7442889</v>
      </c>
      <c r="J112" s="36">
        <v>937438</v>
      </c>
      <c r="K112" s="36">
        <v>108023</v>
      </c>
      <c r="L112" s="36">
        <v>190923</v>
      </c>
      <c r="M112" s="36">
        <v>279730</v>
      </c>
      <c r="N112" s="36">
        <v>176715</v>
      </c>
      <c r="O112" s="36">
        <v>0</v>
      </c>
      <c r="P112" s="36">
        <v>398093</v>
      </c>
      <c r="Q112" s="36">
        <v>0</v>
      </c>
      <c r="R112" s="36">
        <v>0</v>
      </c>
      <c r="S112" s="36">
        <v>0</v>
      </c>
      <c r="T112" s="36">
        <v>0</v>
      </c>
      <c r="U112" s="36">
        <v>0</v>
      </c>
      <c r="V112" s="36">
        <v>0</v>
      </c>
      <c r="W112" s="36">
        <v>398093</v>
      </c>
      <c r="X112" s="36">
        <v>171047</v>
      </c>
      <c r="Y112" s="36">
        <v>227046</v>
      </c>
      <c r="Z112" s="36">
        <v>227046</v>
      </c>
      <c r="AA112" s="36">
        <v>0</v>
      </c>
      <c r="AB112" s="36">
        <v>0</v>
      </c>
      <c r="AC112" s="36">
        <v>0</v>
      </c>
      <c r="AD112" s="36">
        <v>0</v>
      </c>
      <c r="AE112" s="36">
        <v>0</v>
      </c>
      <c r="AF112" s="36">
        <f t="shared" si="46"/>
        <v>398093</v>
      </c>
      <c r="AG112" s="37">
        <f t="shared" si="49"/>
        <v>4.750327761673262E-2</v>
      </c>
      <c r="AH112" s="37">
        <f t="shared" si="50"/>
        <v>0.11186174477439842</v>
      </c>
      <c r="AI112" s="38">
        <f t="shared" si="47"/>
        <v>4.750327761673262E-2</v>
      </c>
      <c r="AJ112" s="38">
        <f t="shared" si="48"/>
        <v>2.7092737550694621E-2</v>
      </c>
    </row>
    <row r="113" spans="1:36" x14ac:dyDescent="0.25">
      <c r="A113" s="35" t="s">
        <v>145</v>
      </c>
      <c r="B113" s="35" t="s">
        <v>125</v>
      </c>
      <c r="C113" s="35" t="s">
        <v>5</v>
      </c>
      <c r="D113" s="35" t="s">
        <v>181</v>
      </c>
      <c r="E113" s="35" t="s">
        <v>33</v>
      </c>
      <c r="F113" s="35" t="s">
        <v>17</v>
      </c>
      <c r="G113" s="35">
        <v>2016</v>
      </c>
      <c r="H113" s="36">
        <v>3237119</v>
      </c>
      <c r="I113" s="36">
        <v>2087154</v>
      </c>
      <c r="J113" s="36">
        <v>1149965</v>
      </c>
      <c r="K113" s="36">
        <v>80889</v>
      </c>
      <c r="L113" s="36">
        <v>929499</v>
      </c>
      <c r="M113" s="36">
        <v>218707</v>
      </c>
      <c r="N113" s="36">
        <v>17772</v>
      </c>
      <c r="O113" s="36">
        <v>0</v>
      </c>
      <c r="P113" s="36">
        <v>64876</v>
      </c>
      <c r="Q113" s="36">
        <v>0</v>
      </c>
      <c r="R113" s="36">
        <v>0</v>
      </c>
      <c r="S113" s="36">
        <v>0</v>
      </c>
      <c r="T113" s="36">
        <v>0</v>
      </c>
      <c r="U113" s="36">
        <v>0</v>
      </c>
      <c r="V113" s="36">
        <v>0</v>
      </c>
      <c r="W113" s="36">
        <v>64876</v>
      </c>
      <c r="X113" s="36">
        <v>3764</v>
      </c>
      <c r="Y113" s="36">
        <v>61112</v>
      </c>
      <c r="Z113" s="36">
        <v>61112</v>
      </c>
      <c r="AA113" s="36">
        <v>0</v>
      </c>
      <c r="AB113" s="36">
        <v>0</v>
      </c>
      <c r="AC113" s="36">
        <v>0</v>
      </c>
      <c r="AD113" s="36">
        <v>0</v>
      </c>
      <c r="AE113" s="36">
        <v>0</v>
      </c>
      <c r="AF113" s="36">
        <f t="shared" si="46"/>
        <v>64876</v>
      </c>
      <c r="AG113" s="37">
        <f t="shared" si="49"/>
        <v>2.0041277444542507E-2</v>
      </c>
      <c r="AH113" s="37">
        <f t="shared" si="50"/>
        <v>0.35524335064605289</v>
      </c>
      <c r="AI113" s="38">
        <f t="shared" si="47"/>
        <v>2.0041277444542507E-2</v>
      </c>
      <c r="AJ113" s="38">
        <f t="shared" si="48"/>
        <v>1.8878515124096457E-2</v>
      </c>
    </row>
    <row r="114" spans="1:36" x14ac:dyDescent="0.25">
      <c r="A114" s="35" t="s">
        <v>145</v>
      </c>
      <c r="B114" s="35" t="s">
        <v>125</v>
      </c>
      <c r="C114" s="35" t="s">
        <v>5</v>
      </c>
      <c r="D114" s="35" t="s">
        <v>182</v>
      </c>
      <c r="E114" s="35" t="s">
        <v>45</v>
      </c>
      <c r="F114" s="35" t="s">
        <v>17</v>
      </c>
      <c r="G114" s="35">
        <v>2016</v>
      </c>
      <c r="H114" s="36">
        <v>5902923</v>
      </c>
      <c r="I114" s="36">
        <v>3874823</v>
      </c>
      <c r="J114" s="36">
        <v>2028100</v>
      </c>
      <c r="K114" s="36">
        <v>1081329</v>
      </c>
      <c r="L114" s="36">
        <v>455878</v>
      </c>
      <c r="M114" s="36">
        <v>2808156</v>
      </c>
      <c r="N114" s="36">
        <v>225337</v>
      </c>
      <c r="O114" s="36">
        <v>0</v>
      </c>
      <c r="P114" s="36">
        <v>-379942</v>
      </c>
      <c r="Q114" s="36">
        <v>0</v>
      </c>
      <c r="R114" s="36">
        <v>0</v>
      </c>
      <c r="S114" s="36">
        <v>0</v>
      </c>
      <c r="T114" s="36">
        <v>0</v>
      </c>
      <c r="U114" s="36">
        <v>0</v>
      </c>
      <c r="V114" s="36">
        <v>0</v>
      </c>
      <c r="W114" s="36">
        <v>-379942</v>
      </c>
      <c r="X114" s="36">
        <v>0</v>
      </c>
      <c r="Y114" s="36">
        <v>-379942</v>
      </c>
      <c r="Z114" s="36">
        <v>-379942</v>
      </c>
      <c r="AA114" s="36">
        <v>0</v>
      </c>
      <c r="AB114" s="36">
        <v>0</v>
      </c>
      <c r="AC114" s="36">
        <v>0</v>
      </c>
      <c r="AD114" s="36">
        <v>0</v>
      </c>
      <c r="AE114" s="36">
        <v>0</v>
      </c>
      <c r="AF114" s="36">
        <f t="shared" si="46"/>
        <v>-379942</v>
      </c>
      <c r="AG114" s="37">
        <f t="shared" si="49"/>
        <v>-6.4365061173930274E-2</v>
      </c>
      <c r="AH114" s="37">
        <f t="shared" si="50"/>
        <v>0.343575547233125</v>
      </c>
      <c r="AI114" s="38">
        <f t="shared" si="47"/>
        <v>-6.4365061173930274E-2</v>
      </c>
      <c r="AJ114" s="38">
        <f t="shared" si="48"/>
        <v>-6.4365061173930274E-2</v>
      </c>
    </row>
    <row r="115" spans="1:36" x14ac:dyDescent="0.25">
      <c r="A115" s="35" t="s">
        <v>145</v>
      </c>
      <c r="B115" s="35" t="s">
        <v>125</v>
      </c>
      <c r="C115" s="35" t="s">
        <v>5</v>
      </c>
      <c r="D115" s="35" t="s">
        <v>147</v>
      </c>
      <c r="E115" s="35" t="s">
        <v>52</v>
      </c>
      <c r="F115" s="35" t="s">
        <v>23</v>
      </c>
      <c r="G115" s="35">
        <v>2017</v>
      </c>
      <c r="H115" s="36">
        <v>4342497</v>
      </c>
      <c r="I115" s="36">
        <v>2369379</v>
      </c>
      <c r="J115" s="36">
        <v>1973118</v>
      </c>
      <c r="K115" s="36">
        <v>84079</v>
      </c>
      <c r="L115" s="36">
        <v>949162</v>
      </c>
      <c r="M115" s="36">
        <v>906050</v>
      </c>
      <c r="N115" s="36">
        <v>49848</v>
      </c>
      <c r="O115" s="36">
        <v>0</v>
      </c>
      <c r="P115" s="36">
        <v>152137</v>
      </c>
      <c r="Q115" s="36">
        <v>0</v>
      </c>
      <c r="R115" s="36">
        <v>8995</v>
      </c>
      <c r="S115" s="36">
        <v>118066</v>
      </c>
      <c r="T115" s="36">
        <v>0</v>
      </c>
      <c r="U115" s="36">
        <v>0</v>
      </c>
      <c r="V115" s="36">
        <v>0</v>
      </c>
      <c r="W115" s="36">
        <v>43066</v>
      </c>
      <c r="X115" s="36">
        <v>41727</v>
      </c>
      <c r="Y115" s="36">
        <v>1339</v>
      </c>
      <c r="Z115" s="36">
        <v>1339</v>
      </c>
      <c r="AA115" s="36">
        <v>104535</v>
      </c>
      <c r="AB115" s="36">
        <v>0</v>
      </c>
      <c r="AC115" s="36">
        <v>0</v>
      </c>
      <c r="AD115" s="36">
        <v>0</v>
      </c>
      <c r="AE115" s="36">
        <v>0</v>
      </c>
      <c r="AF115" s="36">
        <f t="shared" si="46"/>
        <v>256672</v>
      </c>
      <c r="AG115" s="37">
        <f t="shared" ref="AG115:AG176" si="51">+AF115/$H115</f>
        <v>5.9107006867247118E-2</v>
      </c>
      <c r="AH115" s="37">
        <f t="shared" si="50"/>
        <v>0.45437406174373868</v>
      </c>
      <c r="AI115" s="38">
        <f t="shared" si="47"/>
        <v>3.5034451376707916E-2</v>
      </c>
      <c r="AJ115" s="38">
        <f t="shared" si="48"/>
        <v>3.0834793898533496E-4</v>
      </c>
    </row>
    <row r="116" spans="1:36" x14ac:dyDescent="0.25">
      <c r="A116" s="35" t="s">
        <v>145</v>
      </c>
      <c r="B116" s="35" t="s">
        <v>125</v>
      </c>
      <c r="C116" s="35" t="s">
        <v>5</v>
      </c>
      <c r="D116" s="35" t="s">
        <v>149</v>
      </c>
      <c r="E116" s="35" t="s">
        <v>75</v>
      </c>
      <c r="F116" s="35" t="s">
        <v>12</v>
      </c>
      <c r="G116" s="35">
        <v>2017</v>
      </c>
      <c r="H116" s="36">
        <v>4277894</v>
      </c>
      <c r="I116" s="36">
        <v>2720460</v>
      </c>
      <c r="J116" s="36">
        <v>1557434</v>
      </c>
      <c r="K116" s="36">
        <v>15522</v>
      </c>
      <c r="L116" s="36">
        <v>168723</v>
      </c>
      <c r="M116" s="36">
        <v>918403</v>
      </c>
      <c r="N116" s="36">
        <v>138101</v>
      </c>
      <c r="O116" s="36">
        <v>0</v>
      </c>
      <c r="P116" s="36">
        <v>347729</v>
      </c>
      <c r="Q116" s="36">
        <v>0</v>
      </c>
      <c r="R116" s="36">
        <v>0</v>
      </c>
      <c r="S116" s="36">
        <v>0</v>
      </c>
      <c r="T116" s="36">
        <v>0</v>
      </c>
      <c r="U116" s="36">
        <v>0</v>
      </c>
      <c r="V116" s="36">
        <v>0</v>
      </c>
      <c r="W116" s="36">
        <v>347729</v>
      </c>
      <c r="X116" s="36">
        <v>123632</v>
      </c>
      <c r="Y116" s="36">
        <v>224097</v>
      </c>
      <c r="Z116" s="36">
        <v>224097</v>
      </c>
      <c r="AA116" s="36">
        <v>49814</v>
      </c>
      <c r="AB116" s="36">
        <v>0</v>
      </c>
      <c r="AC116" s="36">
        <v>0</v>
      </c>
      <c r="AD116" s="36">
        <v>0</v>
      </c>
      <c r="AE116" s="36">
        <v>0</v>
      </c>
      <c r="AF116" s="36">
        <f t="shared" si="46"/>
        <v>397543</v>
      </c>
      <c r="AG116" s="37">
        <f t="shared" si="51"/>
        <v>9.2929605081378833E-2</v>
      </c>
      <c r="AH116" s="37">
        <f t="shared" si="50"/>
        <v>0.36406558928295091</v>
      </c>
      <c r="AI116" s="38">
        <f t="shared" si="47"/>
        <v>8.1285090280404329E-2</v>
      </c>
      <c r="AJ116" s="38">
        <f t="shared" si="48"/>
        <v>5.2384888452121532E-2</v>
      </c>
    </row>
    <row r="117" spans="1:36" x14ac:dyDescent="0.25">
      <c r="A117" s="35" t="s">
        <v>145</v>
      </c>
      <c r="B117" s="35" t="s">
        <v>125</v>
      </c>
      <c r="C117" s="35" t="s">
        <v>5</v>
      </c>
      <c r="D117" s="35" t="s">
        <v>150</v>
      </c>
      <c r="E117" s="35" t="s">
        <v>89</v>
      </c>
      <c r="F117" s="35" t="s">
        <v>8</v>
      </c>
      <c r="G117" s="35">
        <v>2017</v>
      </c>
      <c r="H117" s="36">
        <v>5542182</v>
      </c>
      <c r="I117" s="36">
        <v>3800183</v>
      </c>
      <c r="J117" s="36">
        <v>1741999</v>
      </c>
      <c r="K117" s="36">
        <v>44084</v>
      </c>
      <c r="L117" s="36">
        <v>768278</v>
      </c>
      <c r="M117" s="36">
        <v>753943</v>
      </c>
      <c r="N117" s="36">
        <v>58826</v>
      </c>
      <c r="O117" s="36">
        <v>0</v>
      </c>
      <c r="P117" s="36">
        <v>205036</v>
      </c>
      <c r="Q117" s="36">
        <v>0</v>
      </c>
      <c r="R117" s="36">
        <v>171850</v>
      </c>
      <c r="S117" s="36">
        <v>228428</v>
      </c>
      <c r="T117" s="36">
        <v>0</v>
      </c>
      <c r="U117" s="36">
        <v>0</v>
      </c>
      <c r="V117" s="36">
        <v>0</v>
      </c>
      <c r="W117" s="36">
        <v>148458</v>
      </c>
      <c r="X117" s="36">
        <v>65800</v>
      </c>
      <c r="Y117" s="36">
        <v>82658</v>
      </c>
      <c r="Z117" s="36">
        <v>82658</v>
      </c>
      <c r="AA117" s="36">
        <v>78522</v>
      </c>
      <c r="AB117" s="36">
        <v>0</v>
      </c>
      <c r="AC117" s="36">
        <v>0</v>
      </c>
      <c r="AD117" s="36">
        <v>0</v>
      </c>
      <c r="AE117" s="36">
        <v>0</v>
      </c>
      <c r="AF117" s="36">
        <f t="shared" si="46"/>
        <v>283558</v>
      </c>
      <c r="AG117" s="37">
        <f t="shared" si="51"/>
        <v>5.1163603071858701E-2</v>
      </c>
      <c r="AH117" s="37">
        <f t="shared" si="50"/>
        <v>0.31431645514347961</v>
      </c>
      <c r="AI117" s="38">
        <f t="shared" si="47"/>
        <v>3.6995537136817233E-2</v>
      </c>
      <c r="AJ117" s="38">
        <f t="shared" si="48"/>
        <v>1.4914342401602835E-2</v>
      </c>
    </row>
    <row r="118" spans="1:36" x14ac:dyDescent="0.25">
      <c r="A118" s="35" t="s">
        <v>145</v>
      </c>
      <c r="B118" s="35" t="s">
        <v>125</v>
      </c>
      <c r="C118" s="35" t="s">
        <v>5</v>
      </c>
      <c r="D118" s="35" t="s">
        <v>151</v>
      </c>
      <c r="E118" s="35" t="s">
        <v>27</v>
      </c>
      <c r="F118" s="35" t="s">
        <v>10</v>
      </c>
      <c r="G118" s="35">
        <v>2017</v>
      </c>
      <c r="H118" s="36">
        <v>7075998</v>
      </c>
      <c r="I118" s="36">
        <v>4957895</v>
      </c>
      <c r="J118" s="36">
        <v>2118103</v>
      </c>
      <c r="K118" s="36">
        <v>3384</v>
      </c>
      <c r="L118" s="36">
        <v>688951</v>
      </c>
      <c r="M118" s="36">
        <v>1028066</v>
      </c>
      <c r="N118" s="36">
        <v>44103</v>
      </c>
      <c r="O118" s="36">
        <v>0</v>
      </c>
      <c r="P118" s="36">
        <v>360367</v>
      </c>
      <c r="Q118" s="36">
        <v>0</v>
      </c>
      <c r="R118" s="36">
        <v>183</v>
      </c>
      <c r="S118" s="36">
        <v>178725</v>
      </c>
      <c r="T118" s="36">
        <v>0</v>
      </c>
      <c r="U118" s="36">
        <v>0</v>
      </c>
      <c r="V118" s="36">
        <v>0</v>
      </c>
      <c r="W118" s="36">
        <v>181825</v>
      </c>
      <c r="X118" s="36">
        <v>109240</v>
      </c>
      <c r="Y118" s="36">
        <v>72585</v>
      </c>
      <c r="Z118" s="36">
        <v>72585</v>
      </c>
      <c r="AA118" s="36">
        <v>134436</v>
      </c>
      <c r="AB118" s="36">
        <v>0</v>
      </c>
      <c r="AC118" s="36">
        <v>0</v>
      </c>
      <c r="AD118" s="36">
        <v>0</v>
      </c>
      <c r="AE118" s="36">
        <v>0</v>
      </c>
      <c r="AF118" s="36">
        <f t="shared" si="46"/>
        <v>494803</v>
      </c>
      <c r="AG118" s="37">
        <f t="shared" si="51"/>
        <v>6.9926955886646658E-2</v>
      </c>
      <c r="AH118" s="37">
        <f t="shared" si="50"/>
        <v>0.2993362915026262</v>
      </c>
      <c r="AI118" s="38">
        <f t="shared" si="47"/>
        <v>5.092808109894887E-2</v>
      </c>
      <c r="AJ118" s="38">
        <f t="shared" si="48"/>
        <v>1.0257916975103724E-2</v>
      </c>
    </row>
    <row r="119" spans="1:36" x14ac:dyDescent="0.25">
      <c r="A119" s="35" t="s">
        <v>145</v>
      </c>
      <c r="B119" s="35" t="s">
        <v>125</v>
      </c>
      <c r="C119" s="35" t="s">
        <v>5</v>
      </c>
      <c r="D119" s="35" t="s">
        <v>153</v>
      </c>
      <c r="E119" s="35" t="s">
        <v>69</v>
      </c>
      <c r="F119" s="35" t="s">
        <v>17</v>
      </c>
      <c r="G119" s="35">
        <v>2017</v>
      </c>
      <c r="H119" s="36">
        <v>43268387</v>
      </c>
      <c r="I119" s="36">
        <v>33008912</v>
      </c>
      <c r="J119" s="36">
        <v>10259475</v>
      </c>
      <c r="K119" s="36">
        <v>59920</v>
      </c>
      <c r="L119" s="36">
        <v>3759180</v>
      </c>
      <c r="M119" s="36">
        <v>2628861</v>
      </c>
      <c r="N119" s="36">
        <v>0</v>
      </c>
      <c r="O119" s="36">
        <v>0</v>
      </c>
      <c r="P119" s="36">
        <v>3931354</v>
      </c>
      <c r="Q119" s="36">
        <v>0</v>
      </c>
      <c r="R119" s="36">
        <v>0</v>
      </c>
      <c r="S119" s="36">
        <v>494771</v>
      </c>
      <c r="T119" s="36">
        <v>0</v>
      </c>
      <c r="U119" s="36">
        <v>0</v>
      </c>
      <c r="V119" s="36">
        <v>0</v>
      </c>
      <c r="W119" s="36">
        <v>3436583</v>
      </c>
      <c r="X119" s="36">
        <v>1370259</v>
      </c>
      <c r="Y119" s="36">
        <v>2066324</v>
      </c>
      <c r="Z119" s="36">
        <v>2066324</v>
      </c>
      <c r="AA119" s="36">
        <v>339576</v>
      </c>
      <c r="AB119" s="36">
        <v>0</v>
      </c>
      <c r="AC119" s="36">
        <v>0</v>
      </c>
      <c r="AD119" s="36">
        <v>0</v>
      </c>
      <c r="AE119" s="36">
        <v>0</v>
      </c>
      <c r="AF119" s="36">
        <f t="shared" si="46"/>
        <v>4270930</v>
      </c>
      <c r="AG119" s="37">
        <f t="shared" si="51"/>
        <v>9.8707862624969125E-2</v>
      </c>
      <c r="AH119" s="37">
        <f t="shared" si="50"/>
        <v>0.23711249046561408</v>
      </c>
      <c r="AI119" s="38">
        <f t="shared" si="47"/>
        <v>9.0859730916246079E-2</v>
      </c>
      <c r="AJ119" s="38">
        <f t="shared" si="48"/>
        <v>4.7755974818289387E-2</v>
      </c>
    </row>
    <row r="120" spans="1:36" x14ac:dyDescent="0.25">
      <c r="A120" s="35" t="s">
        <v>145</v>
      </c>
      <c r="B120" s="35" t="s">
        <v>125</v>
      </c>
      <c r="C120" s="35" t="s">
        <v>5</v>
      </c>
      <c r="D120" s="35" t="s">
        <v>154</v>
      </c>
      <c r="E120" s="35" t="s">
        <v>66</v>
      </c>
      <c r="F120" s="35" t="s">
        <v>8</v>
      </c>
      <c r="G120" s="35">
        <v>2017</v>
      </c>
      <c r="H120" s="36">
        <v>11967849</v>
      </c>
      <c r="I120" s="36">
        <v>8902350</v>
      </c>
      <c r="J120" s="36">
        <v>3065499</v>
      </c>
      <c r="K120" s="36">
        <v>85829</v>
      </c>
      <c r="L120" s="36">
        <v>1456914</v>
      </c>
      <c r="M120" s="36">
        <v>1330237</v>
      </c>
      <c r="N120" s="36">
        <v>6804</v>
      </c>
      <c r="O120" s="36">
        <v>0</v>
      </c>
      <c r="P120" s="36">
        <v>357373</v>
      </c>
      <c r="Q120" s="36">
        <v>0</v>
      </c>
      <c r="R120" s="36">
        <v>331386</v>
      </c>
      <c r="S120" s="36">
        <v>71940</v>
      </c>
      <c r="T120" s="36">
        <v>0</v>
      </c>
      <c r="U120" s="36">
        <v>0</v>
      </c>
      <c r="V120" s="36">
        <v>0</v>
      </c>
      <c r="W120" s="36">
        <v>616819</v>
      </c>
      <c r="X120" s="36">
        <v>223568</v>
      </c>
      <c r="Y120" s="36">
        <v>393251</v>
      </c>
      <c r="Z120" s="36">
        <v>393251</v>
      </c>
      <c r="AA120" s="36">
        <v>207266</v>
      </c>
      <c r="AB120" s="36">
        <v>0</v>
      </c>
      <c r="AC120" s="36">
        <v>0</v>
      </c>
      <c r="AD120" s="36">
        <v>0</v>
      </c>
      <c r="AE120" s="36">
        <v>0</v>
      </c>
      <c r="AF120" s="36">
        <f t="shared" si="46"/>
        <v>564639</v>
      </c>
      <c r="AG120" s="37">
        <f t="shared" si="51"/>
        <v>4.7179656093588748E-2</v>
      </c>
      <c r="AH120" s="37">
        <f t="shared" si="50"/>
        <v>0.25614452521919351</v>
      </c>
      <c r="AI120" s="38">
        <f t="shared" si="47"/>
        <v>2.9861088655112545E-2</v>
      </c>
      <c r="AJ120" s="38">
        <f t="shared" si="48"/>
        <v>3.2858954019222668E-2</v>
      </c>
    </row>
    <row r="121" spans="1:36" x14ac:dyDescent="0.25">
      <c r="A121" s="35" t="s">
        <v>145</v>
      </c>
      <c r="B121" s="35" t="s">
        <v>125</v>
      </c>
      <c r="C121" s="35" t="s">
        <v>5</v>
      </c>
      <c r="D121" s="35" t="s">
        <v>155</v>
      </c>
      <c r="E121" s="35" t="s">
        <v>67</v>
      </c>
      <c r="F121" s="35" t="s">
        <v>17</v>
      </c>
      <c r="G121" s="35">
        <v>2017</v>
      </c>
      <c r="H121" s="36">
        <v>32721934</v>
      </c>
      <c r="I121" s="36">
        <v>26595337</v>
      </c>
      <c r="J121" s="36">
        <v>6126597</v>
      </c>
      <c r="K121" s="36">
        <v>0</v>
      </c>
      <c r="L121" s="36">
        <v>3683365</v>
      </c>
      <c r="M121" s="36">
        <v>1537681</v>
      </c>
      <c r="N121" s="36">
        <v>0</v>
      </c>
      <c r="O121" s="36">
        <v>0</v>
      </c>
      <c r="P121" s="36">
        <v>905551</v>
      </c>
      <c r="Q121" s="36">
        <v>0</v>
      </c>
      <c r="R121" s="36">
        <v>317439</v>
      </c>
      <c r="S121" s="36">
        <v>368774</v>
      </c>
      <c r="T121" s="36">
        <v>0</v>
      </c>
      <c r="U121" s="36">
        <v>0</v>
      </c>
      <c r="V121" s="36">
        <v>0</v>
      </c>
      <c r="W121" s="36">
        <v>854216</v>
      </c>
      <c r="X121" s="36">
        <v>342113</v>
      </c>
      <c r="Y121" s="36">
        <v>512103</v>
      </c>
      <c r="Z121" s="36">
        <v>512103</v>
      </c>
      <c r="AA121" s="36">
        <v>206338</v>
      </c>
      <c r="AB121" s="36">
        <v>0</v>
      </c>
      <c r="AC121" s="36">
        <v>0</v>
      </c>
      <c r="AD121" s="36">
        <v>0</v>
      </c>
      <c r="AE121" s="36">
        <v>0</v>
      </c>
      <c r="AF121" s="36">
        <f t="shared" si="46"/>
        <v>1111889</v>
      </c>
      <c r="AG121" s="37">
        <f t="shared" si="51"/>
        <v>3.397992918144753E-2</v>
      </c>
      <c r="AH121" s="37">
        <f t="shared" si="50"/>
        <v>0.18723211775929871</v>
      </c>
      <c r="AI121" s="38">
        <f t="shared" si="47"/>
        <v>2.7674128307941699E-2</v>
      </c>
      <c r="AJ121" s="38">
        <f t="shared" si="48"/>
        <v>1.5650144639983689E-2</v>
      </c>
    </row>
    <row r="122" spans="1:36" x14ac:dyDescent="0.25">
      <c r="A122" s="35" t="s">
        <v>145</v>
      </c>
      <c r="B122" s="35" t="s">
        <v>125</v>
      </c>
      <c r="C122" s="35" t="s">
        <v>5</v>
      </c>
      <c r="D122" s="35" t="s">
        <v>157</v>
      </c>
      <c r="E122" s="35" t="s">
        <v>77</v>
      </c>
      <c r="F122" s="35" t="s">
        <v>8</v>
      </c>
      <c r="G122" s="35">
        <v>2017</v>
      </c>
      <c r="H122" s="36">
        <v>5242288</v>
      </c>
      <c r="I122" s="36">
        <v>3865294</v>
      </c>
      <c r="J122" s="36">
        <v>1376994</v>
      </c>
      <c r="K122" s="36">
        <v>63634</v>
      </c>
      <c r="L122" s="36">
        <v>424085</v>
      </c>
      <c r="M122" s="36">
        <v>704612</v>
      </c>
      <c r="N122" s="36">
        <v>5185</v>
      </c>
      <c r="O122" s="36">
        <v>0</v>
      </c>
      <c r="P122" s="36">
        <v>306746</v>
      </c>
      <c r="Q122" s="36">
        <v>0</v>
      </c>
      <c r="R122" s="36">
        <v>890</v>
      </c>
      <c r="S122" s="36">
        <v>187636</v>
      </c>
      <c r="T122" s="36">
        <v>0</v>
      </c>
      <c r="U122" s="36">
        <v>0</v>
      </c>
      <c r="V122" s="36">
        <v>0</v>
      </c>
      <c r="W122" s="36">
        <v>120000</v>
      </c>
      <c r="X122" s="36">
        <v>88506</v>
      </c>
      <c r="Y122" s="36">
        <v>31494</v>
      </c>
      <c r="Z122" s="36">
        <v>31494</v>
      </c>
      <c r="AA122" s="36">
        <v>86586</v>
      </c>
      <c r="AB122" s="36">
        <v>0</v>
      </c>
      <c r="AC122" s="36">
        <v>0</v>
      </c>
      <c r="AD122" s="36">
        <v>0</v>
      </c>
      <c r="AE122" s="36">
        <v>0</v>
      </c>
      <c r="AF122" s="36">
        <f t="shared" si="46"/>
        <v>393332</v>
      </c>
      <c r="AG122" s="37">
        <f t="shared" si="51"/>
        <v>7.5030597326968679E-2</v>
      </c>
      <c r="AH122" s="37">
        <f t="shared" si="50"/>
        <v>0.2626704217700363</v>
      </c>
      <c r="AI122" s="38">
        <f t="shared" si="47"/>
        <v>5.8513763455956637E-2</v>
      </c>
      <c r="AJ122" s="38">
        <f t="shared" si="48"/>
        <v>6.0076821418434088E-3</v>
      </c>
    </row>
    <row r="123" spans="1:36" x14ac:dyDescent="0.25">
      <c r="A123" s="35" t="s">
        <v>145</v>
      </c>
      <c r="B123" s="35" t="s">
        <v>125</v>
      </c>
      <c r="C123" s="35" t="s">
        <v>5</v>
      </c>
      <c r="D123" s="35" t="s">
        <v>158</v>
      </c>
      <c r="E123" s="35" t="s">
        <v>32</v>
      </c>
      <c r="F123" s="35" t="s">
        <v>10</v>
      </c>
      <c r="G123" s="35">
        <v>2017</v>
      </c>
      <c r="H123" s="36">
        <v>5143646</v>
      </c>
      <c r="I123" s="36">
        <v>4385787</v>
      </c>
      <c r="J123" s="36">
        <v>757859</v>
      </c>
      <c r="K123" s="36">
        <v>200959</v>
      </c>
      <c r="L123" s="36">
        <v>218410</v>
      </c>
      <c r="M123" s="36">
        <v>382270</v>
      </c>
      <c r="N123" s="36">
        <v>163627</v>
      </c>
      <c r="O123" s="36">
        <v>0</v>
      </c>
      <c r="P123" s="36">
        <v>194511</v>
      </c>
      <c r="Q123" s="36">
        <v>0</v>
      </c>
      <c r="R123" s="36">
        <v>0</v>
      </c>
      <c r="S123" s="36">
        <v>0</v>
      </c>
      <c r="T123" s="36">
        <v>0</v>
      </c>
      <c r="U123" s="36">
        <v>0</v>
      </c>
      <c r="V123" s="36">
        <v>0</v>
      </c>
      <c r="W123" s="36">
        <v>194511</v>
      </c>
      <c r="X123" s="36">
        <v>87216</v>
      </c>
      <c r="Y123" s="36">
        <v>107295</v>
      </c>
      <c r="Z123" s="36">
        <v>107295</v>
      </c>
      <c r="AA123" s="36">
        <v>563894</v>
      </c>
      <c r="AB123" s="36">
        <v>0</v>
      </c>
      <c r="AC123" s="36">
        <v>0</v>
      </c>
      <c r="AD123" s="36">
        <v>0</v>
      </c>
      <c r="AE123" s="36">
        <v>0</v>
      </c>
      <c r="AF123" s="36">
        <f t="shared" si="46"/>
        <v>758405</v>
      </c>
      <c r="AG123" s="37">
        <f t="shared" si="51"/>
        <v>0.14744502246072144</v>
      </c>
      <c r="AH123" s="37">
        <f t="shared" si="50"/>
        <v>0.1473388720763443</v>
      </c>
      <c r="AI123" s="38">
        <f t="shared" si="47"/>
        <v>3.7815782812425272E-2</v>
      </c>
      <c r="AJ123" s="38">
        <f t="shared" si="48"/>
        <v>2.0859717017850762E-2</v>
      </c>
    </row>
    <row r="124" spans="1:36" x14ac:dyDescent="0.25">
      <c r="A124" s="35" t="s">
        <v>145</v>
      </c>
      <c r="B124" s="35" t="s">
        <v>125</v>
      </c>
      <c r="C124" s="35" t="s">
        <v>5</v>
      </c>
      <c r="D124" s="35" t="s">
        <v>159</v>
      </c>
      <c r="E124" s="35" t="s">
        <v>40</v>
      </c>
      <c r="F124" s="35" t="s">
        <v>8</v>
      </c>
      <c r="G124" s="35">
        <v>2017</v>
      </c>
      <c r="H124" s="36">
        <v>17864664</v>
      </c>
      <c r="I124" s="36">
        <v>14187552</v>
      </c>
      <c r="J124" s="36">
        <v>3677112</v>
      </c>
      <c r="K124" s="36">
        <v>967396</v>
      </c>
      <c r="L124" s="36">
        <v>1791443</v>
      </c>
      <c r="M124" s="36">
        <v>1324817</v>
      </c>
      <c r="N124" s="36">
        <v>27640</v>
      </c>
      <c r="O124" s="36">
        <v>0</v>
      </c>
      <c r="P124" s="36">
        <v>1500608</v>
      </c>
      <c r="Q124" s="36">
        <v>0</v>
      </c>
      <c r="R124" s="36">
        <v>0</v>
      </c>
      <c r="S124" s="36">
        <v>251618</v>
      </c>
      <c r="T124" s="36">
        <v>0</v>
      </c>
      <c r="U124" s="36">
        <v>0</v>
      </c>
      <c r="V124" s="36">
        <v>0</v>
      </c>
      <c r="W124" s="36">
        <v>1248990</v>
      </c>
      <c r="X124" s="36">
        <v>544927</v>
      </c>
      <c r="Y124" s="36">
        <v>704063</v>
      </c>
      <c r="Z124" s="36">
        <v>704063</v>
      </c>
      <c r="AA124" s="36">
        <v>206944</v>
      </c>
      <c r="AB124" s="36">
        <v>0</v>
      </c>
      <c r="AC124" s="36">
        <v>0</v>
      </c>
      <c r="AD124" s="36">
        <v>0</v>
      </c>
      <c r="AE124" s="36">
        <v>0</v>
      </c>
      <c r="AF124" s="36">
        <f t="shared" si="46"/>
        <v>1707552</v>
      </c>
      <c r="AG124" s="37">
        <f t="shared" si="51"/>
        <v>9.558265411540906E-2</v>
      </c>
      <c r="AH124" s="37">
        <f t="shared" si="50"/>
        <v>0.20583157903221688</v>
      </c>
      <c r="AI124" s="38">
        <f t="shared" si="47"/>
        <v>8.3998669104551865E-2</v>
      </c>
      <c r="AJ124" s="38">
        <f t="shared" si="48"/>
        <v>3.9410928747386463E-2</v>
      </c>
    </row>
    <row r="125" spans="1:36" x14ac:dyDescent="0.25">
      <c r="A125" s="35" t="s">
        <v>145</v>
      </c>
      <c r="B125" s="35" t="s">
        <v>125</v>
      </c>
      <c r="C125" s="35" t="s">
        <v>5</v>
      </c>
      <c r="D125" s="35" t="s">
        <v>160</v>
      </c>
      <c r="E125" s="35" t="s">
        <v>26</v>
      </c>
      <c r="F125" s="35" t="s">
        <v>8</v>
      </c>
      <c r="G125" s="35">
        <v>2017</v>
      </c>
      <c r="H125" s="36">
        <v>15113229</v>
      </c>
      <c r="I125" s="36">
        <v>9203418</v>
      </c>
      <c r="J125" s="36">
        <v>5909811</v>
      </c>
      <c r="K125" s="36">
        <v>52026</v>
      </c>
      <c r="L125" s="36">
        <v>1978670</v>
      </c>
      <c r="M125" s="36">
        <v>1075499</v>
      </c>
      <c r="N125" s="36">
        <v>1042</v>
      </c>
      <c r="O125" s="36">
        <v>-4600</v>
      </c>
      <c r="P125" s="36">
        <v>2902026</v>
      </c>
      <c r="Q125" s="36">
        <v>0</v>
      </c>
      <c r="R125" s="36">
        <v>51178</v>
      </c>
      <c r="S125" s="36">
        <v>108687</v>
      </c>
      <c r="T125" s="36">
        <v>0</v>
      </c>
      <c r="U125" s="36">
        <v>0</v>
      </c>
      <c r="V125" s="36">
        <v>0</v>
      </c>
      <c r="W125" s="36">
        <v>2844517</v>
      </c>
      <c r="X125" s="36">
        <v>1114209</v>
      </c>
      <c r="Y125" s="36">
        <v>1730308</v>
      </c>
      <c r="Z125" s="36">
        <v>1730308</v>
      </c>
      <c r="AA125" s="36">
        <v>230987</v>
      </c>
      <c r="AB125" s="36">
        <v>0</v>
      </c>
      <c r="AC125" s="36">
        <v>0</v>
      </c>
      <c r="AD125" s="36">
        <v>0</v>
      </c>
      <c r="AE125" s="36">
        <v>0</v>
      </c>
      <c r="AF125" s="36">
        <f t="shared" si="46"/>
        <v>3133013</v>
      </c>
      <c r="AG125" s="37">
        <f t="shared" si="51"/>
        <v>0.2073026882607284</v>
      </c>
      <c r="AH125" s="37">
        <f t="shared" si="50"/>
        <v>0.39103562845504425</v>
      </c>
      <c r="AI125" s="38">
        <f t="shared" si="47"/>
        <v>0.1920189259356819</v>
      </c>
      <c r="AJ125" s="38">
        <f t="shared" si="48"/>
        <v>0.11448963024380826</v>
      </c>
    </row>
    <row r="126" spans="1:36" x14ac:dyDescent="0.25">
      <c r="A126" s="35" t="s">
        <v>145</v>
      </c>
      <c r="B126" s="35" t="s">
        <v>125</v>
      </c>
      <c r="C126" s="35" t="s">
        <v>5</v>
      </c>
      <c r="D126" s="35" t="s">
        <v>162</v>
      </c>
      <c r="E126" s="35" t="s">
        <v>60</v>
      </c>
      <c r="F126" s="35" t="s">
        <v>17</v>
      </c>
      <c r="G126" s="35">
        <v>2017</v>
      </c>
      <c r="H126" s="36">
        <v>9090453</v>
      </c>
      <c r="I126" s="36">
        <v>6683608</v>
      </c>
      <c r="J126" s="36">
        <v>2406845</v>
      </c>
      <c r="K126" s="36">
        <v>6960</v>
      </c>
      <c r="L126" s="36">
        <v>802090</v>
      </c>
      <c r="M126" s="36">
        <v>792801</v>
      </c>
      <c r="N126" s="36">
        <v>0</v>
      </c>
      <c r="O126" s="36">
        <v>0</v>
      </c>
      <c r="P126" s="36">
        <v>818914</v>
      </c>
      <c r="Q126" s="36">
        <v>0</v>
      </c>
      <c r="R126" s="36">
        <v>22234</v>
      </c>
      <c r="S126" s="36">
        <v>240803</v>
      </c>
      <c r="T126" s="36">
        <v>0</v>
      </c>
      <c r="U126" s="36">
        <v>0</v>
      </c>
      <c r="V126" s="36">
        <v>0</v>
      </c>
      <c r="W126" s="36">
        <v>600345</v>
      </c>
      <c r="X126" s="36">
        <v>216002</v>
      </c>
      <c r="Y126" s="36">
        <v>384343</v>
      </c>
      <c r="Z126" s="36">
        <v>384343</v>
      </c>
      <c r="AA126" s="36">
        <v>45043</v>
      </c>
      <c r="AB126" s="36">
        <v>0</v>
      </c>
      <c r="AC126" s="36">
        <v>0</v>
      </c>
      <c r="AD126" s="36">
        <v>0</v>
      </c>
      <c r="AE126" s="36">
        <v>0</v>
      </c>
      <c r="AF126" s="36">
        <f t="shared" si="46"/>
        <v>863957</v>
      </c>
      <c r="AG126" s="37">
        <f t="shared" si="51"/>
        <v>9.5040038158714424E-2</v>
      </c>
      <c r="AH126" s="37">
        <f t="shared" si="50"/>
        <v>0.26476623332192578</v>
      </c>
      <c r="AI126" s="38">
        <f t="shared" si="47"/>
        <v>9.0085059567438494E-2</v>
      </c>
      <c r="AJ126" s="38">
        <f t="shared" si="48"/>
        <v>4.2279851180133707E-2</v>
      </c>
    </row>
    <row r="127" spans="1:36" x14ac:dyDescent="0.25">
      <c r="A127" s="35" t="s">
        <v>145</v>
      </c>
      <c r="B127" s="35" t="s">
        <v>125</v>
      </c>
      <c r="C127" s="35" t="s">
        <v>5</v>
      </c>
      <c r="D127" s="35" t="s">
        <v>163</v>
      </c>
      <c r="E127" s="35" t="s">
        <v>57</v>
      </c>
      <c r="F127" s="35" t="s">
        <v>12</v>
      </c>
      <c r="G127" s="35">
        <v>2017</v>
      </c>
      <c r="H127" s="36">
        <v>7162722</v>
      </c>
      <c r="I127" s="36">
        <v>5602480</v>
      </c>
      <c r="J127" s="36">
        <v>1560242</v>
      </c>
      <c r="K127" s="36">
        <v>187179</v>
      </c>
      <c r="L127" s="36">
        <v>725394</v>
      </c>
      <c r="M127" s="36">
        <v>696177</v>
      </c>
      <c r="N127" s="36">
        <v>96945</v>
      </c>
      <c r="O127" s="36">
        <v>0</v>
      </c>
      <c r="P127" s="36">
        <v>228905</v>
      </c>
      <c r="Q127" s="36">
        <v>0</v>
      </c>
      <c r="R127" s="36">
        <v>0</v>
      </c>
      <c r="S127" s="36">
        <v>0</v>
      </c>
      <c r="T127" s="36">
        <v>0</v>
      </c>
      <c r="U127" s="36">
        <v>0</v>
      </c>
      <c r="V127" s="36">
        <v>0</v>
      </c>
      <c r="W127" s="36">
        <v>228905</v>
      </c>
      <c r="X127" s="36">
        <v>77828</v>
      </c>
      <c r="Y127" s="36">
        <v>151077</v>
      </c>
      <c r="Z127" s="36">
        <v>151077</v>
      </c>
      <c r="AA127" s="36">
        <v>539852</v>
      </c>
      <c r="AB127" s="36">
        <v>0</v>
      </c>
      <c r="AC127" s="36">
        <v>0</v>
      </c>
      <c r="AD127" s="36">
        <v>0</v>
      </c>
      <c r="AE127" s="36">
        <v>0</v>
      </c>
      <c r="AF127" s="36">
        <f t="shared" si="46"/>
        <v>768757</v>
      </c>
      <c r="AG127" s="37">
        <f t="shared" si="51"/>
        <v>0.10732749365394888</v>
      </c>
      <c r="AH127" s="37">
        <f t="shared" si="50"/>
        <v>0.2178280826758319</v>
      </c>
      <c r="AI127" s="38">
        <f t="shared" ref="AI127:AI158" si="52">+IFERROR((P127/$H127),0)</f>
        <v>3.1957822738338859E-2</v>
      </c>
      <c r="AJ127" s="38">
        <f t="shared" ref="AJ127:AJ158" si="53">+IFERROR((Z127/$H127),0)</f>
        <v>2.1092121123785064E-2</v>
      </c>
    </row>
    <row r="128" spans="1:36" x14ac:dyDescent="0.25">
      <c r="A128" s="35" t="s">
        <v>145</v>
      </c>
      <c r="B128" s="35" t="s">
        <v>125</v>
      </c>
      <c r="C128" s="35" t="s">
        <v>5</v>
      </c>
      <c r="D128" s="35" t="s">
        <v>183</v>
      </c>
      <c r="E128" s="35" t="s">
        <v>35</v>
      </c>
      <c r="F128" s="35" t="s">
        <v>184</v>
      </c>
      <c r="G128" s="35">
        <v>2017</v>
      </c>
      <c r="H128" s="36">
        <v>10443336</v>
      </c>
      <c r="I128" s="36">
        <v>5596841</v>
      </c>
      <c r="J128" s="36">
        <v>4846495</v>
      </c>
      <c r="K128" s="36">
        <v>0</v>
      </c>
      <c r="L128" s="36">
        <v>2053436</v>
      </c>
      <c r="M128" s="36">
        <v>1394577</v>
      </c>
      <c r="N128" s="36">
        <v>101573</v>
      </c>
      <c r="O128" s="36">
        <v>0</v>
      </c>
      <c r="P128" s="36">
        <v>1296909</v>
      </c>
      <c r="Q128" s="36">
        <v>0</v>
      </c>
      <c r="R128" s="36">
        <v>51390</v>
      </c>
      <c r="S128" s="36">
        <v>112446</v>
      </c>
      <c r="T128" s="36">
        <v>0</v>
      </c>
      <c r="U128" s="36">
        <v>0</v>
      </c>
      <c r="V128" s="36">
        <v>0</v>
      </c>
      <c r="W128" s="36">
        <v>1235853</v>
      </c>
      <c r="X128" s="36">
        <v>703743</v>
      </c>
      <c r="Y128" s="36">
        <v>532110</v>
      </c>
      <c r="Z128" s="36">
        <v>532110</v>
      </c>
      <c r="AA128" s="36">
        <v>286056</v>
      </c>
      <c r="AB128" s="36">
        <v>0</v>
      </c>
      <c r="AC128" s="36">
        <v>0</v>
      </c>
      <c r="AD128" s="36">
        <v>0</v>
      </c>
      <c r="AE128" s="36">
        <v>0</v>
      </c>
      <c r="AF128" s="36">
        <f t="shared" si="46"/>
        <v>1582965</v>
      </c>
      <c r="AG128" s="37">
        <f t="shared" si="51"/>
        <v>0.15157656518951415</v>
      </c>
      <c r="AH128" s="37">
        <f t="shared" si="50"/>
        <v>0.46407536825397555</v>
      </c>
      <c r="AI128" s="38">
        <f t="shared" si="52"/>
        <v>0.12418531779500344</v>
      </c>
      <c r="AJ128" s="38">
        <f t="shared" si="53"/>
        <v>5.0952109555797112E-2</v>
      </c>
    </row>
    <row r="129" spans="1:36" x14ac:dyDescent="0.25">
      <c r="A129" s="35" t="s">
        <v>145</v>
      </c>
      <c r="B129" s="35" t="s">
        <v>125</v>
      </c>
      <c r="C129" s="35" t="s">
        <v>5</v>
      </c>
      <c r="D129" s="35" t="s">
        <v>168</v>
      </c>
      <c r="E129" s="35" t="s">
        <v>58</v>
      </c>
      <c r="F129" s="35" t="s">
        <v>12</v>
      </c>
      <c r="G129" s="35">
        <v>2017</v>
      </c>
      <c r="H129" s="36">
        <v>20980121</v>
      </c>
      <c r="I129" s="36">
        <v>16014012</v>
      </c>
      <c r="J129" s="36">
        <v>4966109</v>
      </c>
      <c r="K129" s="36">
        <v>68674</v>
      </c>
      <c r="L129" s="36">
        <v>2704442</v>
      </c>
      <c r="M129" s="36">
        <v>2295879</v>
      </c>
      <c r="N129" s="36">
        <v>31152</v>
      </c>
      <c r="O129" s="36">
        <v>0</v>
      </c>
      <c r="P129" s="36">
        <v>3310</v>
      </c>
      <c r="Q129" s="36">
        <v>0</v>
      </c>
      <c r="R129" s="36">
        <v>23812</v>
      </c>
      <c r="S129" s="36">
        <v>349156</v>
      </c>
      <c r="T129" s="36">
        <v>0</v>
      </c>
      <c r="U129" s="36">
        <v>0</v>
      </c>
      <c r="V129" s="36">
        <v>0</v>
      </c>
      <c r="W129" s="36">
        <v>-322034</v>
      </c>
      <c r="X129" s="36">
        <v>73482</v>
      </c>
      <c r="Y129" s="36">
        <v>-395516</v>
      </c>
      <c r="Z129" s="36">
        <v>-395516</v>
      </c>
      <c r="AA129" s="36">
        <v>503309</v>
      </c>
      <c r="AB129" s="36">
        <v>0</v>
      </c>
      <c r="AC129" s="36">
        <v>0</v>
      </c>
      <c r="AD129" s="36">
        <v>0</v>
      </c>
      <c r="AE129" s="36">
        <v>0</v>
      </c>
      <c r="AF129" s="36">
        <f t="shared" si="46"/>
        <v>506619</v>
      </c>
      <c r="AG129" s="37">
        <f t="shared" si="51"/>
        <v>2.4147572838116617E-2</v>
      </c>
      <c r="AH129" s="37">
        <f t="shared" si="50"/>
        <v>0.23670545084082212</v>
      </c>
      <c r="AI129" s="38">
        <f t="shared" si="52"/>
        <v>1.5776839418609644E-4</v>
      </c>
      <c r="AJ129" s="38">
        <f t="shared" si="53"/>
        <v>-1.885194084438312E-2</v>
      </c>
    </row>
    <row r="130" spans="1:36" x14ac:dyDescent="0.25">
      <c r="A130" s="35" t="s">
        <v>145</v>
      </c>
      <c r="B130" s="35" t="s">
        <v>125</v>
      </c>
      <c r="C130" s="35" t="s">
        <v>5</v>
      </c>
      <c r="D130" s="35" t="s">
        <v>171</v>
      </c>
      <c r="E130" s="35" t="s">
        <v>71</v>
      </c>
      <c r="F130" s="35" t="s">
        <v>17</v>
      </c>
      <c r="G130" s="35">
        <v>2017</v>
      </c>
      <c r="H130" s="36">
        <v>3471107</v>
      </c>
      <c r="I130" s="36">
        <v>2112863</v>
      </c>
      <c r="J130" s="36">
        <v>1358244</v>
      </c>
      <c r="K130" s="36">
        <v>24469</v>
      </c>
      <c r="L130" s="36">
        <v>144818</v>
      </c>
      <c r="M130" s="36">
        <v>933569</v>
      </c>
      <c r="N130" s="36">
        <v>0</v>
      </c>
      <c r="O130" s="36">
        <v>0</v>
      </c>
      <c r="P130" s="36">
        <v>304326</v>
      </c>
      <c r="Q130" s="36">
        <v>0</v>
      </c>
      <c r="R130" s="36">
        <v>0</v>
      </c>
      <c r="S130" s="36">
        <v>285022</v>
      </c>
      <c r="T130" s="36">
        <v>0</v>
      </c>
      <c r="U130" s="36">
        <v>0</v>
      </c>
      <c r="V130" s="36">
        <v>0</v>
      </c>
      <c r="W130" s="36">
        <v>19304</v>
      </c>
      <c r="X130" s="36">
        <v>0</v>
      </c>
      <c r="Y130" s="36">
        <v>19304</v>
      </c>
      <c r="Z130" s="36">
        <v>19304</v>
      </c>
      <c r="AA130" s="36">
        <v>110320</v>
      </c>
      <c r="AB130" s="36">
        <v>0</v>
      </c>
      <c r="AC130" s="36">
        <v>0</v>
      </c>
      <c r="AD130" s="36">
        <v>0</v>
      </c>
      <c r="AE130" s="36">
        <v>0</v>
      </c>
      <c r="AF130" s="36">
        <f t="shared" si="46"/>
        <v>414646</v>
      </c>
      <c r="AG130" s="37">
        <f t="shared" si="51"/>
        <v>0.11945641548935253</v>
      </c>
      <c r="AH130" s="37">
        <f t="shared" si="50"/>
        <v>0.39129995128355305</v>
      </c>
      <c r="AI130" s="38">
        <f t="shared" si="52"/>
        <v>8.7674047501272653E-2</v>
      </c>
      <c r="AJ130" s="38">
        <f t="shared" si="53"/>
        <v>5.5613382128525566E-3</v>
      </c>
    </row>
    <row r="131" spans="1:36" x14ac:dyDescent="0.25">
      <c r="A131" s="35" t="s">
        <v>145</v>
      </c>
      <c r="B131" s="35" t="s">
        <v>125</v>
      </c>
      <c r="C131" s="35" t="s">
        <v>5</v>
      </c>
      <c r="D131" s="35" t="s">
        <v>169</v>
      </c>
      <c r="E131" s="35" t="s">
        <v>78</v>
      </c>
      <c r="F131" s="35" t="s">
        <v>10</v>
      </c>
      <c r="G131" s="35">
        <v>2017</v>
      </c>
      <c r="H131" s="36">
        <v>7984433</v>
      </c>
      <c r="I131" s="36">
        <v>6232086</v>
      </c>
      <c r="J131" s="36">
        <v>1752347</v>
      </c>
      <c r="K131" s="36">
        <v>1917189</v>
      </c>
      <c r="L131" s="36">
        <v>1129826</v>
      </c>
      <c r="M131" s="36">
        <v>2305730</v>
      </c>
      <c r="N131" s="36">
        <v>171522</v>
      </c>
      <c r="O131" s="36">
        <v>0</v>
      </c>
      <c r="P131" s="36">
        <v>62458</v>
      </c>
      <c r="Q131" s="36">
        <v>0</v>
      </c>
      <c r="R131" s="36">
        <v>93323</v>
      </c>
      <c r="S131" s="36">
        <v>0</v>
      </c>
      <c r="T131" s="36">
        <v>0</v>
      </c>
      <c r="U131" s="36">
        <v>0</v>
      </c>
      <c r="V131" s="36">
        <v>0</v>
      </c>
      <c r="W131" s="36">
        <v>155781</v>
      </c>
      <c r="X131" s="36">
        <v>0</v>
      </c>
      <c r="Y131" s="36">
        <v>155781</v>
      </c>
      <c r="Z131" s="36">
        <v>155781</v>
      </c>
      <c r="AA131" s="36">
        <v>-32168</v>
      </c>
      <c r="AB131" s="36">
        <v>0</v>
      </c>
      <c r="AC131" s="36">
        <v>0</v>
      </c>
      <c r="AD131" s="36">
        <v>0</v>
      </c>
      <c r="AE131" s="36">
        <v>0</v>
      </c>
      <c r="AF131" s="36">
        <f t="shared" si="46"/>
        <v>30290</v>
      </c>
      <c r="AG131" s="37">
        <f t="shared" si="51"/>
        <v>3.7936319335386747E-3</v>
      </c>
      <c r="AH131" s="37">
        <f t="shared" si="50"/>
        <v>0.21947043703666871</v>
      </c>
      <c r="AI131" s="38">
        <f t="shared" si="52"/>
        <v>7.8224715518309187E-3</v>
      </c>
      <c r="AJ131" s="38">
        <f t="shared" si="53"/>
        <v>1.9510590169646361E-2</v>
      </c>
    </row>
    <row r="132" spans="1:36" x14ac:dyDescent="0.25">
      <c r="A132" s="35" t="s">
        <v>145</v>
      </c>
      <c r="B132" s="35" t="s">
        <v>125</v>
      </c>
      <c r="C132" s="35" t="s">
        <v>5</v>
      </c>
      <c r="D132" s="35" t="s">
        <v>170</v>
      </c>
      <c r="E132" s="35" t="s">
        <v>29</v>
      </c>
      <c r="F132" s="35" t="s">
        <v>12</v>
      </c>
      <c r="G132" s="35">
        <v>2017</v>
      </c>
      <c r="H132" s="36">
        <v>61866839</v>
      </c>
      <c r="I132" s="36">
        <v>20321019</v>
      </c>
      <c r="J132" s="36">
        <v>41545820</v>
      </c>
      <c r="K132" s="36">
        <v>0</v>
      </c>
      <c r="L132" s="36">
        <v>29137948</v>
      </c>
      <c r="M132" s="36">
        <v>6821396</v>
      </c>
      <c r="N132" s="36">
        <v>0</v>
      </c>
      <c r="O132" s="36">
        <v>0</v>
      </c>
      <c r="P132" s="36">
        <v>5586476</v>
      </c>
      <c r="Q132" s="36">
        <v>0</v>
      </c>
      <c r="R132" s="36">
        <v>1218891</v>
      </c>
      <c r="S132" s="36">
        <v>1317439</v>
      </c>
      <c r="T132" s="36">
        <v>0</v>
      </c>
      <c r="U132" s="36">
        <v>0</v>
      </c>
      <c r="V132" s="36">
        <v>0</v>
      </c>
      <c r="W132" s="36">
        <v>5487928</v>
      </c>
      <c r="X132" s="36">
        <v>1835443</v>
      </c>
      <c r="Y132" s="36">
        <v>3652485</v>
      </c>
      <c r="Z132" s="36">
        <v>3652485</v>
      </c>
      <c r="AA132" s="36">
        <v>753107</v>
      </c>
      <c r="AB132" s="36">
        <v>0</v>
      </c>
      <c r="AC132" s="36">
        <v>0</v>
      </c>
      <c r="AD132" s="36">
        <v>0</v>
      </c>
      <c r="AE132" s="36">
        <v>0</v>
      </c>
      <c r="AF132" s="36">
        <f t="shared" si="46"/>
        <v>6339583</v>
      </c>
      <c r="AG132" s="37">
        <f t="shared" si="51"/>
        <v>0.10247142253380684</v>
      </c>
      <c r="AH132" s="37">
        <f t="shared" si="50"/>
        <v>0.67153616818858319</v>
      </c>
      <c r="AI132" s="38">
        <f t="shared" si="52"/>
        <v>9.0298390709762949E-2</v>
      </c>
      <c r="AJ132" s="38">
        <f t="shared" si="53"/>
        <v>5.9037847399961714E-2</v>
      </c>
    </row>
    <row r="133" spans="1:36" x14ac:dyDescent="0.25">
      <c r="A133" s="35" t="s">
        <v>145</v>
      </c>
      <c r="B133" s="35" t="s">
        <v>125</v>
      </c>
      <c r="C133" s="35" t="s">
        <v>5</v>
      </c>
      <c r="D133" s="35" t="s">
        <v>172</v>
      </c>
      <c r="E133" s="35" t="s">
        <v>49</v>
      </c>
      <c r="F133" s="35" t="s">
        <v>23</v>
      </c>
      <c r="G133" s="35">
        <v>2017</v>
      </c>
      <c r="H133" s="36">
        <v>13675466</v>
      </c>
      <c r="I133" s="36">
        <v>11054823</v>
      </c>
      <c r="J133" s="36">
        <v>2620643</v>
      </c>
      <c r="K133" s="36">
        <v>79585</v>
      </c>
      <c r="L133" s="36">
        <v>1603504</v>
      </c>
      <c r="M133" s="36">
        <v>548681</v>
      </c>
      <c r="N133" s="36">
        <v>212784</v>
      </c>
      <c r="O133" s="36">
        <v>0</v>
      </c>
      <c r="P133" s="36">
        <v>335259</v>
      </c>
      <c r="Q133" s="36">
        <v>0</v>
      </c>
      <c r="R133" s="36">
        <v>905</v>
      </c>
      <c r="S133" s="36">
        <v>173365</v>
      </c>
      <c r="T133" s="36">
        <v>0</v>
      </c>
      <c r="U133" s="36">
        <v>0</v>
      </c>
      <c r="V133" s="36">
        <v>0</v>
      </c>
      <c r="W133" s="36">
        <v>162799</v>
      </c>
      <c r="X133" s="36">
        <v>74889</v>
      </c>
      <c r="Y133" s="36">
        <v>87910</v>
      </c>
      <c r="Z133" s="36">
        <v>87910</v>
      </c>
      <c r="AA133" s="36">
        <v>209116</v>
      </c>
      <c r="AB133" s="36">
        <v>0</v>
      </c>
      <c r="AC133" s="36">
        <v>0</v>
      </c>
      <c r="AD133" s="36">
        <v>0</v>
      </c>
      <c r="AE133" s="36">
        <v>0</v>
      </c>
      <c r="AF133" s="36">
        <f t="shared" si="46"/>
        <v>544375</v>
      </c>
      <c r="AG133" s="37">
        <f t="shared" si="51"/>
        <v>3.9806687391859261E-2</v>
      </c>
      <c r="AH133" s="37">
        <f t="shared" si="50"/>
        <v>0.19163098354381489</v>
      </c>
      <c r="AI133" s="38">
        <f t="shared" si="52"/>
        <v>2.4515362035926233E-2</v>
      </c>
      <c r="AJ133" s="38">
        <f t="shared" si="53"/>
        <v>6.4283001398270454E-3</v>
      </c>
    </row>
    <row r="134" spans="1:36" x14ac:dyDescent="0.25">
      <c r="A134" s="35" t="s">
        <v>145</v>
      </c>
      <c r="B134" s="35" t="s">
        <v>125</v>
      </c>
      <c r="C134" s="35" t="s">
        <v>5</v>
      </c>
      <c r="D134" s="35" t="s">
        <v>173</v>
      </c>
      <c r="E134" s="35" t="s">
        <v>64</v>
      </c>
      <c r="F134" s="35" t="s">
        <v>8</v>
      </c>
      <c r="G134" s="35">
        <v>2017</v>
      </c>
      <c r="H134" s="36">
        <v>4792691</v>
      </c>
      <c r="I134" s="36">
        <v>3838629</v>
      </c>
      <c r="J134" s="36">
        <v>954062</v>
      </c>
      <c r="K134" s="36">
        <v>161348</v>
      </c>
      <c r="L134" s="36">
        <v>1114225</v>
      </c>
      <c r="M134" s="36">
        <v>599946</v>
      </c>
      <c r="N134" s="36">
        <v>62978</v>
      </c>
      <c r="O134" s="36">
        <v>0</v>
      </c>
      <c r="P134" s="36">
        <v>-661739</v>
      </c>
      <c r="Q134" s="36">
        <v>0</v>
      </c>
      <c r="R134" s="36">
        <v>0</v>
      </c>
      <c r="S134" s="36">
        <v>202290</v>
      </c>
      <c r="T134" s="36">
        <v>0</v>
      </c>
      <c r="U134" s="36">
        <v>0</v>
      </c>
      <c r="V134" s="36">
        <v>0</v>
      </c>
      <c r="W134" s="36">
        <v>-864029</v>
      </c>
      <c r="X134" s="36">
        <v>-52863</v>
      </c>
      <c r="Y134" s="36">
        <v>-811166</v>
      </c>
      <c r="Z134" s="36">
        <v>-811166</v>
      </c>
      <c r="AA134" s="36">
        <v>51293</v>
      </c>
      <c r="AB134" s="36">
        <v>0</v>
      </c>
      <c r="AC134" s="36">
        <v>0</v>
      </c>
      <c r="AD134" s="36">
        <v>0</v>
      </c>
      <c r="AE134" s="36">
        <v>0</v>
      </c>
      <c r="AF134" s="36">
        <f t="shared" si="46"/>
        <v>-610446</v>
      </c>
      <c r="AG134" s="37">
        <f t="shared" si="51"/>
        <v>-0.12737019766139732</v>
      </c>
      <c r="AH134" s="37">
        <f t="shared" si="50"/>
        <v>0.19906603617883983</v>
      </c>
      <c r="AI134" s="38">
        <f t="shared" si="52"/>
        <v>-0.13807253586763679</v>
      </c>
      <c r="AJ134" s="38">
        <f t="shared" si="53"/>
        <v>-0.16925063602055715</v>
      </c>
    </row>
    <row r="135" spans="1:36" x14ac:dyDescent="0.25">
      <c r="A135" s="35" t="s">
        <v>145</v>
      </c>
      <c r="B135" s="35" t="s">
        <v>125</v>
      </c>
      <c r="C135" s="35" t="s">
        <v>5</v>
      </c>
      <c r="D135" s="35" t="s">
        <v>176</v>
      </c>
      <c r="E135" s="35" t="s">
        <v>62</v>
      </c>
      <c r="F135" s="35" t="s">
        <v>17</v>
      </c>
      <c r="G135" s="35">
        <v>2017</v>
      </c>
      <c r="H135" s="36">
        <v>10954632</v>
      </c>
      <c r="I135" s="36">
        <v>9288145</v>
      </c>
      <c r="J135" s="36">
        <v>1666487</v>
      </c>
      <c r="K135" s="36">
        <v>112937</v>
      </c>
      <c r="L135" s="36">
        <v>556467</v>
      </c>
      <c r="M135" s="36">
        <v>429395</v>
      </c>
      <c r="N135" s="36">
        <v>0</v>
      </c>
      <c r="O135" s="36">
        <v>0</v>
      </c>
      <c r="P135" s="36">
        <v>793562</v>
      </c>
      <c r="Q135" s="36">
        <v>0</v>
      </c>
      <c r="R135" s="36">
        <v>0</v>
      </c>
      <c r="S135" s="36">
        <v>0</v>
      </c>
      <c r="T135" s="36">
        <v>0</v>
      </c>
      <c r="U135" s="36">
        <v>0</v>
      </c>
      <c r="V135" s="36">
        <v>0</v>
      </c>
      <c r="W135" s="36">
        <v>793562</v>
      </c>
      <c r="X135" s="36">
        <v>234983</v>
      </c>
      <c r="Y135" s="36">
        <v>558579</v>
      </c>
      <c r="Z135" s="36">
        <v>558579</v>
      </c>
      <c r="AA135" s="36">
        <v>0</v>
      </c>
      <c r="AB135" s="36">
        <v>0</v>
      </c>
      <c r="AC135" s="36">
        <v>0</v>
      </c>
      <c r="AD135" s="36">
        <v>0</v>
      </c>
      <c r="AE135" s="36">
        <v>0</v>
      </c>
      <c r="AF135" s="36">
        <f t="shared" si="46"/>
        <v>793562</v>
      </c>
      <c r="AG135" s="37">
        <f t="shared" si="51"/>
        <v>7.2440772086182353E-2</v>
      </c>
      <c r="AH135" s="37">
        <f t="shared" si="50"/>
        <v>0.1521262421229668</v>
      </c>
      <c r="AI135" s="38">
        <f t="shared" si="52"/>
        <v>7.2440772086182353E-2</v>
      </c>
      <c r="AJ135" s="38">
        <f t="shared" si="53"/>
        <v>5.0990211264057068E-2</v>
      </c>
    </row>
    <row r="136" spans="1:36" x14ac:dyDescent="0.25">
      <c r="A136" s="35" t="s">
        <v>145</v>
      </c>
      <c r="B136" s="35" t="s">
        <v>125</v>
      </c>
      <c r="C136" s="35" t="s">
        <v>5</v>
      </c>
      <c r="D136" s="35" t="s">
        <v>177</v>
      </c>
      <c r="E136" s="35" t="s">
        <v>93</v>
      </c>
      <c r="F136" s="35" t="s">
        <v>8</v>
      </c>
      <c r="G136" s="35">
        <v>2017</v>
      </c>
      <c r="H136" s="36">
        <v>11445252</v>
      </c>
      <c r="I136" s="36">
        <v>7598863</v>
      </c>
      <c r="J136" s="36">
        <v>3846389</v>
      </c>
      <c r="K136" s="36">
        <v>11291</v>
      </c>
      <c r="L136" s="36">
        <v>1202893</v>
      </c>
      <c r="M136" s="36">
        <v>1628845</v>
      </c>
      <c r="N136" s="36">
        <v>353513</v>
      </c>
      <c r="O136" s="36">
        <v>0</v>
      </c>
      <c r="P136" s="36">
        <v>672429</v>
      </c>
      <c r="Q136" s="36">
        <v>0</v>
      </c>
      <c r="R136" s="36">
        <v>130622</v>
      </c>
      <c r="S136" s="36">
        <v>211979</v>
      </c>
      <c r="T136" s="36">
        <v>0</v>
      </c>
      <c r="U136" s="36">
        <v>0</v>
      </c>
      <c r="V136" s="36">
        <v>0</v>
      </c>
      <c r="W136" s="36">
        <v>591072</v>
      </c>
      <c r="X136" s="36">
        <v>132858</v>
      </c>
      <c r="Y136" s="36">
        <v>458214</v>
      </c>
      <c r="Z136" s="36">
        <v>458214</v>
      </c>
      <c r="AA136" s="36">
        <v>300885</v>
      </c>
      <c r="AB136" s="36">
        <v>0</v>
      </c>
      <c r="AC136" s="36">
        <v>0</v>
      </c>
      <c r="AD136" s="36">
        <v>0</v>
      </c>
      <c r="AE136" s="36">
        <v>0</v>
      </c>
      <c r="AF136" s="36">
        <f t="shared" si="46"/>
        <v>973314</v>
      </c>
      <c r="AG136" s="37">
        <f t="shared" si="51"/>
        <v>8.5040853622095874E-2</v>
      </c>
      <c r="AH136" s="37">
        <f t="shared" si="50"/>
        <v>0.33606852867896664</v>
      </c>
      <c r="AI136" s="38">
        <f t="shared" si="52"/>
        <v>5.8751786330261666E-2</v>
      </c>
      <c r="AJ136" s="38">
        <f t="shared" si="53"/>
        <v>4.0035291490305325E-2</v>
      </c>
    </row>
    <row r="137" spans="1:36" x14ac:dyDescent="0.25">
      <c r="A137" s="35" t="s">
        <v>145</v>
      </c>
      <c r="B137" s="35" t="s">
        <v>125</v>
      </c>
      <c r="C137" s="35" t="s">
        <v>5</v>
      </c>
      <c r="D137" s="35" t="s">
        <v>181</v>
      </c>
      <c r="E137" s="35" t="s">
        <v>33</v>
      </c>
      <c r="F137" s="35" t="s">
        <v>17</v>
      </c>
      <c r="G137" s="35">
        <v>2017</v>
      </c>
      <c r="H137" s="36">
        <v>4250959</v>
      </c>
      <c r="I137" s="36">
        <v>2299529</v>
      </c>
      <c r="J137" s="36">
        <v>1951430</v>
      </c>
      <c r="K137" s="36">
        <v>189069</v>
      </c>
      <c r="L137" s="36">
        <v>1514358</v>
      </c>
      <c r="M137" s="36">
        <v>306056</v>
      </c>
      <c r="N137" s="36">
        <v>0</v>
      </c>
      <c r="O137" s="36">
        <v>0</v>
      </c>
      <c r="P137" s="36">
        <v>320085</v>
      </c>
      <c r="Q137" s="36">
        <v>0</v>
      </c>
      <c r="R137" s="36">
        <v>0</v>
      </c>
      <c r="S137" s="36">
        <v>138605</v>
      </c>
      <c r="T137" s="36">
        <v>0</v>
      </c>
      <c r="U137" s="36">
        <v>0</v>
      </c>
      <c r="V137" s="36">
        <v>0</v>
      </c>
      <c r="W137" s="36">
        <v>181480</v>
      </c>
      <c r="X137" s="36">
        <v>105463</v>
      </c>
      <c r="Y137" s="36">
        <v>76017</v>
      </c>
      <c r="Z137" s="36">
        <v>76017</v>
      </c>
      <c r="AA137" s="36">
        <v>62804</v>
      </c>
      <c r="AB137" s="36">
        <v>0</v>
      </c>
      <c r="AC137" s="36">
        <v>0</v>
      </c>
      <c r="AD137" s="36">
        <v>0</v>
      </c>
      <c r="AE137" s="36">
        <v>0</v>
      </c>
      <c r="AF137" s="36">
        <f t="shared" si="46"/>
        <v>382889</v>
      </c>
      <c r="AG137" s="37">
        <f t="shared" si="51"/>
        <v>9.0071205109247113E-2</v>
      </c>
      <c r="AH137" s="37">
        <f t="shared" si="50"/>
        <v>0.45905641527006025</v>
      </c>
      <c r="AI137" s="38">
        <f t="shared" si="52"/>
        <v>7.5297127071797212E-2</v>
      </c>
      <c r="AJ137" s="38">
        <f t="shared" si="53"/>
        <v>1.7882317848748951E-2</v>
      </c>
    </row>
    <row r="138" spans="1:36" x14ac:dyDescent="0.25">
      <c r="A138" s="35" t="s">
        <v>145</v>
      </c>
      <c r="B138" s="35" t="s">
        <v>125</v>
      </c>
      <c r="C138" s="35" t="s">
        <v>5</v>
      </c>
      <c r="D138" s="35" t="s">
        <v>182</v>
      </c>
      <c r="E138" s="35" t="s">
        <v>45</v>
      </c>
      <c r="F138" s="35" t="s">
        <v>17</v>
      </c>
      <c r="G138" s="35">
        <v>2017</v>
      </c>
      <c r="H138" s="36">
        <v>5770988</v>
      </c>
      <c r="I138" s="36">
        <v>3249530</v>
      </c>
      <c r="J138" s="36">
        <v>2521458</v>
      </c>
      <c r="K138" s="36">
        <v>527895</v>
      </c>
      <c r="L138" s="36">
        <v>456467</v>
      </c>
      <c r="M138" s="36">
        <v>2269347</v>
      </c>
      <c r="N138" s="36">
        <v>220448</v>
      </c>
      <c r="O138" s="36">
        <v>0</v>
      </c>
      <c r="P138" s="36">
        <v>103091</v>
      </c>
      <c r="Q138" s="36">
        <v>0</v>
      </c>
      <c r="R138" s="36">
        <v>0</v>
      </c>
      <c r="S138" s="36">
        <v>0</v>
      </c>
      <c r="T138" s="36">
        <v>0</v>
      </c>
      <c r="U138" s="36">
        <v>0</v>
      </c>
      <c r="V138" s="36">
        <v>0</v>
      </c>
      <c r="W138" s="36">
        <v>103091</v>
      </c>
      <c r="X138" s="36">
        <v>5810</v>
      </c>
      <c r="Y138" s="36">
        <v>97281</v>
      </c>
      <c r="Z138" s="36">
        <v>97281</v>
      </c>
      <c r="AA138" s="36">
        <v>291911</v>
      </c>
      <c r="AB138" s="36">
        <v>0</v>
      </c>
      <c r="AC138" s="36">
        <v>0</v>
      </c>
      <c r="AD138" s="36">
        <v>0</v>
      </c>
      <c r="AE138" s="36">
        <v>0</v>
      </c>
      <c r="AF138" s="36">
        <f t="shared" si="46"/>
        <v>395002</v>
      </c>
      <c r="AG138" s="37">
        <f t="shared" si="51"/>
        <v>6.8446165543924201E-2</v>
      </c>
      <c r="AH138" s="37">
        <f t="shared" si="50"/>
        <v>0.43691964010321976</v>
      </c>
      <c r="AI138" s="38">
        <f t="shared" si="52"/>
        <v>1.7863665632297278E-2</v>
      </c>
      <c r="AJ138" s="38">
        <f t="shared" si="53"/>
        <v>1.6856905611309536E-2</v>
      </c>
    </row>
    <row r="139" spans="1:36" x14ac:dyDescent="0.25">
      <c r="A139" s="35" t="s">
        <v>145</v>
      </c>
      <c r="B139" s="35" t="s">
        <v>125</v>
      </c>
      <c r="C139" s="35" t="s">
        <v>5</v>
      </c>
      <c r="D139" s="35" t="s">
        <v>185</v>
      </c>
      <c r="E139" s="35" t="s">
        <v>55</v>
      </c>
      <c r="F139" s="35" t="s">
        <v>22</v>
      </c>
      <c r="G139" s="35">
        <v>2017</v>
      </c>
      <c r="H139" s="36">
        <v>5532840</v>
      </c>
      <c r="I139" s="36">
        <v>4738427</v>
      </c>
      <c r="J139" s="36">
        <v>794413</v>
      </c>
      <c r="K139" s="36">
        <v>12895</v>
      </c>
      <c r="L139" s="36">
        <v>237801</v>
      </c>
      <c r="M139" s="36">
        <v>78034</v>
      </c>
      <c r="N139" s="36">
        <v>22654</v>
      </c>
      <c r="O139" s="36">
        <v>0</v>
      </c>
      <c r="P139" s="36">
        <v>468819</v>
      </c>
      <c r="Q139" s="36">
        <v>0</v>
      </c>
      <c r="R139" s="36">
        <v>0</v>
      </c>
      <c r="S139" s="36">
        <v>41776</v>
      </c>
      <c r="T139" s="36">
        <v>0</v>
      </c>
      <c r="U139" s="36">
        <v>0</v>
      </c>
      <c r="V139" s="36">
        <v>0</v>
      </c>
      <c r="W139" s="36">
        <v>427043</v>
      </c>
      <c r="X139" s="36">
        <v>149111</v>
      </c>
      <c r="Y139" s="36">
        <v>277932</v>
      </c>
      <c r="Z139" s="36">
        <v>277932</v>
      </c>
      <c r="AA139" s="36">
        <v>0</v>
      </c>
      <c r="AB139" s="36">
        <v>0</v>
      </c>
      <c r="AC139" s="36">
        <v>0</v>
      </c>
      <c r="AD139" s="36">
        <v>0</v>
      </c>
      <c r="AE139" s="36">
        <v>0</v>
      </c>
      <c r="AF139" s="36">
        <f t="shared" si="46"/>
        <v>468819</v>
      </c>
      <c r="AG139" s="37">
        <f t="shared" si="51"/>
        <v>8.4733879888086408E-2</v>
      </c>
      <c r="AH139" s="37">
        <f t="shared" si="50"/>
        <v>0.14358141569248342</v>
      </c>
      <c r="AI139" s="38">
        <f t="shared" si="52"/>
        <v>8.4733879888086408E-2</v>
      </c>
      <c r="AJ139" s="38">
        <f t="shared" si="53"/>
        <v>5.0233153317283709E-2</v>
      </c>
    </row>
    <row r="140" spans="1:36" x14ac:dyDescent="0.25">
      <c r="A140" s="35" t="s">
        <v>145</v>
      </c>
      <c r="B140" s="35" t="s">
        <v>125</v>
      </c>
      <c r="C140" s="35" t="s">
        <v>5</v>
      </c>
      <c r="D140" s="35" t="s">
        <v>155</v>
      </c>
      <c r="E140" s="35" t="s">
        <v>67</v>
      </c>
      <c r="F140" s="35" t="s">
        <v>17</v>
      </c>
      <c r="G140" s="35">
        <v>2018</v>
      </c>
      <c r="H140" s="36">
        <v>32905416</v>
      </c>
      <c r="I140" s="36">
        <v>27790631</v>
      </c>
      <c r="J140" s="36">
        <v>5114785</v>
      </c>
      <c r="K140" s="36">
        <v>92824</v>
      </c>
      <c r="L140" s="36">
        <v>3634317</v>
      </c>
      <c r="M140" s="36">
        <v>1700266</v>
      </c>
      <c r="N140" s="36">
        <v>327009</v>
      </c>
      <c r="O140" s="36">
        <v>0</v>
      </c>
      <c r="P140" s="36">
        <v>-453983</v>
      </c>
      <c r="Q140" s="36">
        <v>0</v>
      </c>
      <c r="R140" s="36">
        <v>18214</v>
      </c>
      <c r="S140" s="36">
        <v>0</v>
      </c>
      <c r="T140" s="36">
        <v>0</v>
      </c>
      <c r="U140" s="36">
        <v>0</v>
      </c>
      <c r="V140" s="36">
        <v>0</v>
      </c>
      <c r="W140" s="36">
        <v>-435769</v>
      </c>
      <c r="X140" s="36">
        <v>117196</v>
      </c>
      <c r="Y140" s="36">
        <v>-552965</v>
      </c>
      <c r="Z140" s="36">
        <v>-552965</v>
      </c>
      <c r="AA140" s="36">
        <v>232442</v>
      </c>
      <c r="AB140" s="36">
        <v>0</v>
      </c>
      <c r="AC140" s="36">
        <v>0</v>
      </c>
      <c r="AD140" s="36">
        <v>0</v>
      </c>
      <c r="AE140" s="36">
        <v>0</v>
      </c>
      <c r="AF140" s="36">
        <f t="shared" si="46"/>
        <v>-221541</v>
      </c>
      <c r="AG140" s="37">
        <f t="shared" si="51"/>
        <v>-6.7326606659523771E-3</v>
      </c>
      <c r="AH140" s="37">
        <f t="shared" si="50"/>
        <v>0.15543900128781232</v>
      </c>
      <c r="AI140" s="38">
        <f t="shared" si="52"/>
        <v>-1.379660418212005E-2</v>
      </c>
      <c r="AJ140" s="38">
        <f t="shared" si="53"/>
        <v>-1.6804680420998173E-2</v>
      </c>
    </row>
    <row r="141" spans="1:36" x14ac:dyDescent="0.25">
      <c r="A141" s="35" t="s">
        <v>145</v>
      </c>
      <c r="B141" s="35" t="s">
        <v>125</v>
      </c>
      <c r="C141" s="35" t="s">
        <v>5</v>
      </c>
      <c r="D141" s="35" t="s">
        <v>150</v>
      </c>
      <c r="E141" s="35" t="s">
        <v>89</v>
      </c>
      <c r="F141" s="35" t="s">
        <v>8</v>
      </c>
      <c r="G141" s="35">
        <v>2018</v>
      </c>
      <c r="H141" s="36">
        <v>5622518</v>
      </c>
      <c r="I141" s="36">
        <v>3825712</v>
      </c>
      <c r="J141" s="36">
        <v>1796806</v>
      </c>
      <c r="K141" s="36">
        <v>29172</v>
      </c>
      <c r="L141" s="36">
        <v>832956</v>
      </c>
      <c r="M141" s="36">
        <v>739966</v>
      </c>
      <c r="N141" s="36">
        <v>226168</v>
      </c>
      <c r="O141" s="36">
        <v>0</v>
      </c>
      <c r="P141" s="36">
        <v>26888</v>
      </c>
      <c r="Q141" s="36">
        <v>0</v>
      </c>
      <c r="R141" s="36">
        <v>204022</v>
      </c>
      <c r="S141" s="36">
        <v>224333</v>
      </c>
      <c r="T141" s="36">
        <v>0</v>
      </c>
      <c r="U141" s="36">
        <v>0</v>
      </c>
      <c r="V141" s="36">
        <v>0</v>
      </c>
      <c r="W141" s="36">
        <v>6577</v>
      </c>
      <c r="X141" s="36">
        <v>44695</v>
      </c>
      <c r="Y141" s="36">
        <v>-38118</v>
      </c>
      <c r="Z141" s="36">
        <v>-38118</v>
      </c>
      <c r="AA141" s="36">
        <v>80745</v>
      </c>
      <c r="AB141" s="36">
        <v>0</v>
      </c>
      <c r="AC141" s="36">
        <v>0</v>
      </c>
      <c r="AD141" s="36">
        <v>0</v>
      </c>
      <c r="AE141" s="36">
        <v>0</v>
      </c>
      <c r="AF141" s="36">
        <f t="shared" si="46"/>
        <v>107633</v>
      </c>
      <c r="AG141" s="37">
        <f t="shared" si="51"/>
        <v>1.9143202387257807E-2</v>
      </c>
      <c r="AH141" s="37">
        <f t="shared" si="50"/>
        <v>0.31957318767143122</v>
      </c>
      <c r="AI141" s="38">
        <f t="shared" si="52"/>
        <v>4.7821990076332352E-3</v>
      </c>
      <c r="AJ141" s="38">
        <f t="shared" si="53"/>
        <v>-6.779524760970085E-3</v>
      </c>
    </row>
    <row r="142" spans="1:36" x14ac:dyDescent="0.25">
      <c r="A142" s="35" t="s">
        <v>145</v>
      </c>
      <c r="B142" s="35" t="s">
        <v>125</v>
      </c>
      <c r="C142" s="35" t="s">
        <v>5</v>
      </c>
      <c r="D142" s="35" t="s">
        <v>153</v>
      </c>
      <c r="E142" s="35" t="s">
        <v>69</v>
      </c>
      <c r="F142" s="35" t="s">
        <v>17</v>
      </c>
      <c r="G142" s="35">
        <v>2018</v>
      </c>
      <c r="H142" s="36">
        <v>49349908</v>
      </c>
      <c r="I142" s="36">
        <v>38456345</v>
      </c>
      <c r="J142" s="36">
        <v>10893563</v>
      </c>
      <c r="K142" s="36">
        <v>427771</v>
      </c>
      <c r="L142" s="36">
        <v>3986982</v>
      </c>
      <c r="M142" s="36">
        <v>2852518</v>
      </c>
      <c r="N142" s="36">
        <v>638408</v>
      </c>
      <c r="O142" s="36">
        <v>0</v>
      </c>
      <c r="P142" s="36">
        <v>3843426</v>
      </c>
      <c r="Q142" s="36">
        <v>0</v>
      </c>
      <c r="R142" s="36">
        <v>0</v>
      </c>
      <c r="S142" s="36">
        <v>0</v>
      </c>
      <c r="T142" s="36">
        <v>0</v>
      </c>
      <c r="U142" s="36">
        <v>0</v>
      </c>
      <c r="V142" s="36">
        <v>0</v>
      </c>
      <c r="W142" s="36">
        <v>3843426</v>
      </c>
      <c r="X142" s="36">
        <v>1421480</v>
      </c>
      <c r="Y142" s="36">
        <v>2421946</v>
      </c>
      <c r="Z142" s="36">
        <v>2421946</v>
      </c>
      <c r="AA142" s="36">
        <v>405809</v>
      </c>
      <c r="AB142" s="36">
        <v>0</v>
      </c>
      <c r="AC142" s="36">
        <v>0</v>
      </c>
      <c r="AD142" s="36">
        <v>0</v>
      </c>
      <c r="AE142" s="36">
        <v>0</v>
      </c>
      <c r="AF142" s="36">
        <f t="shared" si="46"/>
        <v>4249235</v>
      </c>
      <c r="AG142" s="37">
        <f t="shared" si="51"/>
        <v>8.6104213203396451E-2</v>
      </c>
      <c r="AH142" s="37">
        <f t="shared" ref="AH142:AH173" si="54">+J142/$H142</f>
        <v>0.22074130310435433</v>
      </c>
      <c r="AI142" s="38">
        <f t="shared" si="52"/>
        <v>7.7881117833086946E-2</v>
      </c>
      <c r="AJ142" s="38">
        <f t="shared" si="53"/>
        <v>4.907701145055833E-2</v>
      </c>
    </row>
    <row r="143" spans="1:36" x14ac:dyDescent="0.25">
      <c r="A143" s="35" t="s">
        <v>145</v>
      </c>
      <c r="B143" s="35" t="s">
        <v>125</v>
      </c>
      <c r="C143" s="35" t="s">
        <v>5</v>
      </c>
      <c r="D143" s="35" t="s">
        <v>154</v>
      </c>
      <c r="E143" s="35" t="s">
        <v>66</v>
      </c>
      <c r="F143" s="35" t="s">
        <v>8</v>
      </c>
      <c r="G143" s="35">
        <v>2018</v>
      </c>
      <c r="H143" s="36">
        <v>12001316</v>
      </c>
      <c r="I143" s="36">
        <v>9555050</v>
      </c>
      <c r="J143" s="36">
        <v>2446266</v>
      </c>
      <c r="K143" s="36">
        <v>162458</v>
      </c>
      <c r="L143" s="36">
        <v>1362243</v>
      </c>
      <c r="M143" s="36">
        <v>1300271</v>
      </c>
      <c r="N143" s="36">
        <v>5358</v>
      </c>
      <c r="O143" s="36">
        <v>0</v>
      </c>
      <c r="P143" s="36">
        <v>-59148</v>
      </c>
      <c r="Q143" s="36">
        <v>0</v>
      </c>
      <c r="R143" s="36">
        <v>534530</v>
      </c>
      <c r="S143" s="36">
        <v>95304</v>
      </c>
      <c r="T143" s="36">
        <v>0</v>
      </c>
      <c r="U143" s="36">
        <v>0</v>
      </c>
      <c r="V143" s="36">
        <v>0</v>
      </c>
      <c r="W143" s="36">
        <v>380078</v>
      </c>
      <c r="X143" s="36">
        <v>117685</v>
      </c>
      <c r="Y143" s="36">
        <v>262393</v>
      </c>
      <c r="Z143" s="36">
        <v>262393</v>
      </c>
      <c r="AA143" s="36">
        <v>205240</v>
      </c>
      <c r="AB143" s="36">
        <v>0</v>
      </c>
      <c r="AC143" s="36">
        <v>0</v>
      </c>
      <c r="AD143" s="36">
        <v>0</v>
      </c>
      <c r="AE143" s="36">
        <v>0</v>
      </c>
      <c r="AF143" s="36">
        <f t="shared" ref="AF143:AF206" si="55">(+P143+AA143+AB143+AC143+AD143+AE143)*1</f>
        <v>146092</v>
      </c>
      <c r="AG143" s="37">
        <f t="shared" si="51"/>
        <v>1.2172998361179724E-2</v>
      </c>
      <c r="AH143" s="37">
        <f t="shared" si="54"/>
        <v>0.20383314629828928</v>
      </c>
      <c r="AI143" s="38">
        <f t="shared" si="52"/>
        <v>-4.9284595122734871E-3</v>
      </c>
      <c r="AJ143" s="38">
        <f t="shared" si="53"/>
        <v>2.1863685615810799E-2</v>
      </c>
    </row>
    <row r="144" spans="1:36" x14ac:dyDescent="0.25">
      <c r="A144" s="35" t="s">
        <v>145</v>
      </c>
      <c r="B144" s="35" t="s">
        <v>125</v>
      </c>
      <c r="C144" s="35" t="s">
        <v>5</v>
      </c>
      <c r="D144" s="35" t="s">
        <v>159</v>
      </c>
      <c r="E144" s="35" t="s">
        <v>40</v>
      </c>
      <c r="F144" s="35" t="s">
        <v>8</v>
      </c>
      <c r="G144" s="35">
        <v>2018</v>
      </c>
      <c r="H144" s="36">
        <v>21234684</v>
      </c>
      <c r="I144" s="36">
        <v>17192292</v>
      </c>
      <c r="J144" s="36">
        <v>4042392</v>
      </c>
      <c r="K144" s="36">
        <v>906769</v>
      </c>
      <c r="L144" s="36">
        <v>2334435</v>
      </c>
      <c r="M144" s="36">
        <v>1326229</v>
      </c>
      <c r="N144" s="36">
        <v>87324</v>
      </c>
      <c r="O144" s="36">
        <v>0</v>
      </c>
      <c r="P144" s="36">
        <v>1201173</v>
      </c>
      <c r="Q144" s="36">
        <v>0</v>
      </c>
      <c r="R144" s="36">
        <v>0</v>
      </c>
      <c r="S144" s="36">
        <v>261042</v>
      </c>
      <c r="T144" s="36">
        <v>0</v>
      </c>
      <c r="U144" s="36">
        <v>0</v>
      </c>
      <c r="V144" s="36">
        <v>0</v>
      </c>
      <c r="W144" s="36">
        <v>940131</v>
      </c>
      <c r="X144" s="36">
        <v>530865</v>
      </c>
      <c r="Y144" s="36">
        <v>409266</v>
      </c>
      <c r="Z144" s="36">
        <v>409266</v>
      </c>
      <c r="AA144" s="36">
        <v>227598</v>
      </c>
      <c r="AB144" s="36">
        <v>0</v>
      </c>
      <c r="AC144" s="36">
        <v>12171</v>
      </c>
      <c r="AD144" s="36">
        <v>0</v>
      </c>
      <c r="AE144" s="36">
        <v>0</v>
      </c>
      <c r="AF144" s="36">
        <f t="shared" si="55"/>
        <v>1440942</v>
      </c>
      <c r="AG144" s="37">
        <f t="shared" si="51"/>
        <v>6.7857944106914897E-2</v>
      </c>
      <c r="AH144" s="37">
        <f t="shared" si="54"/>
        <v>0.19036741964231726</v>
      </c>
      <c r="AI144" s="38">
        <f t="shared" si="52"/>
        <v>5.656655874888461E-2</v>
      </c>
      <c r="AJ144" s="38">
        <f t="shared" si="53"/>
        <v>1.9273467879248874E-2</v>
      </c>
    </row>
    <row r="145" spans="1:36" x14ac:dyDescent="0.25">
      <c r="A145" s="35" t="s">
        <v>145</v>
      </c>
      <c r="B145" s="35" t="s">
        <v>125</v>
      </c>
      <c r="C145" s="35" t="s">
        <v>5</v>
      </c>
      <c r="D145" s="35" t="s">
        <v>160</v>
      </c>
      <c r="E145" s="35" t="s">
        <v>26</v>
      </c>
      <c r="F145" s="35" t="s">
        <v>8</v>
      </c>
      <c r="G145" s="35">
        <v>2018</v>
      </c>
      <c r="H145" s="36">
        <v>14727743</v>
      </c>
      <c r="I145" s="36">
        <v>9267167</v>
      </c>
      <c r="J145" s="36">
        <v>5460576</v>
      </c>
      <c r="K145" s="36">
        <v>25895</v>
      </c>
      <c r="L145" s="36">
        <v>1883104</v>
      </c>
      <c r="M145" s="36">
        <v>1265067</v>
      </c>
      <c r="N145" s="36">
        <v>518</v>
      </c>
      <c r="O145" s="36">
        <v>0</v>
      </c>
      <c r="P145" s="36">
        <v>2337782</v>
      </c>
      <c r="Q145" s="36">
        <v>0</v>
      </c>
      <c r="R145" s="36">
        <v>72433</v>
      </c>
      <c r="S145" s="36">
        <v>143661</v>
      </c>
      <c r="T145" s="36">
        <v>0</v>
      </c>
      <c r="U145" s="36">
        <v>0</v>
      </c>
      <c r="V145" s="36">
        <v>0</v>
      </c>
      <c r="W145" s="36">
        <v>2266554</v>
      </c>
      <c r="X145" s="36">
        <v>854429</v>
      </c>
      <c r="Y145" s="36">
        <v>1412125</v>
      </c>
      <c r="Z145" s="36">
        <v>1412125</v>
      </c>
      <c r="AA145" s="36">
        <v>312313</v>
      </c>
      <c r="AB145" s="36">
        <v>0</v>
      </c>
      <c r="AC145" s="36">
        <v>0</v>
      </c>
      <c r="AD145" s="36">
        <v>0</v>
      </c>
      <c r="AE145" s="36">
        <v>2844</v>
      </c>
      <c r="AF145" s="36">
        <f t="shared" si="55"/>
        <v>2652939</v>
      </c>
      <c r="AG145" s="37">
        <f t="shared" si="51"/>
        <v>0.18013208133792122</v>
      </c>
      <c r="AH145" s="37">
        <f t="shared" si="54"/>
        <v>0.37076801245105923</v>
      </c>
      <c r="AI145" s="38">
        <f t="shared" si="52"/>
        <v>0.15873321526591005</v>
      </c>
      <c r="AJ145" s="38">
        <f t="shared" si="53"/>
        <v>9.5881969151688756E-2</v>
      </c>
    </row>
    <row r="146" spans="1:36" x14ac:dyDescent="0.25">
      <c r="A146" s="35" t="s">
        <v>145</v>
      </c>
      <c r="B146" s="35" t="s">
        <v>125</v>
      </c>
      <c r="C146" s="35" t="s">
        <v>5</v>
      </c>
      <c r="D146" s="35" t="s">
        <v>162</v>
      </c>
      <c r="E146" s="35" t="s">
        <v>60</v>
      </c>
      <c r="F146" s="35" t="s">
        <v>17</v>
      </c>
      <c r="G146" s="35">
        <v>2018</v>
      </c>
      <c r="H146" s="36">
        <v>9681653</v>
      </c>
      <c r="I146" s="36">
        <v>7068670</v>
      </c>
      <c r="J146" s="36">
        <v>2612983</v>
      </c>
      <c r="K146" s="36">
        <v>28576</v>
      </c>
      <c r="L146" s="36">
        <v>1004016</v>
      </c>
      <c r="M146" s="36">
        <v>773597</v>
      </c>
      <c r="N146" s="36">
        <v>0</v>
      </c>
      <c r="O146" s="36">
        <v>0</v>
      </c>
      <c r="P146" s="36">
        <v>863946</v>
      </c>
      <c r="Q146" s="36">
        <v>0</v>
      </c>
      <c r="R146" s="36">
        <v>28512</v>
      </c>
      <c r="S146" s="36">
        <v>320259</v>
      </c>
      <c r="T146" s="36">
        <v>0</v>
      </c>
      <c r="U146" s="36">
        <v>0</v>
      </c>
      <c r="V146" s="36">
        <v>0</v>
      </c>
      <c r="W146" s="36">
        <v>572199</v>
      </c>
      <c r="X146" s="36">
        <v>214216</v>
      </c>
      <c r="Y146" s="36">
        <v>357983</v>
      </c>
      <c r="Z146" s="36">
        <v>357983</v>
      </c>
      <c r="AA146" s="36">
        <v>0</v>
      </c>
      <c r="AB146" s="36">
        <v>0</v>
      </c>
      <c r="AC146" s="36">
        <v>0</v>
      </c>
      <c r="AD146" s="36">
        <v>0</v>
      </c>
      <c r="AE146" s="36">
        <v>0</v>
      </c>
      <c r="AF146" s="36">
        <f t="shared" si="55"/>
        <v>863946</v>
      </c>
      <c r="AG146" s="37">
        <f t="shared" si="51"/>
        <v>8.923538160270772E-2</v>
      </c>
      <c r="AH146" s="37">
        <f t="shared" si="54"/>
        <v>0.26989017268022308</v>
      </c>
      <c r="AI146" s="38">
        <f t="shared" si="52"/>
        <v>8.923538160270772E-2</v>
      </c>
      <c r="AJ146" s="38">
        <f t="shared" si="53"/>
        <v>3.6975400791579703E-2</v>
      </c>
    </row>
    <row r="147" spans="1:36" x14ac:dyDescent="0.25">
      <c r="A147" s="35" t="s">
        <v>145</v>
      </c>
      <c r="B147" s="35" t="s">
        <v>125</v>
      </c>
      <c r="C147" s="35" t="s">
        <v>5</v>
      </c>
      <c r="D147" s="35" t="s">
        <v>163</v>
      </c>
      <c r="E147" s="35" t="s">
        <v>57</v>
      </c>
      <c r="F147" s="35" t="s">
        <v>12</v>
      </c>
      <c r="G147" s="35">
        <v>2018</v>
      </c>
      <c r="H147" s="36">
        <v>7072382</v>
      </c>
      <c r="I147" s="36">
        <v>5455197</v>
      </c>
      <c r="J147" s="36">
        <v>1617185</v>
      </c>
      <c r="K147" s="36">
        <v>132781</v>
      </c>
      <c r="L147" s="36">
        <v>829406</v>
      </c>
      <c r="M147" s="36">
        <v>583006</v>
      </c>
      <c r="N147" s="36">
        <v>72993</v>
      </c>
      <c r="O147" s="36">
        <v>0</v>
      </c>
      <c r="P147" s="36">
        <v>264561</v>
      </c>
      <c r="Q147" s="36">
        <v>0</v>
      </c>
      <c r="R147" s="36">
        <v>0</v>
      </c>
      <c r="S147" s="36">
        <v>0</v>
      </c>
      <c r="T147" s="36">
        <v>0</v>
      </c>
      <c r="U147" s="36">
        <v>0</v>
      </c>
      <c r="V147" s="36">
        <v>0</v>
      </c>
      <c r="W147" s="36">
        <v>264561</v>
      </c>
      <c r="X147" s="36">
        <v>87305</v>
      </c>
      <c r="Y147" s="36">
        <v>177256</v>
      </c>
      <c r="Z147" s="36">
        <v>177256</v>
      </c>
      <c r="AA147" s="36">
        <v>695454</v>
      </c>
      <c r="AB147" s="36">
        <v>0</v>
      </c>
      <c r="AC147" s="36">
        <v>0</v>
      </c>
      <c r="AD147" s="36">
        <v>0</v>
      </c>
      <c r="AE147" s="36">
        <v>0</v>
      </c>
      <c r="AF147" s="36">
        <f t="shared" si="55"/>
        <v>960015</v>
      </c>
      <c r="AG147" s="37">
        <f t="shared" si="51"/>
        <v>0.13574139519047473</v>
      </c>
      <c r="AH147" s="37">
        <f t="shared" si="54"/>
        <v>0.22866199817826582</v>
      </c>
      <c r="AI147" s="38">
        <f t="shared" si="52"/>
        <v>3.7407623061084652E-2</v>
      </c>
      <c r="AJ147" s="38">
        <f t="shared" si="53"/>
        <v>2.5063125832286773E-2</v>
      </c>
    </row>
    <row r="148" spans="1:36" x14ac:dyDescent="0.25">
      <c r="A148" s="35" t="s">
        <v>145</v>
      </c>
      <c r="B148" s="35" t="s">
        <v>125</v>
      </c>
      <c r="C148" s="35" t="s">
        <v>5</v>
      </c>
      <c r="D148" s="35" t="s">
        <v>164</v>
      </c>
      <c r="E148" s="35" t="s">
        <v>68</v>
      </c>
      <c r="F148" s="35" t="s">
        <v>17</v>
      </c>
      <c r="G148" s="35">
        <v>2018</v>
      </c>
      <c r="H148" s="36">
        <v>58970848</v>
      </c>
      <c r="I148" s="36">
        <v>45834371</v>
      </c>
      <c r="J148" s="36">
        <v>13136477</v>
      </c>
      <c r="K148" s="36">
        <v>92792</v>
      </c>
      <c r="L148" s="36">
        <v>6551721</v>
      </c>
      <c r="M148" s="36">
        <v>4263152</v>
      </c>
      <c r="N148" s="36">
        <v>539246</v>
      </c>
      <c r="O148" s="36">
        <v>0</v>
      </c>
      <c r="P148" s="36">
        <v>1875150</v>
      </c>
      <c r="Q148" s="36">
        <v>0</v>
      </c>
      <c r="R148" s="36">
        <v>6403</v>
      </c>
      <c r="S148" s="36">
        <v>831959</v>
      </c>
      <c r="T148" s="36">
        <v>0</v>
      </c>
      <c r="U148" s="36">
        <v>0</v>
      </c>
      <c r="V148" s="36">
        <v>0</v>
      </c>
      <c r="W148" s="36">
        <v>1049594</v>
      </c>
      <c r="X148" s="36">
        <v>639031</v>
      </c>
      <c r="Y148" s="36">
        <v>410563</v>
      </c>
      <c r="Z148" s="36">
        <v>410563</v>
      </c>
      <c r="AA148" s="36">
        <v>350178</v>
      </c>
      <c r="AB148" s="36">
        <v>0</v>
      </c>
      <c r="AC148" s="36">
        <v>0</v>
      </c>
      <c r="AD148" s="36">
        <v>0</v>
      </c>
      <c r="AE148" s="36">
        <v>0</v>
      </c>
      <c r="AF148" s="36">
        <f t="shared" si="55"/>
        <v>2225328</v>
      </c>
      <c r="AG148" s="37">
        <f t="shared" si="51"/>
        <v>3.7736069184557089E-2</v>
      </c>
      <c r="AH148" s="37">
        <f t="shared" si="54"/>
        <v>0.22276221973270591</v>
      </c>
      <c r="AI148" s="38">
        <f t="shared" si="52"/>
        <v>3.1797914793424711E-2</v>
      </c>
      <c r="AJ148" s="38">
        <f t="shared" si="53"/>
        <v>6.9621349179174088E-3</v>
      </c>
    </row>
    <row r="149" spans="1:36" x14ac:dyDescent="0.25">
      <c r="A149" s="35" t="s">
        <v>145</v>
      </c>
      <c r="B149" s="35" t="s">
        <v>125</v>
      </c>
      <c r="C149" s="35" t="s">
        <v>5</v>
      </c>
      <c r="D149" s="35" t="s">
        <v>186</v>
      </c>
      <c r="E149" s="35" t="s">
        <v>74</v>
      </c>
      <c r="F149" s="35" t="s">
        <v>16</v>
      </c>
      <c r="G149" s="35">
        <v>2018</v>
      </c>
      <c r="H149" s="36">
        <v>4459749</v>
      </c>
      <c r="I149" s="36">
        <v>2655284</v>
      </c>
      <c r="J149" s="36">
        <v>1804465</v>
      </c>
      <c r="K149" s="36">
        <v>38862</v>
      </c>
      <c r="L149" s="36">
        <v>0</v>
      </c>
      <c r="M149" s="36">
        <v>1192121</v>
      </c>
      <c r="N149" s="36">
        <v>0</v>
      </c>
      <c r="O149" s="36">
        <v>0</v>
      </c>
      <c r="P149" s="36">
        <v>651206</v>
      </c>
      <c r="Q149" s="36">
        <v>0</v>
      </c>
      <c r="R149" s="36">
        <v>0</v>
      </c>
      <c r="S149" s="36">
        <v>387619</v>
      </c>
      <c r="T149" s="36">
        <v>0</v>
      </c>
      <c r="U149" s="36">
        <v>0</v>
      </c>
      <c r="V149" s="36">
        <v>0</v>
      </c>
      <c r="W149" s="36">
        <v>263587</v>
      </c>
      <c r="X149" s="36">
        <v>70581</v>
      </c>
      <c r="Y149" s="36">
        <v>193006</v>
      </c>
      <c r="Z149" s="36">
        <v>193006</v>
      </c>
      <c r="AA149" s="36">
        <v>0</v>
      </c>
      <c r="AB149" s="36">
        <v>0</v>
      </c>
      <c r="AC149" s="36">
        <v>0</v>
      </c>
      <c r="AD149" s="36">
        <v>0</v>
      </c>
      <c r="AE149" s="36">
        <v>0</v>
      </c>
      <c r="AF149" s="36">
        <f t="shared" si="55"/>
        <v>651206</v>
      </c>
      <c r="AG149" s="37">
        <f t="shared" si="51"/>
        <v>0.14601853153619185</v>
      </c>
      <c r="AH149" s="37">
        <f t="shared" si="54"/>
        <v>0.40461133575006125</v>
      </c>
      <c r="AI149" s="38">
        <f t="shared" si="52"/>
        <v>0.14601853153619185</v>
      </c>
      <c r="AJ149" s="38">
        <f t="shared" si="53"/>
        <v>4.327732345475048E-2</v>
      </c>
    </row>
    <row r="150" spans="1:36" x14ac:dyDescent="0.25">
      <c r="A150" s="35" t="s">
        <v>145</v>
      </c>
      <c r="B150" s="35" t="s">
        <v>125</v>
      </c>
      <c r="C150" s="35" t="s">
        <v>5</v>
      </c>
      <c r="D150" s="35" t="s">
        <v>168</v>
      </c>
      <c r="E150" s="35" t="s">
        <v>58</v>
      </c>
      <c r="F150" s="35" t="s">
        <v>12</v>
      </c>
      <c r="G150" s="35">
        <v>2018</v>
      </c>
      <c r="H150" s="36">
        <v>20130480</v>
      </c>
      <c r="I150" s="36">
        <v>15897324</v>
      </c>
      <c r="J150" s="36">
        <v>4233156</v>
      </c>
      <c r="K150" s="36">
        <v>55875</v>
      </c>
      <c r="L150" s="36">
        <v>2679373</v>
      </c>
      <c r="M150" s="36">
        <v>1739291</v>
      </c>
      <c r="N150" s="36">
        <v>34728</v>
      </c>
      <c r="O150" s="36">
        <v>0</v>
      </c>
      <c r="P150" s="36">
        <v>-164361</v>
      </c>
      <c r="Q150" s="36">
        <v>0</v>
      </c>
      <c r="R150" s="36">
        <v>302158</v>
      </c>
      <c r="S150" s="36">
        <v>597859</v>
      </c>
      <c r="T150" s="36">
        <v>0</v>
      </c>
      <c r="U150" s="36">
        <v>0</v>
      </c>
      <c r="V150" s="36">
        <v>0</v>
      </c>
      <c r="W150" s="36">
        <v>-460062</v>
      </c>
      <c r="X150" s="36">
        <v>-18497</v>
      </c>
      <c r="Y150" s="36">
        <v>-441565</v>
      </c>
      <c r="Z150" s="36">
        <v>-441565</v>
      </c>
      <c r="AA150" s="36">
        <v>470204</v>
      </c>
      <c r="AB150" s="36">
        <v>0</v>
      </c>
      <c r="AC150" s="36">
        <v>0</v>
      </c>
      <c r="AD150" s="36">
        <v>0</v>
      </c>
      <c r="AE150" s="36">
        <v>0</v>
      </c>
      <c r="AF150" s="36">
        <f t="shared" si="55"/>
        <v>305843</v>
      </c>
      <c r="AG150" s="37">
        <f t="shared" si="51"/>
        <v>1.5193030667922474E-2</v>
      </c>
      <c r="AH150" s="37">
        <f t="shared" si="54"/>
        <v>0.2102858948221801</v>
      </c>
      <c r="AI150" s="38">
        <f t="shared" si="52"/>
        <v>-8.1647829559950875E-3</v>
      </c>
      <c r="AJ150" s="38">
        <f t="shared" si="53"/>
        <v>-2.1935145113280954E-2</v>
      </c>
    </row>
    <row r="151" spans="1:36" x14ac:dyDescent="0.25">
      <c r="A151" s="35" t="s">
        <v>145</v>
      </c>
      <c r="B151" s="35" t="s">
        <v>125</v>
      </c>
      <c r="C151" s="35" t="s">
        <v>5</v>
      </c>
      <c r="D151" s="35" t="s">
        <v>183</v>
      </c>
      <c r="E151" s="35" t="s">
        <v>35</v>
      </c>
      <c r="F151" s="35" t="s">
        <v>184</v>
      </c>
      <c r="G151" s="35">
        <v>2018</v>
      </c>
      <c r="H151" s="36">
        <v>11350380</v>
      </c>
      <c r="I151" s="36">
        <v>6142647</v>
      </c>
      <c r="J151" s="36">
        <v>5207733</v>
      </c>
      <c r="K151" s="36">
        <v>0</v>
      </c>
      <c r="L151" s="36">
        <v>1883806</v>
      </c>
      <c r="M151" s="36">
        <v>1582133</v>
      </c>
      <c r="N151" s="36">
        <v>83448</v>
      </c>
      <c r="O151" s="36">
        <v>0</v>
      </c>
      <c r="P151" s="36">
        <v>1658346</v>
      </c>
      <c r="Q151" s="36">
        <v>0</v>
      </c>
      <c r="R151" s="36">
        <v>75165</v>
      </c>
      <c r="S151" s="36">
        <v>128433</v>
      </c>
      <c r="T151" s="36">
        <v>0</v>
      </c>
      <c r="U151" s="36">
        <v>0</v>
      </c>
      <c r="V151" s="36">
        <v>0</v>
      </c>
      <c r="W151" s="36">
        <v>1605078</v>
      </c>
      <c r="X151" s="36">
        <v>418448</v>
      </c>
      <c r="Y151" s="36">
        <v>1186630</v>
      </c>
      <c r="Z151" s="36">
        <v>1186630</v>
      </c>
      <c r="AA151" s="36">
        <v>307566</v>
      </c>
      <c r="AB151" s="36">
        <v>0</v>
      </c>
      <c r="AC151" s="36">
        <v>0</v>
      </c>
      <c r="AD151" s="36">
        <v>83448</v>
      </c>
      <c r="AE151" s="36">
        <v>0</v>
      </c>
      <c r="AF151" s="36">
        <f t="shared" si="55"/>
        <v>2049360</v>
      </c>
      <c r="AG151" s="37">
        <f t="shared" si="51"/>
        <v>0.1805543074328789</v>
      </c>
      <c r="AH151" s="37">
        <f t="shared" si="54"/>
        <v>0.45881574008975912</v>
      </c>
      <c r="AI151" s="38">
        <f t="shared" si="52"/>
        <v>0.14610488811828326</v>
      </c>
      <c r="AJ151" s="38">
        <f t="shared" si="53"/>
        <v>0.10454539848005089</v>
      </c>
    </row>
    <row r="152" spans="1:36" x14ac:dyDescent="0.25">
      <c r="A152" s="35" t="s">
        <v>145</v>
      </c>
      <c r="B152" s="35" t="s">
        <v>125</v>
      </c>
      <c r="C152" s="35" t="s">
        <v>5</v>
      </c>
      <c r="D152" s="35" t="s">
        <v>170</v>
      </c>
      <c r="E152" s="35" t="s">
        <v>29</v>
      </c>
      <c r="F152" s="35" t="s">
        <v>12</v>
      </c>
      <c r="G152" s="35">
        <v>2018</v>
      </c>
      <c r="H152" s="36">
        <v>65858011</v>
      </c>
      <c r="I152" s="36">
        <v>22481907</v>
      </c>
      <c r="J152" s="36">
        <v>43376104</v>
      </c>
      <c r="K152" s="36">
        <v>0</v>
      </c>
      <c r="L152" s="36">
        <v>29287786</v>
      </c>
      <c r="M152" s="36">
        <v>7777114</v>
      </c>
      <c r="N152" s="36">
        <v>0</v>
      </c>
      <c r="O152" s="36">
        <v>0</v>
      </c>
      <c r="P152" s="36">
        <v>6311204</v>
      </c>
      <c r="Q152" s="36">
        <v>0</v>
      </c>
      <c r="R152" s="36">
        <v>1575342</v>
      </c>
      <c r="S152" s="36">
        <v>3309425</v>
      </c>
      <c r="T152" s="36">
        <v>0</v>
      </c>
      <c r="U152" s="36">
        <v>0</v>
      </c>
      <c r="V152" s="36">
        <v>0</v>
      </c>
      <c r="W152" s="36">
        <v>4577121</v>
      </c>
      <c r="X152" s="36">
        <v>2404058</v>
      </c>
      <c r="Y152" s="36">
        <v>2173063</v>
      </c>
      <c r="Z152" s="36">
        <v>2173063</v>
      </c>
      <c r="AA152" s="36">
        <v>741872</v>
      </c>
      <c r="AB152" s="36">
        <v>0</v>
      </c>
      <c r="AC152" s="36">
        <v>42375</v>
      </c>
      <c r="AD152" s="36">
        <v>0</v>
      </c>
      <c r="AE152" s="36">
        <v>0</v>
      </c>
      <c r="AF152" s="36">
        <f t="shared" si="55"/>
        <v>7095451</v>
      </c>
      <c r="AG152" s="37">
        <f t="shared" si="51"/>
        <v>0.10773861664300793</v>
      </c>
      <c r="AH152" s="37">
        <f t="shared" si="54"/>
        <v>0.65863064100128987</v>
      </c>
      <c r="AI152" s="38">
        <f t="shared" si="52"/>
        <v>9.583046776192497E-2</v>
      </c>
      <c r="AJ152" s="38">
        <f t="shared" si="53"/>
        <v>3.299618325855605E-2</v>
      </c>
    </row>
    <row r="153" spans="1:36" x14ac:dyDescent="0.25">
      <c r="A153" s="35" t="s">
        <v>145</v>
      </c>
      <c r="B153" s="35" t="s">
        <v>125</v>
      </c>
      <c r="C153" s="35" t="s">
        <v>5</v>
      </c>
      <c r="D153" s="35" t="s">
        <v>169</v>
      </c>
      <c r="E153" s="35" t="s">
        <v>78</v>
      </c>
      <c r="F153" s="35" t="s">
        <v>10</v>
      </c>
      <c r="G153" s="35">
        <v>2018</v>
      </c>
      <c r="H153" s="36">
        <v>10360327</v>
      </c>
      <c r="I153" s="36">
        <v>8235219</v>
      </c>
      <c r="J153" s="36">
        <v>2125108</v>
      </c>
      <c r="K153" s="36">
        <v>602433</v>
      </c>
      <c r="L153" s="36">
        <v>0</v>
      </c>
      <c r="M153" s="36">
        <v>2493141</v>
      </c>
      <c r="N153" s="36">
        <v>15393</v>
      </c>
      <c r="O153" s="36">
        <v>0</v>
      </c>
      <c r="P153" s="36">
        <v>219007</v>
      </c>
      <c r="Q153" s="36">
        <v>0</v>
      </c>
      <c r="R153" s="36">
        <v>3952</v>
      </c>
      <c r="S153" s="36">
        <v>142227</v>
      </c>
      <c r="T153" s="36">
        <v>0</v>
      </c>
      <c r="U153" s="36">
        <v>0</v>
      </c>
      <c r="V153" s="36">
        <v>0</v>
      </c>
      <c r="W153" s="36">
        <v>80732</v>
      </c>
      <c r="X153" s="36">
        <v>0</v>
      </c>
      <c r="Y153" s="36">
        <v>80732</v>
      </c>
      <c r="Z153" s="36">
        <v>80732</v>
      </c>
      <c r="AA153" s="36">
        <v>409582</v>
      </c>
      <c r="AB153" s="36">
        <v>0</v>
      </c>
      <c r="AC153" s="36">
        <v>0</v>
      </c>
      <c r="AD153" s="36">
        <v>0</v>
      </c>
      <c r="AE153" s="36">
        <v>0</v>
      </c>
      <c r="AF153" s="36">
        <f t="shared" si="55"/>
        <v>628589</v>
      </c>
      <c r="AG153" s="37">
        <f t="shared" si="51"/>
        <v>6.0672698844351149E-2</v>
      </c>
      <c r="AH153" s="37">
        <f t="shared" si="54"/>
        <v>0.20511978048569315</v>
      </c>
      <c r="AI153" s="38">
        <f t="shared" si="52"/>
        <v>2.1139004589333907E-2</v>
      </c>
      <c r="AJ153" s="38">
        <f t="shared" si="53"/>
        <v>7.7924181350646554E-3</v>
      </c>
    </row>
    <row r="154" spans="1:36" x14ac:dyDescent="0.25">
      <c r="A154" s="35" t="s">
        <v>145</v>
      </c>
      <c r="B154" s="35" t="s">
        <v>125</v>
      </c>
      <c r="C154" s="35" t="s">
        <v>5</v>
      </c>
      <c r="D154" s="35" t="s">
        <v>172</v>
      </c>
      <c r="E154" s="35" t="s">
        <v>49</v>
      </c>
      <c r="F154" s="35" t="s">
        <v>23</v>
      </c>
      <c r="G154" s="35">
        <v>2018</v>
      </c>
      <c r="H154" s="36">
        <v>15850466</v>
      </c>
      <c r="I154" s="36">
        <v>13090435</v>
      </c>
      <c r="J154" s="36">
        <v>2760031</v>
      </c>
      <c r="K154" s="36">
        <v>111959</v>
      </c>
      <c r="L154" s="36">
        <v>1737864</v>
      </c>
      <c r="M154" s="36">
        <v>597685</v>
      </c>
      <c r="N154" s="36">
        <v>213319</v>
      </c>
      <c r="O154" s="36">
        <v>0</v>
      </c>
      <c r="P154" s="36">
        <v>323122</v>
      </c>
      <c r="Q154" s="36">
        <v>0</v>
      </c>
      <c r="R154" s="36">
        <v>6118</v>
      </c>
      <c r="S154" s="36">
        <v>146080</v>
      </c>
      <c r="T154" s="36">
        <v>0</v>
      </c>
      <c r="U154" s="36">
        <v>0</v>
      </c>
      <c r="V154" s="36">
        <v>0</v>
      </c>
      <c r="W154" s="36">
        <v>183160</v>
      </c>
      <c r="X154" s="36">
        <v>129000</v>
      </c>
      <c r="Y154" s="36">
        <v>54160</v>
      </c>
      <c r="Z154" s="36">
        <v>54160</v>
      </c>
      <c r="AA154" s="36">
        <v>188977</v>
      </c>
      <c r="AB154" s="36">
        <v>0</v>
      </c>
      <c r="AC154" s="36">
        <v>0</v>
      </c>
      <c r="AD154" s="36">
        <v>0</v>
      </c>
      <c r="AE154" s="36">
        <v>0</v>
      </c>
      <c r="AF154" s="36">
        <f t="shared" si="55"/>
        <v>512099</v>
      </c>
      <c r="AG154" s="37">
        <f t="shared" si="51"/>
        <v>3.2308135293940256E-2</v>
      </c>
      <c r="AH154" s="37">
        <f t="shared" si="54"/>
        <v>0.17412932843740997</v>
      </c>
      <c r="AI154" s="38">
        <f t="shared" si="52"/>
        <v>2.0385646705907572E-2</v>
      </c>
      <c r="AJ154" s="38">
        <f t="shared" si="53"/>
        <v>3.4169342402929981E-3</v>
      </c>
    </row>
    <row r="155" spans="1:36" x14ac:dyDescent="0.25">
      <c r="A155" s="35" t="s">
        <v>145</v>
      </c>
      <c r="B155" s="35" t="s">
        <v>125</v>
      </c>
      <c r="C155" s="35" t="s">
        <v>5</v>
      </c>
      <c r="D155" s="35" t="s">
        <v>174</v>
      </c>
      <c r="E155" s="35" t="s">
        <v>51</v>
      </c>
      <c r="F155" s="35" t="s">
        <v>19</v>
      </c>
      <c r="G155" s="35">
        <v>2018</v>
      </c>
      <c r="H155" s="36">
        <v>6833641</v>
      </c>
      <c r="I155" s="36">
        <v>6336509</v>
      </c>
      <c r="J155" s="36">
        <v>497132</v>
      </c>
      <c r="K155" s="36">
        <v>9442</v>
      </c>
      <c r="L155" s="36">
        <v>0</v>
      </c>
      <c r="M155" s="36">
        <v>182431</v>
      </c>
      <c r="N155" s="36">
        <v>97346</v>
      </c>
      <c r="O155" s="36">
        <v>0</v>
      </c>
      <c r="P155" s="36">
        <v>226797</v>
      </c>
      <c r="Q155" s="36">
        <v>0</v>
      </c>
      <c r="R155" s="36">
        <v>0</v>
      </c>
      <c r="S155" s="36">
        <v>89153</v>
      </c>
      <c r="T155" s="36">
        <v>0</v>
      </c>
      <c r="U155" s="36">
        <v>0</v>
      </c>
      <c r="V155" s="36">
        <v>0</v>
      </c>
      <c r="W155" s="36">
        <v>137644</v>
      </c>
      <c r="X155" s="36">
        <v>136658</v>
      </c>
      <c r="Y155" s="36">
        <v>986</v>
      </c>
      <c r="Z155" s="36">
        <v>986</v>
      </c>
      <c r="AA155" s="36">
        <v>135029</v>
      </c>
      <c r="AB155" s="36">
        <v>0</v>
      </c>
      <c r="AC155" s="36">
        <v>0</v>
      </c>
      <c r="AD155" s="36">
        <v>0</v>
      </c>
      <c r="AE155" s="36">
        <v>0</v>
      </c>
      <c r="AF155" s="36">
        <f t="shared" si="55"/>
        <v>361826</v>
      </c>
      <c r="AG155" s="37">
        <f t="shared" si="51"/>
        <v>5.2947762400746542E-2</v>
      </c>
      <c r="AH155" s="37">
        <f t="shared" si="54"/>
        <v>7.2747748967205039E-2</v>
      </c>
      <c r="AI155" s="38">
        <f t="shared" si="52"/>
        <v>3.3188310594601034E-2</v>
      </c>
      <c r="AJ155" s="38">
        <f t="shared" si="53"/>
        <v>1.4428618652926017E-4</v>
      </c>
    </row>
    <row r="156" spans="1:36" x14ac:dyDescent="0.25">
      <c r="A156" s="35" t="s">
        <v>145</v>
      </c>
      <c r="B156" s="35" t="s">
        <v>125</v>
      </c>
      <c r="C156" s="35" t="s">
        <v>5</v>
      </c>
      <c r="D156" s="35" t="s">
        <v>176</v>
      </c>
      <c r="E156" s="35" t="s">
        <v>62</v>
      </c>
      <c r="F156" s="35" t="s">
        <v>17</v>
      </c>
      <c r="G156" s="35">
        <v>2018</v>
      </c>
      <c r="H156" s="36">
        <v>12847479</v>
      </c>
      <c r="I156" s="36">
        <v>10926507</v>
      </c>
      <c r="J156" s="36">
        <v>1920972</v>
      </c>
      <c r="K156" s="36">
        <v>108549</v>
      </c>
      <c r="L156" s="36">
        <v>860673</v>
      </c>
      <c r="M156" s="36">
        <v>521455</v>
      </c>
      <c r="N156" s="36">
        <v>63249</v>
      </c>
      <c r="O156" s="36">
        <v>0</v>
      </c>
      <c r="P156" s="36">
        <v>584144</v>
      </c>
      <c r="Q156" s="36">
        <v>0</v>
      </c>
      <c r="R156" s="36">
        <v>0</v>
      </c>
      <c r="S156" s="36">
        <v>0</v>
      </c>
      <c r="T156" s="36">
        <v>0</v>
      </c>
      <c r="U156" s="36">
        <v>0</v>
      </c>
      <c r="V156" s="36">
        <v>0</v>
      </c>
      <c r="W156" s="36">
        <v>584144</v>
      </c>
      <c r="X156" s="36">
        <v>223443</v>
      </c>
      <c r="Y156" s="36">
        <v>360701</v>
      </c>
      <c r="Z156" s="36">
        <v>360701</v>
      </c>
      <c r="AA156" s="36">
        <v>292133</v>
      </c>
      <c r="AB156" s="36">
        <v>0</v>
      </c>
      <c r="AC156" s="36">
        <v>0</v>
      </c>
      <c r="AD156" s="36">
        <v>0</v>
      </c>
      <c r="AE156" s="36">
        <v>0</v>
      </c>
      <c r="AF156" s="36">
        <f t="shared" si="55"/>
        <v>876277</v>
      </c>
      <c r="AG156" s="37">
        <f t="shared" si="51"/>
        <v>6.8206143788987705E-2</v>
      </c>
      <c r="AH156" s="37">
        <f t="shared" si="54"/>
        <v>0.14952131854039225</v>
      </c>
      <c r="AI156" s="38">
        <f t="shared" si="52"/>
        <v>4.5467597183852175E-2</v>
      </c>
      <c r="AJ156" s="38">
        <f t="shared" si="53"/>
        <v>2.8075624797674312E-2</v>
      </c>
    </row>
    <row r="157" spans="1:36" x14ac:dyDescent="0.25">
      <c r="A157" s="35" t="s">
        <v>145</v>
      </c>
      <c r="B157" s="35" t="s">
        <v>125</v>
      </c>
      <c r="C157" s="35" t="s">
        <v>5</v>
      </c>
      <c r="D157" s="35" t="s">
        <v>177</v>
      </c>
      <c r="E157" s="35" t="s">
        <v>93</v>
      </c>
      <c r="F157" s="35" t="s">
        <v>8</v>
      </c>
      <c r="G157" s="35">
        <v>2018</v>
      </c>
      <c r="H157" s="36">
        <v>11600805</v>
      </c>
      <c r="I157" s="36">
        <v>8924991</v>
      </c>
      <c r="J157" s="36">
        <v>2675814</v>
      </c>
      <c r="K157" s="36">
        <v>26672</v>
      </c>
      <c r="L157" s="36">
        <v>1529634</v>
      </c>
      <c r="M157" s="36">
        <v>1857349</v>
      </c>
      <c r="N157" s="36">
        <v>0</v>
      </c>
      <c r="O157" s="36">
        <v>0</v>
      </c>
      <c r="P157" s="36">
        <v>-684497</v>
      </c>
      <c r="Q157" s="36">
        <v>0</v>
      </c>
      <c r="R157" s="36">
        <v>125</v>
      </c>
      <c r="S157" s="36">
        <v>423270</v>
      </c>
      <c r="T157" s="36">
        <v>0</v>
      </c>
      <c r="U157" s="36">
        <v>0</v>
      </c>
      <c r="V157" s="36">
        <v>0</v>
      </c>
      <c r="W157" s="36">
        <v>-1107642</v>
      </c>
      <c r="X157" s="36">
        <v>125538</v>
      </c>
      <c r="Y157" s="36">
        <v>-1233180</v>
      </c>
      <c r="Z157" s="36">
        <v>-2648625</v>
      </c>
      <c r="AA157" s="36">
        <v>1189231</v>
      </c>
      <c r="AB157" s="36">
        <v>0</v>
      </c>
      <c r="AC157" s="36">
        <v>0</v>
      </c>
      <c r="AD157" s="36">
        <v>316414</v>
      </c>
      <c r="AE157" s="36">
        <v>0</v>
      </c>
      <c r="AF157" s="36">
        <f t="shared" si="55"/>
        <v>821148</v>
      </c>
      <c r="AG157" s="37">
        <f t="shared" si="51"/>
        <v>7.0783708544363944E-2</v>
      </c>
      <c r="AH157" s="37">
        <f t="shared" si="54"/>
        <v>0.23065761384662531</v>
      </c>
      <c r="AI157" s="38">
        <f t="shared" si="52"/>
        <v>-5.9004267376272596E-2</v>
      </c>
      <c r="AJ157" s="38">
        <f t="shared" si="53"/>
        <v>-0.22831389718213521</v>
      </c>
    </row>
    <row r="158" spans="1:36" x14ac:dyDescent="0.25">
      <c r="A158" s="35" t="s">
        <v>145</v>
      </c>
      <c r="B158" s="35" t="s">
        <v>125</v>
      </c>
      <c r="C158" s="35" t="s">
        <v>5</v>
      </c>
      <c r="D158" s="35" t="s">
        <v>187</v>
      </c>
      <c r="E158" s="35" t="s">
        <v>53</v>
      </c>
      <c r="F158" s="35" t="s">
        <v>13</v>
      </c>
      <c r="G158" s="35">
        <v>2018</v>
      </c>
      <c r="H158" s="36">
        <v>15029</v>
      </c>
      <c r="I158" s="36">
        <v>11748</v>
      </c>
      <c r="J158" s="36">
        <v>3281</v>
      </c>
      <c r="K158" s="36">
        <v>0</v>
      </c>
      <c r="L158" s="36">
        <v>0</v>
      </c>
      <c r="M158" s="36">
        <v>6983</v>
      </c>
      <c r="N158" s="36">
        <v>1432</v>
      </c>
      <c r="O158" s="36">
        <v>0</v>
      </c>
      <c r="P158" s="36">
        <v>-5134</v>
      </c>
      <c r="Q158" s="36">
        <v>0</v>
      </c>
      <c r="R158" s="36">
        <v>0</v>
      </c>
      <c r="S158" s="36">
        <v>387</v>
      </c>
      <c r="T158" s="36">
        <v>0</v>
      </c>
      <c r="U158" s="36">
        <v>0</v>
      </c>
      <c r="V158" s="36">
        <v>0</v>
      </c>
      <c r="W158" s="36">
        <v>-5521</v>
      </c>
      <c r="X158" s="36">
        <v>0</v>
      </c>
      <c r="Y158" s="36">
        <v>-5521</v>
      </c>
      <c r="Z158" s="36">
        <v>-5521</v>
      </c>
      <c r="AA158" s="36">
        <v>0</v>
      </c>
      <c r="AB158" s="36">
        <v>0</v>
      </c>
      <c r="AC158" s="36">
        <v>0</v>
      </c>
      <c r="AD158" s="36">
        <v>0</v>
      </c>
      <c r="AE158" s="36">
        <v>0</v>
      </c>
      <c r="AF158" s="36">
        <f t="shared" si="55"/>
        <v>-5134</v>
      </c>
      <c r="AG158" s="37">
        <f t="shared" si="51"/>
        <v>-0.34160622795927875</v>
      </c>
      <c r="AH158" s="37">
        <f t="shared" si="54"/>
        <v>0.21831126488788344</v>
      </c>
      <c r="AI158" s="38">
        <f t="shared" si="52"/>
        <v>-0.34160622795927875</v>
      </c>
      <c r="AJ158" s="38">
        <f t="shared" si="53"/>
        <v>-0.36735644420786479</v>
      </c>
    </row>
    <row r="159" spans="1:36" x14ac:dyDescent="0.25">
      <c r="A159" s="35" t="s">
        <v>145</v>
      </c>
      <c r="B159" s="35" t="s">
        <v>125</v>
      </c>
      <c r="C159" s="35" t="s">
        <v>5</v>
      </c>
      <c r="D159" s="35" t="s">
        <v>182</v>
      </c>
      <c r="E159" s="35" t="s">
        <v>45</v>
      </c>
      <c r="F159" s="35" t="s">
        <v>17</v>
      </c>
      <c r="G159" s="35">
        <v>2018</v>
      </c>
      <c r="H159" s="36">
        <v>5578738</v>
      </c>
      <c r="I159" s="36">
        <v>3205072</v>
      </c>
      <c r="J159" s="36">
        <v>2373666</v>
      </c>
      <c r="K159" s="36">
        <v>212868</v>
      </c>
      <c r="L159" s="36">
        <v>495074</v>
      </c>
      <c r="M159" s="36">
        <v>2186069</v>
      </c>
      <c r="N159" s="36">
        <v>631260</v>
      </c>
      <c r="O159" s="36">
        <v>0</v>
      </c>
      <c r="P159" s="36">
        <v>-725869</v>
      </c>
      <c r="Q159" s="36">
        <v>0</v>
      </c>
      <c r="R159" s="36">
        <v>0</v>
      </c>
      <c r="S159" s="36">
        <v>0</v>
      </c>
      <c r="T159" s="36">
        <v>0</v>
      </c>
      <c r="U159" s="36">
        <v>0</v>
      </c>
      <c r="V159" s="36">
        <v>0</v>
      </c>
      <c r="W159" s="36">
        <v>-725869</v>
      </c>
      <c r="X159" s="36">
        <v>40960</v>
      </c>
      <c r="Y159" s="36">
        <v>-766829</v>
      </c>
      <c r="Z159" s="36">
        <v>-766829</v>
      </c>
      <c r="AA159" s="36">
        <v>253368</v>
      </c>
      <c r="AB159" s="36">
        <v>0</v>
      </c>
      <c r="AC159" s="36">
        <v>10308</v>
      </c>
      <c r="AD159" s="36">
        <v>0</v>
      </c>
      <c r="AE159" s="36">
        <v>0</v>
      </c>
      <c r="AF159" s="36">
        <f t="shared" si="55"/>
        <v>-462193</v>
      </c>
      <c r="AG159" s="37">
        <f t="shared" si="51"/>
        <v>-8.2849024277533739E-2</v>
      </c>
      <c r="AH159" s="37">
        <f t="shared" si="54"/>
        <v>0.4254844016693381</v>
      </c>
      <c r="AI159" s="38">
        <f t="shared" ref="AI159:AI190" si="56">+IFERROR((P159/$H159),0)</f>
        <v>-0.13011347727747746</v>
      </c>
      <c r="AJ159" s="38">
        <f t="shared" ref="AJ159:AJ190" si="57">+IFERROR((Z159/$H159),0)</f>
        <v>-0.13745563960881477</v>
      </c>
    </row>
    <row r="160" spans="1:36" x14ac:dyDescent="0.25">
      <c r="A160" s="35" t="s">
        <v>188</v>
      </c>
      <c r="B160" s="35" t="s">
        <v>125</v>
      </c>
      <c r="C160" s="35" t="s">
        <v>5</v>
      </c>
      <c r="D160" s="35" t="s">
        <v>167</v>
      </c>
      <c r="E160" s="35" t="s">
        <v>46</v>
      </c>
      <c r="F160" s="35" t="s">
        <v>17</v>
      </c>
      <c r="G160" s="35">
        <v>2018</v>
      </c>
      <c r="H160" s="36">
        <v>2194715</v>
      </c>
      <c r="I160" s="36">
        <v>2031609</v>
      </c>
      <c r="J160" s="36">
        <v>163106</v>
      </c>
      <c r="K160" s="36">
        <v>281395</v>
      </c>
      <c r="L160" s="36">
        <v>59035</v>
      </c>
      <c r="M160" s="36">
        <v>171188</v>
      </c>
      <c r="N160" s="36">
        <v>0</v>
      </c>
      <c r="O160" s="36">
        <v>0</v>
      </c>
      <c r="P160" s="36">
        <v>214278</v>
      </c>
      <c r="Q160" s="36">
        <v>0</v>
      </c>
      <c r="R160" s="36">
        <v>0</v>
      </c>
      <c r="S160" s="36">
        <v>362501</v>
      </c>
      <c r="T160" s="36">
        <v>0</v>
      </c>
      <c r="U160" s="36">
        <v>0</v>
      </c>
      <c r="V160" s="36">
        <v>0</v>
      </c>
      <c r="W160" s="36">
        <v>-148223</v>
      </c>
      <c r="X160" s="36">
        <v>-2505</v>
      </c>
      <c r="Y160" s="36">
        <v>-145718</v>
      </c>
      <c r="Z160" s="36">
        <v>-145718</v>
      </c>
      <c r="AA160" s="36">
        <v>35970</v>
      </c>
      <c r="AB160" s="36">
        <v>0</v>
      </c>
      <c r="AC160" s="36">
        <v>0</v>
      </c>
      <c r="AD160" s="36">
        <v>0</v>
      </c>
      <c r="AE160" s="36">
        <v>0</v>
      </c>
      <c r="AF160" s="36">
        <f t="shared" si="55"/>
        <v>250248</v>
      </c>
      <c r="AG160" s="37">
        <f t="shared" si="51"/>
        <v>0.1140230052649205</v>
      </c>
      <c r="AH160" s="37">
        <f t="shared" si="54"/>
        <v>7.431762210583151E-2</v>
      </c>
      <c r="AI160" s="38">
        <f t="shared" si="56"/>
        <v>9.7633633524170566E-2</v>
      </c>
      <c r="AJ160" s="38">
        <f t="shared" si="57"/>
        <v>-6.6394953331070317E-2</v>
      </c>
    </row>
    <row r="161" spans="1:36" x14ac:dyDescent="0.25">
      <c r="A161" s="35" t="s">
        <v>145</v>
      </c>
      <c r="B161" s="35" t="s">
        <v>125</v>
      </c>
      <c r="C161" s="35" t="s">
        <v>5</v>
      </c>
      <c r="D161" s="35" t="s">
        <v>150</v>
      </c>
      <c r="E161" s="35" t="s">
        <v>89</v>
      </c>
      <c r="F161" s="35" t="s">
        <v>8</v>
      </c>
      <c r="G161" s="35">
        <v>2019</v>
      </c>
      <c r="H161" s="36">
        <v>6339756</v>
      </c>
      <c r="I161" s="36">
        <v>4411198</v>
      </c>
      <c r="J161" s="36">
        <v>1928558</v>
      </c>
      <c r="K161" s="36">
        <v>34153</v>
      </c>
      <c r="L161" s="36">
        <v>884784</v>
      </c>
      <c r="M161" s="36">
        <v>840470</v>
      </c>
      <c r="N161" s="36">
        <v>23068</v>
      </c>
      <c r="O161" s="36">
        <v>0</v>
      </c>
      <c r="P161" s="36">
        <v>214389</v>
      </c>
      <c r="Q161" s="36">
        <v>0</v>
      </c>
      <c r="R161" s="36">
        <v>258745</v>
      </c>
      <c r="S161" s="36">
        <v>331961</v>
      </c>
      <c r="T161" s="36">
        <v>0</v>
      </c>
      <c r="U161" s="36">
        <v>0</v>
      </c>
      <c r="V161" s="36">
        <v>0</v>
      </c>
      <c r="W161" s="36">
        <v>141173</v>
      </c>
      <c r="X161" s="36">
        <v>63512</v>
      </c>
      <c r="Y161" s="36">
        <v>77661</v>
      </c>
      <c r="Z161" s="36">
        <v>77661</v>
      </c>
      <c r="AA161" s="36">
        <v>86786</v>
      </c>
      <c r="AB161" s="36">
        <v>0</v>
      </c>
      <c r="AC161" s="36">
        <v>0</v>
      </c>
      <c r="AD161" s="36">
        <v>30665</v>
      </c>
      <c r="AE161" s="36">
        <v>0</v>
      </c>
      <c r="AF161" s="36">
        <f t="shared" si="55"/>
        <v>331840</v>
      </c>
      <c r="AG161" s="37">
        <f t="shared" si="51"/>
        <v>5.2342708457549472E-2</v>
      </c>
      <c r="AH161" s="37">
        <f t="shared" si="54"/>
        <v>0.30420066639788662</v>
      </c>
      <c r="AI161" s="38">
        <f t="shared" si="56"/>
        <v>3.3816601143640226E-2</v>
      </c>
      <c r="AJ161" s="38">
        <f t="shared" si="57"/>
        <v>1.2249840530140277E-2</v>
      </c>
    </row>
    <row r="162" spans="1:36" x14ac:dyDescent="0.25">
      <c r="A162" s="35" t="s">
        <v>145</v>
      </c>
      <c r="B162" s="35" t="s">
        <v>125</v>
      </c>
      <c r="C162" s="35" t="s">
        <v>5</v>
      </c>
      <c r="D162" s="35" t="s">
        <v>189</v>
      </c>
      <c r="E162" s="35" t="s">
        <v>85</v>
      </c>
      <c r="F162" s="35" t="s">
        <v>24</v>
      </c>
      <c r="G162" s="35">
        <v>2019</v>
      </c>
      <c r="H162" s="36">
        <v>3023479</v>
      </c>
      <c r="I162" s="36">
        <v>2443542</v>
      </c>
      <c r="J162" s="36">
        <v>579937</v>
      </c>
      <c r="K162" s="36">
        <v>39019</v>
      </c>
      <c r="L162" s="36">
        <v>310279</v>
      </c>
      <c r="M162" s="36">
        <v>312090</v>
      </c>
      <c r="N162" s="36">
        <v>0</v>
      </c>
      <c r="O162" s="36">
        <v>0</v>
      </c>
      <c r="P162" s="36">
        <v>-3413</v>
      </c>
      <c r="Q162" s="36">
        <v>0</v>
      </c>
      <c r="R162" s="36">
        <v>0</v>
      </c>
      <c r="S162" s="36">
        <v>47999</v>
      </c>
      <c r="T162" s="36">
        <v>0</v>
      </c>
      <c r="U162" s="36">
        <v>0</v>
      </c>
      <c r="V162" s="36">
        <v>0</v>
      </c>
      <c r="W162" s="36">
        <v>-51412</v>
      </c>
      <c r="X162" s="36">
        <v>-55272</v>
      </c>
      <c r="Y162" s="36">
        <v>3860</v>
      </c>
      <c r="Z162" s="36">
        <v>3860</v>
      </c>
      <c r="AA162" s="36">
        <v>68906</v>
      </c>
      <c r="AB162" s="36">
        <v>0</v>
      </c>
      <c r="AC162" s="36">
        <v>0</v>
      </c>
      <c r="AD162" s="36">
        <v>19360</v>
      </c>
      <c r="AE162" s="36">
        <v>1715</v>
      </c>
      <c r="AF162" s="36">
        <f t="shared" si="55"/>
        <v>86568</v>
      </c>
      <c r="AG162" s="37">
        <f t="shared" si="51"/>
        <v>2.8631917073014233E-2</v>
      </c>
      <c r="AH162" s="37">
        <f t="shared" si="54"/>
        <v>0.19181115529494333</v>
      </c>
      <c r="AI162" s="38">
        <f t="shared" si="56"/>
        <v>-1.1288320507600682E-3</v>
      </c>
      <c r="AJ162" s="38">
        <f t="shared" si="57"/>
        <v>1.2766749826937777E-3</v>
      </c>
    </row>
    <row r="163" spans="1:36" x14ac:dyDescent="0.25">
      <c r="A163" s="35" t="s">
        <v>145</v>
      </c>
      <c r="B163" s="35" t="s">
        <v>125</v>
      </c>
      <c r="C163" s="35" t="s">
        <v>5</v>
      </c>
      <c r="D163" s="35" t="s">
        <v>153</v>
      </c>
      <c r="E163" s="35" t="s">
        <v>69</v>
      </c>
      <c r="F163" s="35" t="s">
        <v>17</v>
      </c>
      <c r="G163" s="35">
        <v>2019</v>
      </c>
      <c r="H163" s="36">
        <v>55136718</v>
      </c>
      <c r="I163" s="36">
        <v>42534475</v>
      </c>
      <c r="J163" s="36">
        <v>12602243</v>
      </c>
      <c r="K163" s="36">
        <v>128574</v>
      </c>
      <c r="L163" s="36">
        <v>4643905</v>
      </c>
      <c r="M163" s="36">
        <v>3113119</v>
      </c>
      <c r="N163" s="36">
        <v>848785</v>
      </c>
      <c r="O163" s="36">
        <v>0</v>
      </c>
      <c r="P163" s="36">
        <v>4125008</v>
      </c>
      <c r="Q163" s="36">
        <v>0</v>
      </c>
      <c r="R163" s="36">
        <v>0</v>
      </c>
      <c r="S163" s="36">
        <v>0</v>
      </c>
      <c r="T163" s="36">
        <v>0</v>
      </c>
      <c r="U163" s="36">
        <v>0</v>
      </c>
      <c r="V163" s="36">
        <v>0</v>
      </c>
      <c r="W163" s="36">
        <v>4125008</v>
      </c>
      <c r="X163" s="36">
        <v>1335044</v>
      </c>
      <c r="Y163" s="36">
        <v>2789964</v>
      </c>
      <c r="Z163" s="36">
        <v>2789964</v>
      </c>
      <c r="AA163" s="36">
        <v>286103</v>
      </c>
      <c r="AB163" s="36">
        <v>0</v>
      </c>
      <c r="AC163" s="36">
        <v>0</v>
      </c>
      <c r="AD163" s="36">
        <v>0</v>
      </c>
      <c r="AE163" s="36">
        <v>0</v>
      </c>
      <c r="AF163" s="36">
        <f t="shared" si="55"/>
        <v>4411111</v>
      </c>
      <c r="AG163" s="37">
        <f t="shared" si="51"/>
        <v>8.0003147811590819E-2</v>
      </c>
      <c r="AH163" s="37">
        <f t="shared" si="54"/>
        <v>0.2285635318373502</v>
      </c>
      <c r="AI163" s="38">
        <f t="shared" si="56"/>
        <v>7.4814173741716006E-2</v>
      </c>
      <c r="AJ163" s="38">
        <f t="shared" si="57"/>
        <v>5.060083554483602E-2</v>
      </c>
    </row>
    <row r="164" spans="1:36" x14ac:dyDescent="0.25">
      <c r="A164" s="35" t="s">
        <v>145</v>
      </c>
      <c r="B164" s="35" t="s">
        <v>125</v>
      </c>
      <c r="C164" s="35" t="s">
        <v>5</v>
      </c>
      <c r="D164" s="35" t="s">
        <v>154</v>
      </c>
      <c r="E164" s="35" t="s">
        <v>66</v>
      </c>
      <c r="F164" s="35" t="s">
        <v>8</v>
      </c>
      <c r="G164" s="35">
        <v>2019</v>
      </c>
      <c r="H164" s="36">
        <v>11976349</v>
      </c>
      <c r="I164" s="36">
        <v>9085291</v>
      </c>
      <c r="J164" s="36">
        <v>2891058</v>
      </c>
      <c r="K164" s="36">
        <v>110572</v>
      </c>
      <c r="L164" s="36">
        <v>1472084</v>
      </c>
      <c r="M164" s="36">
        <v>1146786</v>
      </c>
      <c r="N164" s="36">
        <v>17620</v>
      </c>
      <c r="O164" s="36">
        <v>0</v>
      </c>
      <c r="P164" s="36">
        <v>365140</v>
      </c>
      <c r="Q164" s="36">
        <v>0</v>
      </c>
      <c r="R164" s="36">
        <v>807925</v>
      </c>
      <c r="S164" s="36">
        <v>232980</v>
      </c>
      <c r="T164" s="36">
        <v>0</v>
      </c>
      <c r="U164" s="36">
        <v>0</v>
      </c>
      <c r="V164" s="36">
        <v>0</v>
      </c>
      <c r="W164" s="36">
        <v>940085</v>
      </c>
      <c r="X164" s="36">
        <v>302702</v>
      </c>
      <c r="Y164" s="36">
        <v>637383</v>
      </c>
      <c r="Z164" s="36">
        <v>637383</v>
      </c>
      <c r="AA164" s="36">
        <v>212445</v>
      </c>
      <c r="AB164" s="36">
        <v>0</v>
      </c>
      <c r="AC164" s="36">
        <v>0</v>
      </c>
      <c r="AD164" s="36">
        <v>0</v>
      </c>
      <c r="AE164" s="36">
        <v>0</v>
      </c>
      <c r="AF164" s="36">
        <f t="shared" si="55"/>
        <v>577585</v>
      </c>
      <c r="AG164" s="37">
        <f t="shared" si="51"/>
        <v>4.822713499748546E-2</v>
      </c>
      <c r="AH164" s="37">
        <f t="shared" si="54"/>
        <v>0.24139727391043797</v>
      </c>
      <c r="AI164" s="38">
        <f t="shared" si="56"/>
        <v>3.0488423475301195E-2</v>
      </c>
      <c r="AJ164" s="38">
        <f t="shared" si="57"/>
        <v>5.3220142465788198E-2</v>
      </c>
    </row>
    <row r="165" spans="1:36" x14ac:dyDescent="0.25">
      <c r="A165" s="35" t="s">
        <v>145</v>
      </c>
      <c r="B165" s="35" t="s">
        <v>125</v>
      </c>
      <c r="C165" s="35" t="s">
        <v>5</v>
      </c>
      <c r="D165" s="35" t="s">
        <v>155</v>
      </c>
      <c r="E165" s="35" t="s">
        <v>67</v>
      </c>
      <c r="F165" s="35" t="s">
        <v>17</v>
      </c>
      <c r="G165" s="35">
        <v>2019</v>
      </c>
      <c r="H165" s="36">
        <v>35221587</v>
      </c>
      <c r="I165" s="36">
        <v>29299677</v>
      </c>
      <c r="J165" s="36">
        <v>5921910</v>
      </c>
      <c r="K165" s="36">
        <v>139704</v>
      </c>
      <c r="L165" s="36">
        <v>3370655</v>
      </c>
      <c r="M165" s="36">
        <v>2004747</v>
      </c>
      <c r="N165" s="36">
        <v>16699</v>
      </c>
      <c r="O165" s="36">
        <v>0</v>
      </c>
      <c r="P165" s="36">
        <v>669513</v>
      </c>
      <c r="Q165" s="36">
        <v>0</v>
      </c>
      <c r="R165" s="36">
        <v>14184</v>
      </c>
      <c r="S165" s="36">
        <v>338277</v>
      </c>
      <c r="T165" s="36">
        <v>0</v>
      </c>
      <c r="U165" s="36">
        <v>0</v>
      </c>
      <c r="V165" s="36">
        <v>0</v>
      </c>
      <c r="W165" s="36">
        <v>345420</v>
      </c>
      <c r="X165" s="36">
        <v>126707</v>
      </c>
      <c r="Y165" s="36">
        <v>218713</v>
      </c>
      <c r="Z165" s="36">
        <v>218713</v>
      </c>
      <c r="AA165" s="36">
        <v>277071</v>
      </c>
      <c r="AB165" s="36">
        <v>0</v>
      </c>
      <c r="AC165" s="36">
        <v>8120</v>
      </c>
      <c r="AD165" s="36">
        <v>0</v>
      </c>
      <c r="AE165" s="36">
        <v>0</v>
      </c>
      <c r="AF165" s="36">
        <f t="shared" si="55"/>
        <v>954704</v>
      </c>
      <c r="AG165" s="37">
        <f t="shared" si="51"/>
        <v>2.7105649725550414E-2</v>
      </c>
      <c r="AH165" s="37">
        <f t="shared" si="54"/>
        <v>0.16813296913622888</v>
      </c>
      <c r="AI165" s="38">
        <f t="shared" si="56"/>
        <v>1.9008598334879119E-2</v>
      </c>
      <c r="AJ165" s="38">
        <f t="shared" si="57"/>
        <v>6.2096293389619266E-3</v>
      </c>
    </row>
    <row r="166" spans="1:36" x14ac:dyDescent="0.25">
      <c r="A166" s="35" t="s">
        <v>145</v>
      </c>
      <c r="B166" s="35" t="s">
        <v>125</v>
      </c>
      <c r="C166" s="35" t="s">
        <v>5</v>
      </c>
      <c r="D166" s="35" t="s">
        <v>190</v>
      </c>
      <c r="E166" s="35" t="s">
        <v>30</v>
      </c>
      <c r="F166" s="35" t="s">
        <v>11</v>
      </c>
      <c r="G166" s="35">
        <v>2019</v>
      </c>
      <c r="H166" s="36">
        <v>5447841</v>
      </c>
      <c r="I166" s="36">
        <v>4563863</v>
      </c>
      <c r="J166" s="36">
        <v>883978</v>
      </c>
      <c r="K166" s="36">
        <v>0</v>
      </c>
      <c r="L166" s="36">
        <v>160306</v>
      </c>
      <c r="M166" s="36">
        <v>354294</v>
      </c>
      <c r="N166" s="36">
        <v>115415</v>
      </c>
      <c r="O166" s="36">
        <v>0</v>
      </c>
      <c r="P166" s="36">
        <v>253963</v>
      </c>
      <c r="Q166" s="36">
        <v>0</v>
      </c>
      <c r="R166" s="36">
        <v>0</v>
      </c>
      <c r="S166" s="36">
        <v>0</v>
      </c>
      <c r="T166" s="36">
        <v>0</v>
      </c>
      <c r="U166" s="36">
        <v>0</v>
      </c>
      <c r="V166" s="36">
        <v>0</v>
      </c>
      <c r="W166" s="36">
        <v>253963</v>
      </c>
      <c r="X166" s="36">
        <v>87428</v>
      </c>
      <c r="Y166" s="36">
        <v>166535</v>
      </c>
      <c r="Z166" s="36">
        <v>166535</v>
      </c>
      <c r="AA166" s="36">
        <v>40162</v>
      </c>
      <c r="AB166" s="36">
        <v>0</v>
      </c>
      <c r="AC166" s="36">
        <v>0</v>
      </c>
      <c r="AD166" s="36">
        <v>0</v>
      </c>
      <c r="AE166" s="36">
        <v>0</v>
      </c>
      <c r="AF166" s="36">
        <f t="shared" si="55"/>
        <v>294125</v>
      </c>
      <c r="AG166" s="37">
        <f t="shared" si="51"/>
        <v>5.3989277587212989E-2</v>
      </c>
      <c r="AH166" s="37">
        <f t="shared" si="54"/>
        <v>0.16226207776621968</v>
      </c>
      <c r="AI166" s="38">
        <f t="shared" si="56"/>
        <v>4.6617182843625579E-2</v>
      </c>
      <c r="AJ166" s="38">
        <f t="shared" si="57"/>
        <v>3.0568990541390617E-2</v>
      </c>
    </row>
    <row r="167" spans="1:36" x14ac:dyDescent="0.25">
      <c r="A167" s="35" t="s">
        <v>145</v>
      </c>
      <c r="B167" s="35" t="s">
        <v>125</v>
      </c>
      <c r="C167" s="35" t="s">
        <v>5</v>
      </c>
      <c r="D167" s="35" t="s">
        <v>191</v>
      </c>
      <c r="E167" s="35" t="s">
        <v>81</v>
      </c>
      <c r="F167" s="35" t="s">
        <v>192</v>
      </c>
      <c r="G167" s="35">
        <v>2019</v>
      </c>
      <c r="H167" s="36">
        <v>4145698</v>
      </c>
      <c r="I167" s="36">
        <v>2917398</v>
      </c>
      <c r="J167" s="36">
        <v>1228300</v>
      </c>
      <c r="K167" s="36">
        <v>23905</v>
      </c>
      <c r="L167" s="36">
        <v>473091</v>
      </c>
      <c r="M167" s="36">
        <v>502367</v>
      </c>
      <c r="N167" s="36">
        <v>6734</v>
      </c>
      <c r="O167" s="36">
        <v>0</v>
      </c>
      <c r="P167" s="36">
        <v>270013</v>
      </c>
      <c r="Q167" s="36">
        <v>0</v>
      </c>
      <c r="R167" s="36">
        <v>0</v>
      </c>
      <c r="S167" s="36">
        <v>75936</v>
      </c>
      <c r="T167" s="36">
        <v>0</v>
      </c>
      <c r="U167" s="36">
        <v>0</v>
      </c>
      <c r="V167" s="36">
        <v>0</v>
      </c>
      <c r="W167" s="36">
        <v>194077</v>
      </c>
      <c r="X167" s="36">
        <v>0</v>
      </c>
      <c r="Y167" s="36">
        <v>194077</v>
      </c>
      <c r="Z167" s="36">
        <v>194077</v>
      </c>
      <c r="AA167" s="36">
        <v>42337</v>
      </c>
      <c r="AB167" s="36">
        <v>0</v>
      </c>
      <c r="AC167" s="36">
        <v>0</v>
      </c>
      <c r="AD167" s="36">
        <v>0</v>
      </c>
      <c r="AE167" s="36">
        <v>0</v>
      </c>
      <c r="AF167" s="36">
        <f t="shared" si="55"/>
        <v>312350</v>
      </c>
      <c r="AG167" s="37">
        <f t="shared" si="51"/>
        <v>7.5343162960736648E-2</v>
      </c>
      <c r="AH167" s="37">
        <f t="shared" si="54"/>
        <v>0.29628303846541643</v>
      </c>
      <c r="AI167" s="38">
        <f t="shared" si="56"/>
        <v>6.5130889900808023E-2</v>
      </c>
      <c r="AJ167" s="38">
        <f t="shared" si="57"/>
        <v>4.681407087539903E-2</v>
      </c>
    </row>
    <row r="168" spans="1:36" x14ac:dyDescent="0.25">
      <c r="A168" s="35" t="s">
        <v>145</v>
      </c>
      <c r="B168" s="35" t="s">
        <v>125</v>
      </c>
      <c r="C168" s="35" t="s">
        <v>5</v>
      </c>
      <c r="D168" s="35" t="s">
        <v>159</v>
      </c>
      <c r="E168" s="35" t="s">
        <v>40</v>
      </c>
      <c r="F168" s="35" t="s">
        <v>8</v>
      </c>
      <c r="G168" s="35">
        <v>2019</v>
      </c>
      <c r="H168" s="36">
        <v>27502830</v>
      </c>
      <c r="I168" s="36">
        <v>22906815</v>
      </c>
      <c r="J168" s="36">
        <v>4596015</v>
      </c>
      <c r="K168" s="36">
        <v>841528</v>
      </c>
      <c r="L168" s="36">
        <v>2764102</v>
      </c>
      <c r="M168" s="36">
        <v>1604609</v>
      </c>
      <c r="N168" s="36">
        <v>323335</v>
      </c>
      <c r="O168" s="36">
        <v>0</v>
      </c>
      <c r="P168" s="36">
        <v>745497</v>
      </c>
      <c r="Q168" s="36">
        <v>0</v>
      </c>
      <c r="R168" s="36">
        <v>794</v>
      </c>
      <c r="S168" s="36">
        <v>31925</v>
      </c>
      <c r="T168" s="36">
        <v>0</v>
      </c>
      <c r="U168" s="36">
        <v>0</v>
      </c>
      <c r="V168" s="36">
        <v>0</v>
      </c>
      <c r="W168" s="36">
        <v>714366</v>
      </c>
      <c r="X168" s="36">
        <v>67309</v>
      </c>
      <c r="Y168" s="36">
        <v>647057</v>
      </c>
      <c r="Z168" s="36">
        <v>647057</v>
      </c>
      <c r="AA168" s="36">
        <v>257425</v>
      </c>
      <c r="AB168" s="36">
        <v>0</v>
      </c>
      <c r="AC168" s="36">
        <v>0</v>
      </c>
      <c r="AD168" s="36">
        <v>0</v>
      </c>
      <c r="AE168" s="36">
        <v>0</v>
      </c>
      <c r="AF168" s="36">
        <f t="shared" si="55"/>
        <v>1002922</v>
      </c>
      <c r="AG168" s="37">
        <f t="shared" si="51"/>
        <v>3.646613821195855E-2</v>
      </c>
      <c r="AH168" s="37">
        <f t="shared" si="54"/>
        <v>0.16711062097973189</v>
      </c>
      <c r="AI168" s="38">
        <f t="shared" si="56"/>
        <v>2.7106192344569631E-2</v>
      </c>
      <c r="AJ168" s="38">
        <f t="shared" si="57"/>
        <v>2.3526924320151781E-2</v>
      </c>
    </row>
    <row r="169" spans="1:36" x14ac:dyDescent="0.25">
      <c r="A169" s="35" t="s">
        <v>145</v>
      </c>
      <c r="B169" s="35" t="s">
        <v>125</v>
      </c>
      <c r="C169" s="35" t="s">
        <v>5</v>
      </c>
      <c r="D169" s="35" t="s">
        <v>160</v>
      </c>
      <c r="E169" s="35" t="s">
        <v>26</v>
      </c>
      <c r="F169" s="35" t="s">
        <v>8</v>
      </c>
      <c r="G169" s="35">
        <v>2019</v>
      </c>
      <c r="H169" s="36">
        <v>17621233</v>
      </c>
      <c r="I169" s="36">
        <v>11255555</v>
      </c>
      <c r="J169" s="36">
        <v>6365678</v>
      </c>
      <c r="K169" s="36">
        <v>72891</v>
      </c>
      <c r="L169" s="36">
        <v>2363059</v>
      </c>
      <c r="M169" s="36">
        <v>1548185</v>
      </c>
      <c r="N169" s="36">
        <v>375</v>
      </c>
      <c r="O169" s="36">
        <v>0</v>
      </c>
      <c r="P169" s="36">
        <v>2526950</v>
      </c>
      <c r="Q169" s="36">
        <v>0</v>
      </c>
      <c r="R169" s="36">
        <v>78446</v>
      </c>
      <c r="S169" s="36">
        <v>129832</v>
      </c>
      <c r="T169" s="36">
        <v>0</v>
      </c>
      <c r="U169" s="36">
        <v>0</v>
      </c>
      <c r="V169" s="36">
        <v>0</v>
      </c>
      <c r="W169" s="36">
        <v>2475564</v>
      </c>
      <c r="X169" s="36">
        <v>1002798</v>
      </c>
      <c r="Y169" s="36">
        <v>1472766</v>
      </c>
      <c r="Z169" s="36">
        <v>1472766</v>
      </c>
      <c r="AA169" s="36">
        <v>292863</v>
      </c>
      <c r="AB169" s="36">
        <v>0</v>
      </c>
      <c r="AC169" s="36">
        <v>0</v>
      </c>
      <c r="AD169" s="36">
        <v>0</v>
      </c>
      <c r="AE169" s="36">
        <v>12972</v>
      </c>
      <c r="AF169" s="36">
        <f t="shared" si="55"/>
        <v>2832785</v>
      </c>
      <c r="AG169" s="37">
        <f t="shared" si="51"/>
        <v>0.1607597493319565</v>
      </c>
      <c r="AH169" s="37">
        <f t="shared" si="54"/>
        <v>0.36125043009192376</v>
      </c>
      <c r="AI169" s="38">
        <f t="shared" si="56"/>
        <v>0.14340369938925387</v>
      </c>
      <c r="AJ169" s="38">
        <f t="shared" si="57"/>
        <v>8.3579054882254838E-2</v>
      </c>
    </row>
    <row r="170" spans="1:36" x14ac:dyDescent="0.25">
      <c r="A170" s="35" t="s">
        <v>145</v>
      </c>
      <c r="B170" s="35" t="s">
        <v>125</v>
      </c>
      <c r="C170" s="35" t="s">
        <v>5</v>
      </c>
      <c r="D170" s="35" t="s">
        <v>163</v>
      </c>
      <c r="E170" s="35" t="s">
        <v>57</v>
      </c>
      <c r="F170" s="35" t="s">
        <v>12</v>
      </c>
      <c r="G170" s="35">
        <v>2019</v>
      </c>
      <c r="H170" s="36">
        <v>6902794</v>
      </c>
      <c r="I170" s="36">
        <v>5698422</v>
      </c>
      <c r="J170" s="36">
        <v>1204372</v>
      </c>
      <c r="K170" s="36">
        <v>29161</v>
      </c>
      <c r="L170" s="36">
        <v>473077</v>
      </c>
      <c r="M170" s="36">
        <v>475994</v>
      </c>
      <c r="N170" s="36">
        <v>103242</v>
      </c>
      <c r="O170" s="36">
        <v>0</v>
      </c>
      <c r="P170" s="36">
        <v>181220</v>
      </c>
      <c r="Q170" s="36">
        <v>0</v>
      </c>
      <c r="R170" s="36">
        <v>0</v>
      </c>
      <c r="S170" s="36">
        <v>0</v>
      </c>
      <c r="T170" s="36">
        <v>0</v>
      </c>
      <c r="U170" s="36">
        <v>0</v>
      </c>
      <c r="V170" s="36">
        <v>0</v>
      </c>
      <c r="W170" s="36">
        <v>181220</v>
      </c>
      <c r="X170" s="36">
        <v>0</v>
      </c>
      <c r="Y170" s="36">
        <v>181220</v>
      </c>
      <c r="Z170" s="36">
        <v>181220</v>
      </c>
      <c r="AA170" s="36">
        <v>135527</v>
      </c>
      <c r="AB170" s="36">
        <v>0</v>
      </c>
      <c r="AC170" s="36">
        <v>0</v>
      </c>
      <c r="AD170" s="36">
        <v>0</v>
      </c>
      <c r="AE170" s="36">
        <v>0</v>
      </c>
      <c r="AF170" s="36">
        <f t="shared" si="55"/>
        <v>316747</v>
      </c>
      <c r="AG170" s="37">
        <f t="shared" si="51"/>
        <v>4.5886781497463204E-2</v>
      </c>
      <c r="AH170" s="37">
        <f t="shared" si="54"/>
        <v>0.17447601652316438</v>
      </c>
      <c r="AI170" s="38">
        <f t="shared" si="56"/>
        <v>2.6253137497656745E-2</v>
      </c>
      <c r="AJ170" s="38">
        <f t="shared" si="57"/>
        <v>2.6253137497656745E-2</v>
      </c>
    </row>
    <row r="171" spans="1:36" x14ac:dyDescent="0.25">
      <c r="A171" s="35" t="s">
        <v>145</v>
      </c>
      <c r="B171" s="35" t="s">
        <v>125</v>
      </c>
      <c r="C171" s="35" t="s">
        <v>5</v>
      </c>
      <c r="D171" s="35" t="s">
        <v>164</v>
      </c>
      <c r="E171" s="35" t="s">
        <v>68</v>
      </c>
      <c r="F171" s="35" t="s">
        <v>17</v>
      </c>
      <c r="G171" s="35">
        <v>2019</v>
      </c>
      <c r="H171" s="36">
        <v>58060396</v>
      </c>
      <c r="I171" s="36">
        <v>45202649</v>
      </c>
      <c r="J171" s="36">
        <v>12857747</v>
      </c>
      <c r="K171" s="36">
        <v>73598</v>
      </c>
      <c r="L171" s="36">
        <v>5139250</v>
      </c>
      <c r="M171" s="36">
        <v>3635994</v>
      </c>
      <c r="N171" s="36">
        <v>702929</v>
      </c>
      <c r="O171" s="36">
        <v>0</v>
      </c>
      <c r="P171" s="36">
        <v>3453172</v>
      </c>
      <c r="Q171" s="36">
        <v>0</v>
      </c>
      <c r="R171" s="36">
        <v>7337</v>
      </c>
      <c r="S171" s="36">
        <v>805625</v>
      </c>
      <c r="T171" s="36">
        <v>0</v>
      </c>
      <c r="U171" s="36">
        <v>0</v>
      </c>
      <c r="V171" s="36">
        <v>0</v>
      </c>
      <c r="W171" s="36">
        <v>2654884</v>
      </c>
      <c r="X171" s="36">
        <v>1123691</v>
      </c>
      <c r="Y171" s="36">
        <v>1531193</v>
      </c>
      <c r="Z171" s="36">
        <v>1531193</v>
      </c>
      <c r="AA171" s="36">
        <v>1480165</v>
      </c>
      <c r="AB171" s="36">
        <v>0</v>
      </c>
      <c r="AC171" s="36">
        <v>0</v>
      </c>
      <c r="AD171" s="36">
        <v>0</v>
      </c>
      <c r="AE171" s="36">
        <v>0</v>
      </c>
      <c r="AF171" s="36">
        <f t="shared" si="55"/>
        <v>4933337</v>
      </c>
      <c r="AG171" s="37">
        <f t="shared" si="51"/>
        <v>8.496905532645696E-2</v>
      </c>
      <c r="AH171" s="37">
        <f t="shared" si="54"/>
        <v>0.22145469004379509</v>
      </c>
      <c r="AI171" s="38">
        <f t="shared" si="56"/>
        <v>5.9475515805989337E-2</v>
      </c>
      <c r="AJ171" s="38">
        <f t="shared" si="57"/>
        <v>2.6372417439247228E-2</v>
      </c>
    </row>
    <row r="172" spans="1:36" x14ac:dyDescent="0.25">
      <c r="A172" s="35" t="s">
        <v>145</v>
      </c>
      <c r="B172" s="35" t="s">
        <v>125</v>
      </c>
      <c r="C172" s="35" t="s">
        <v>5</v>
      </c>
      <c r="D172" s="35" t="s">
        <v>186</v>
      </c>
      <c r="E172" s="35" t="s">
        <v>74</v>
      </c>
      <c r="F172" s="35" t="s">
        <v>16</v>
      </c>
      <c r="G172" s="35">
        <v>2019</v>
      </c>
      <c r="H172" s="36">
        <v>4669575</v>
      </c>
      <c r="I172" s="36">
        <v>2983133</v>
      </c>
      <c r="J172" s="36">
        <v>1686442</v>
      </c>
      <c r="K172" s="36">
        <v>27863</v>
      </c>
      <c r="L172" s="36">
        <v>787250</v>
      </c>
      <c r="M172" s="36">
        <v>573760</v>
      </c>
      <c r="N172" s="36">
        <v>0</v>
      </c>
      <c r="O172" s="36">
        <v>0</v>
      </c>
      <c r="P172" s="36">
        <v>353295</v>
      </c>
      <c r="Q172" s="36">
        <v>0</v>
      </c>
      <c r="R172" s="36">
        <v>0</v>
      </c>
      <c r="S172" s="36">
        <v>339848</v>
      </c>
      <c r="T172" s="36">
        <v>0</v>
      </c>
      <c r="U172" s="36">
        <v>0</v>
      </c>
      <c r="V172" s="36">
        <v>0</v>
      </c>
      <c r="W172" s="36">
        <v>13447</v>
      </c>
      <c r="X172" s="36">
        <v>0</v>
      </c>
      <c r="Y172" s="36">
        <v>13447</v>
      </c>
      <c r="Z172" s="36">
        <v>13447</v>
      </c>
      <c r="AA172" s="36">
        <v>0</v>
      </c>
      <c r="AB172" s="36">
        <v>0</v>
      </c>
      <c r="AC172" s="36">
        <v>0</v>
      </c>
      <c r="AD172" s="36">
        <v>0</v>
      </c>
      <c r="AE172" s="36">
        <v>0</v>
      </c>
      <c r="AF172" s="36">
        <f t="shared" si="55"/>
        <v>353295</v>
      </c>
      <c r="AG172" s="37">
        <f t="shared" si="51"/>
        <v>7.5658919708967085E-2</v>
      </c>
      <c r="AH172" s="37">
        <f t="shared" si="54"/>
        <v>0.36115535139707577</v>
      </c>
      <c r="AI172" s="38">
        <f t="shared" si="56"/>
        <v>7.5658919708967085E-2</v>
      </c>
      <c r="AJ172" s="38">
        <f t="shared" si="57"/>
        <v>2.8797053265018765E-3</v>
      </c>
    </row>
    <row r="173" spans="1:36" x14ac:dyDescent="0.25">
      <c r="A173" s="35" t="s">
        <v>145</v>
      </c>
      <c r="B173" s="35" t="s">
        <v>125</v>
      </c>
      <c r="C173" s="35" t="s">
        <v>5</v>
      </c>
      <c r="D173" s="35" t="s">
        <v>168</v>
      </c>
      <c r="E173" s="35" t="s">
        <v>58</v>
      </c>
      <c r="F173" s="35" t="s">
        <v>12</v>
      </c>
      <c r="G173" s="35">
        <v>2019</v>
      </c>
      <c r="H173" s="36">
        <v>19431470</v>
      </c>
      <c r="I173" s="36">
        <v>15337933</v>
      </c>
      <c r="J173" s="36">
        <v>4093537</v>
      </c>
      <c r="K173" s="36">
        <v>61874</v>
      </c>
      <c r="L173" s="36">
        <v>2439897</v>
      </c>
      <c r="M173" s="36">
        <v>1841524</v>
      </c>
      <c r="N173" s="36">
        <v>2210458</v>
      </c>
      <c r="O173" s="36">
        <v>0</v>
      </c>
      <c r="P173" s="36">
        <v>-2336468</v>
      </c>
      <c r="Q173" s="36">
        <v>0</v>
      </c>
      <c r="R173" s="36">
        <v>47456</v>
      </c>
      <c r="S173" s="36">
        <v>282102</v>
      </c>
      <c r="T173" s="36">
        <v>0</v>
      </c>
      <c r="U173" s="36">
        <v>0</v>
      </c>
      <c r="V173" s="36">
        <v>0</v>
      </c>
      <c r="W173" s="36">
        <v>-2571114</v>
      </c>
      <c r="X173" s="36">
        <v>-325660</v>
      </c>
      <c r="Y173" s="36">
        <v>-2245454</v>
      </c>
      <c r="Z173" s="36">
        <v>-2245454</v>
      </c>
      <c r="AA173" s="36">
        <v>390007</v>
      </c>
      <c r="AB173" s="36">
        <v>0</v>
      </c>
      <c r="AC173" s="36">
        <v>0</v>
      </c>
      <c r="AD173" s="36">
        <v>0</v>
      </c>
      <c r="AE173" s="36">
        <v>0</v>
      </c>
      <c r="AF173" s="36">
        <f t="shared" si="55"/>
        <v>-1946461</v>
      </c>
      <c r="AG173" s="37">
        <f t="shared" si="51"/>
        <v>-0.10017054808514229</v>
      </c>
      <c r="AH173" s="37">
        <f t="shared" si="54"/>
        <v>0.21066532794482354</v>
      </c>
      <c r="AI173" s="38">
        <f t="shared" si="56"/>
        <v>-0.12024144339054121</v>
      </c>
      <c r="AJ173" s="38">
        <f t="shared" si="57"/>
        <v>-0.11555759806128924</v>
      </c>
    </row>
    <row r="174" spans="1:36" x14ac:dyDescent="0.25">
      <c r="A174" s="35" t="s">
        <v>145</v>
      </c>
      <c r="B174" s="35" t="s">
        <v>125</v>
      </c>
      <c r="C174" s="35" t="s">
        <v>5</v>
      </c>
      <c r="D174" s="35" t="s">
        <v>170</v>
      </c>
      <c r="E174" s="35" t="s">
        <v>29</v>
      </c>
      <c r="F174" s="35" t="s">
        <v>12</v>
      </c>
      <c r="G174" s="35">
        <v>2019</v>
      </c>
      <c r="H174" s="36">
        <v>72690616</v>
      </c>
      <c r="I174" s="36">
        <v>24308167</v>
      </c>
      <c r="J174" s="36">
        <v>48382449</v>
      </c>
      <c r="K174" s="36">
        <v>387582</v>
      </c>
      <c r="L174" s="36">
        <v>34014463</v>
      </c>
      <c r="M174" s="36">
        <v>8998751</v>
      </c>
      <c r="N174" s="36">
        <v>0</v>
      </c>
      <c r="O174" s="36">
        <v>-673623</v>
      </c>
      <c r="P174" s="36">
        <v>5083194</v>
      </c>
      <c r="Q174" s="36">
        <v>0</v>
      </c>
      <c r="R174" s="36">
        <v>907792</v>
      </c>
      <c r="S174" s="36">
        <v>2813731</v>
      </c>
      <c r="T174" s="36">
        <v>0</v>
      </c>
      <c r="U174" s="36">
        <v>0</v>
      </c>
      <c r="V174" s="36">
        <v>0</v>
      </c>
      <c r="W174" s="36">
        <v>3177255</v>
      </c>
      <c r="X174" s="36">
        <v>2316935</v>
      </c>
      <c r="Y174" s="36">
        <v>860320</v>
      </c>
      <c r="Z174" s="36">
        <v>860320</v>
      </c>
      <c r="AA174" s="36">
        <v>718003</v>
      </c>
      <c r="AB174" s="36">
        <v>0</v>
      </c>
      <c r="AC174" s="36">
        <v>0</v>
      </c>
      <c r="AD174" s="36">
        <v>0</v>
      </c>
      <c r="AE174" s="36">
        <v>0</v>
      </c>
      <c r="AF174" s="36">
        <f t="shared" si="55"/>
        <v>5801197</v>
      </c>
      <c r="AG174" s="37">
        <f t="shared" si="51"/>
        <v>7.9806683712791759E-2</v>
      </c>
      <c r="AH174" s="37">
        <f t="shared" ref="AH174:AH188" si="58">+J174/$H174</f>
        <v>0.66559415317102277</v>
      </c>
      <c r="AI174" s="38">
        <f t="shared" si="56"/>
        <v>6.9929163896478741E-2</v>
      </c>
      <c r="AJ174" s="38">
        <f t="shared" si="57"/>
        <v>1.1835365379212084E-2</v>
      </c>
    </row>
    <row r="175" spans="1:36" x14ac:dyDescent="0.25">
      <c r="A175" s="35" t="s">
        <v>145</v>
      </c>
      <c r="B175" s="35" t="s">
        <v>125</v>
      </c>
      <c r="C175" s="35" t="s">
        <v>5</v>
      </c>
      <c r="D175" s="35" t="s">
        <v>169</v>
      </c>
      <c r="E175" s="35" t="s">
        <v>78</v>
      </c>
      <c r="F175" s="35" t="s">
        <v>10</v>
      </c>
      <c r="G175" s="35">
        <v>2019</v>
      </c>
      <c r="H175" s="36">
        <v>7093368</v>
      </c>
      <c r="I175" s="36">
        <v>5884060</v>
      </c>
      <c r="J175" s="36">
        <v>1209308</v>
      </c>
      <c r="K175" s="36">
        <v>1100272</v>
      </c>
      <c r="L175" s="36">
        <v>937971</v>
      </c>
      <c r="M175" s="36">
        <v>1062600</v>
      </c>
      <c r="N175" s="36">
        <v>29494</v>
      </c>
      <c r="O175" s="36">
        <v>0</v>
      </c>
      <c r="P175" s="36">
        <v>279515</v>
      </c>
      <c r="Q175" s="36">
        <v>0</v>
      </c>
      <c r="R175" s="36">
        <v>118</v>
      </c>
      <c r="S175" s="36">
        <v>153159</v>
      </c>
      <c r="T175" s="36">
        <v>0</v>
      </c>
      <c r="U175" s="36">
        <v>0</v>
      </c>
      <c r="V175" s="36">
        <v>0</v>
      </c>
      <c r="W175" s="36">
        <v>126474</v>
      </c>
      <c r="X175" s="36">
        <v>0</v>
      </c>
      <c r="Y175" s="36">
        <v>126474</v>
      </c>
      <c r="Z175" s="36">
        <v>126474</v>
      </c>
      <c r="AA175" s="36">
        <v>291855</v>
      </c>
      <c r="AB175" s="36">
        <v>0</v>
      </c>
      <c r="AC175" s="36">
        <v>0</v>
      </c>
      <c r="AD175" s="36">
        <v>0</v>
      </c>
      <c r="AE175" s="36">
        <v>0</v>
      </c>
      <c r="AF175" s="36">
        <f t="shared" si="55"/>
        <v>571370</v>
      </c>
      <c r="AG175" s="37">
        <f t="shared" si="51"/>
        <v>8.0549888290019633E-2</v>
      </c>
      <c r="AH175" s="37">
        <f t="shared" si="58"/>
        <v>0.17048431718190851</v>
      </c>
      <c r="AI175" s="38">
        <f t="shared" si="56"/>
        <v>3.9405117568974288E-2</v>
      </c>
      <c r="AJ175" s="38">
        <f t="shared" si="57"/>
        <v>1.7829894064427504E-2</v>
      </c>
    </row>
    <row r="176" spans="1:36" x14ac:dyDescent="0.25">
      <c r="A176" s="35" t="s">
        <v>145</v>
      </c>
      <c r="B176" s="35" t="s">
        <v>125</v>
      </c>
      <c r="C176" s="35" t="s">
        <v>5</v>
      </c>
      <c r="D176" s="35" t="s">
        <v>172</v>
      </c>
      <c r="E176" s="35" t="s">
        <v>49</v>
      </c>
      <c r="F176" s="35" t="s">
        <v>23</v>
      </c>
      <c r="G176" s="35">
        <v>2019</v>
      </c>
      <c r="H176" s="36">
        <v>17028587</v>
      </c>
      <c r="I176" s="36">
        <v>13519020</v>
      </c>
      <c r="J176" s="36">
        <v>3509567</v>
      </c>
      <c r="K176" s="36">
        <v>133983</v>
      </c>
      <c r="L176" s="36">
        <v>1686324</v>
      </c>
      <c r="M176" s="36">
        <v>609091</v>
      </c>
      <c r="N176" s="36">
        <v>202548</v>
      </c>
      <c r="O176" s="36">
        <v>0</v>
      </c>
      <c r="P176" s="36">
        <v>1145587</v>
      </c>
      <c r="Q176" s="36">
        <v>0</v>
      </c>
      <c r="R176" s="36">
        <v>8256</v>
      </c>
      <c r="S176" s="36">
        <v>120738</v>
      </c>
      <c r="T176" s="36">
        <v>0</v>
      </c>
      <c r="U176" s="36">
        <v>0</v>
      </c>
      <c r="V176" s="36">
        <v>0</v>
      </c>
      <c r="W176" s="36">
        <v>1033105</v>
      </c>
      <c r="X176" s="36">
        <v>363817</v>
      </c>
      <c r="Y176" s="36">
        <v>669288</v>
      </c>
      <c r="Z176" s="36">
        <v>669288</v>
      </c>
      <c r="AA176" s="36">
        <v>275560</v>
      </c>
      <c r="AB176" s="36">
        <v>0</v>
      </c>
      <c r="AC176" s="36">
        <v>0</v>
      </c>
      <c r="AD176" s="36">
        <v>0</v>
      </c>
      <c r="AE176" s="36">
        <v>0</v>
      </c>
      <c r="AF176" s="36">
        <f t="shared" si="55"/>
        <v>1421147</v>
      </c>
      <c r="AG176" s="37">
        <f t="shared" si="51"/>
        <v>8.3456542812389539E-2</v>
      </c>
      <c r="AH176" s="37">
        <f t="shared" si="58"/>
        <v>0.20609854475888106</v>
      </c>
      <c r="AI176" s="38">
        <f t="shared" si="56"/>
        <v>6.727434284477038E-2</v>
      </c>
      <c r="AJ176" s="38">
        <f t="shared" si="57"/>
        <v>3.9303789562809881E-2</v>
      </c>
    </row>
    <row r="177" spans="1:36" x14ac:dyDescent="0.25">
      <c r="A177" s="35" t="s">
        <v>145</v>
      </c>
      <c r="B177" s="35" t="s">
        <v>125</v>
      </c>
      <c r="C177" s="35" t="s">
        <v>5</v>
      </c>
      <c r="D177" s="35" t="s">
        <v>174</v>
      </c>
      <c r="E177" s="35" t="s">
        <v>51</v>
      </c>
      <c r="F177" s="35" t="s">
        <v>19</v>
      </c>
      <c r="G177" s="35">
        <v>2019</v>
      </c>
      <c r="H177" s="36">
        <v>6676798</v>
      </c>
      <c r="I177" s="36">
        <v>6209422</v>
      </c>
      <c r="J177" s="36">
        <v>467376</v>
      </c>
      <c r="K177" s="36">
        <v>0</v>
      </c>
      <c r="L177" s="36">
        <v>0</v>
      </c>
      <c r="M177" s="36">
        <v>166878</v>
      </c>
      <c r="N177" s="36">
        <v>92100</v>
      </c>
      <c r="O177" s="36">
        <v>0</v>
      </c>
      <c r="P177" s="36">
        <v>208398</v>
      </c>
      <c r="Q177" s="36">
        <v>0</v>
      </c>
      <c r="R177" s="36">
        <v>0</v>
      </c>
      <c r="S177" s="36">
        <v>98171</v>
      </c>
      <c r="T177" s="36">
        <v>0</v>
      </c>
      <c r="U177" s="36">
        <v>0</v>
      </c>
      <c r="V177" s="36">
        <v>0</v>
      </c>
      <c r="W177" s="36">
        <v>110227</v>
      </c>
      <c r="X177" s="36">
        <v>102787</v>
      </c>
      <c r="Y177" s="36">
        <v>7440</v>
      </c>
      <c r="Z177" s="36">
        <v>7440</v>
      </c>
      <c r="AA177" s="36">
        <v>133308</v>
      </c>
      <c r="AB177" s="36">
        <v>0</v>
      </c>
      <c r="AC177" s="36">
        <v>0</v>
      </c>
      <c r="AD177" s="36">
        <v>0</v>
      </c>
      <c r="AE177" s="36">
        <v>0</v>
      </c>
      <c r="AF177" s="36">
        <f t="shared" si="55"/>
        <v>341706</v>
      </c>
      <c r="AG177" s="37">
        <f t="shared" ref="AG177:AG224" si="59">+AF177/$H177</f>
        <v>5.1178124604039241E-2</v>
      </c>
      <c r="AH177" s="37">
        <f t="shared" si="58"/>
        <v>7.0000020968134721E-2</v>
      </c>
      <c r="AI177" s="38">
        <f t="shared" si="56"/>
        <v>3.1212266718268249E-2</v>
      </c>
      <c r="AJ177" s="38">
        <f t="shared" si="57"/>
        <v>1.1143065882777943E-3</v>
      </c>
    </row>
    <row r="178" spans="1:36" x14ac:dyDescent="0.25">
      <c r="A178" s="35" t="s">
        <v>145</v>
      </c>
      <c r="B178" s="35" t="s">
        <v>125</v>
      </c>
      <c r="C178" s="35" t="s">
        <v>5</v>
      </c>
      <c r="D178" s="35" t="s">
        <v>193</v>
      </c>
      <c r="E178" s="35" t="s">
        <v>72</v>
      </c>
      <c r="F178" s="35" t="s">
        <v>18</v>
      </c>
      <c r="G178" s="35">
        <v>2019</v>
      </c>
      <c r="H178" s="36">
        <v>3930484</v>
      </c>
      <c r="I178" s="36">
        <v>3287117</v>
      </c>
      <c r="J178" s="36">
        <v>643367</v>
      </c>
      <c r="K178" s="36">
        <v>0</v>
      </c>
      <c r="L178" s="36">
        <v>51941</v>
      </c>
      <c r="M178" s="36">
        <v>182330</v>
      </c>
      <c r="N178" s="36">
        <v>189763</v>
      </c>
      <c r="O178" s="36">
        <v>0</v>
      </c>
      <c r="P178" s="36">
        <v>219333</v>
      </c>
      <c r="Q178" s="36">
        <v>0</v>
      </c>
      <c r="R178" s="36">
        <v>0</v>
      </c>
      <c r="S178" s="36">
        <v>0</v>
      </c>
      <c r="T178" s="36">
        <v>0</v>
      </c>
      <c r="U178" s="36">
        <v>0</v>
      </c>
      <c r="V178" s="36">
        <v>0</v>
      </c>
      <c r="W178" s="36">
        <v>219333</v>
      </c>
      <c r="X178" s="36">
        <v>70186</v>
      </c>
      <c r="Y178" s="36">
        <v>149147</v>
      </c>
      <c r="Z178" s="36">
        <v>149147</v>
      </c>
      <c r="AA178" s="36">
        <v>0</v>
      </c>
      <c r="AB178" s="36">
        <v>0</v>
      </c>
      <c r="AC178" s="36">
        <v>0</v>
      </c>
      <c r="AD178" s="36">
        <v>0</v>
      </c>
      <c r="AE178" s="36">
        <v>0</v>
      </c>
      <c r="AF178" s="36">
        <f t="shared" si="55"/>
        <v>219333</v>
      </c>
      <c r="AG178" s="37">
        <f t="shared" si="59"/>
        <v>5.5803051227278883E-2</v>
      </c>
      <c r="AH178" s="37">
        <f t="shared" si="58"/>
        <v>0.16368645693507466</v>
      </c>
      <c r="AI178" s="38">
        <f t="shared" si="56"/>
        <v>5.5803051227278883E-2</v>
      </c>
      <c r="AJ178" s="38">
        <f t="shared" si="57"/>
        <v>3.7946217310641642E-2</v>
      </c>
    </row>
    <row r="179" spans="1:36" x14ac:dyDescent="0.25">
      <c r="A179" s="35" t="s">
        <v>145</v>
      </c>
      <c r="B179" s="35" t="s">
        <v>125</v>
      </c>
      <c r="C179" s="35" t="s">
        <v>5</v>
      </c>
      <c r="D179" s="35" t="s">
        <v>194</v>
      </c>
      <c r="E179" s="35" t="s">
        <v>36</v>
      </c>
      <c r="F179" s="35" t="s">
        <v>13</v>
      </c>
      <c r="G179" s="35">
        <v>2019</v>
      </c>
      <c r="H179" s="36">
        <v>3090737</v>
      </c>
      <c r="I179" s="36">
        <v>2335727</v>
      </c>
      <c r="J179" s="36">
        <v>755010</v>
      </c>
      <c r="K179" s="36">
        <v>0</v>
      </c>
      <c r="L179" s="36">
        <v>177643</v>
      </c>
      <c r="M179" s="36">
        <v>413568</v>
      </c>
      <c r="N179" s="36">
        <v>0</v>
      </c>
      <c r="O179" s="36">
        <v>17114</v>
      </c>
      <c r="P179" s="36">
        <v>180913</v>
      </c>
      <c r="Q179" s="36">
        <v>0</v>
      </c>
      <c r="R179" s="36">
        <v>0</v>
      </c>
      <c r="S179" s="36">
        <v>30227</v>
      </c>
      <c r="T179" s="36">
        <v>0</v>
      </c>
      <c r="U179" s="36">
        <v>0</v>
      </c>
      <c r="V179" s="36">
        <v>0</v>
      </c>
      <c r="W179" s="36">
        <v>150686</v>
      </c>
      <c r="X179" s="36">
        <v>60954</v>
      </c>
      <c r="Y179" s="36">
        <v>89732</v>
      </c>
      <c r="Z179" s="36">
        <v>89732</v>
      </c>
      <c r="AA179" s="36">
        <v>112943</v>
      </c>
      <c r="AB179" s="36">
        <v>0</v>
      </c>
      <c r="AC179" s="36">
        <v>0</v>
      </c>
      <c r="AD179" s="36">
        <v>0</v>
      </c>
      <c r="AE179" s="36">
        <v>0</v>
      </c>
      <c r="AF179" s="36">
        <f t="shared" si="55"/>
        <v>293856</v>
      </c>
      <c r="AG179" s="37">
        <f t="shared" si="59"/>
        <v>9.5076352339264064E-2</v>
      </c>
      <c r="AH179" s="37">
        <f t="shared" si="58"/>
        <v>0.24428154191055401</v>
      </c>
      <c r="AI179" s="38">
        <f t="shared" si="56"/>
        <v>5.853393543352281E-2</v>
      </c>
      <c r="AJ179" s="38">
        <f t="shared" si="57"/>
        <v>2.9032557606810287E-2</v>
      </c>
    </row>
    <row r="180" spans="1:36" x14ac:dyDescent="0.25">
      <c r="A180" s="35" t="s">
        <v>145</v>
      </c>
      <c r="B180" s="35" t="s">
        <v>125</v>
      </c>
      <c r="C180" s="35" t="s">
        <v>5</v>
      </c>
      <c r="D180" s="35" t="s">
        <v>195</v>
      </c>
      <c r="E180" s="35" t="s">
        <v>88</v>
      </c>
      <c r="F180" s="35" t="s">
        <v>15</v>
      </c>
      <c r="G180" s="35">
        <v>2019</v>
      </c>
      <c r="H180" s="36">
        <v>5766302</v>
      </c>
      <c r="I180" s="36">
        <v>4107222</v>
      </c>
      <c r="J180" s="36">
        <v>1659080</v>
      </c>
      <c r="K180" s="36">
        <v>28965</v>
      </c>
      <c r="L180" s="36">
        <v>1244636</v>
      </c>
      <c r="M180" s="36">
        <v>227855</v>
      </c>
      <c r="N180" s="36">
        <v>94845</v>
      </c>
      <c r="O180" s="36">
        <v>0</v>
      </c>
      <c r="P180" s="36">
        <v>120709</v>
      </c>
      <c r="Q180" s="36">
        <v>0</v>
      </c>
      <c r="R180" s="36">
        <v>4983</v>
      </c>
      <c r="S180" s="36">
        <v>93955</v>
      </c>
      <c r="T180" s="36">
        <v>0</v>
      </c>
      <c r="U180" s="36">
        <v>0</v>
      </c>
      <c r="V180" s="36">
        <v>0</v>
      </c>
      <c r="W180" s="36">
        <v>31737</v>
      </c>
      <c r="X180" s="36">
        <v>2931</v>
      </c>
      <c r="Y180" s="36">
        <v>28806</v>
      </c>
      <c r="Z180" s="36">
        <v>28806</v>
      </c>
      <c r="AA180" s="36">
        <v>62974</v>
      </c>
      <c r="AB180" s="36">
        <v>0</v>
      </c>
      <c r="AC180" s="36">
        <v>0</v>
      </c>
      <c r="AD180" s="36">
        <v>0</v>
      </c>
      <c r="AE180" s="36">
        <v>0</v>
      </c>
      <c r="AF180" s="36">
        <f t="shared" si="55"/>
        <v>183683</v>
      </c>
      <c r="AG180" s="37">
        <f t="shared" si="59"/>
        <v>3.1854557739084771E-2</v>
      </c>
      <c r="AH180" s="37">
        <f t="shared" si="58"/>
        <v>0.287719928647511</v>
      </c>
      <c r="AI180" s="38">
        <f t="shared" si="56"/>
        <v>2.0933520304694413E-2</v>
      </c>
      <c r="AJ180" s="38">
        <f t="shared" si="57"/>
        <v>4.995576020818889E-3</v>
      </c>
    </row>
    <row r="181" spans="1:36" x14ac:dyDescent="0.25">
      <c r="A181" s="35" t="s">
        <v>145</v>
      </c>
      <c r="B181" s="35" t="s">
        <v>125</v>
      </c>
      <c r="C181" s="35" t="s">
        <v>5</v>
      </c>
      <c r="D181" s="35" t="s">
        <v>176</v>
      </c>
      <c r="E181" s="35" t="s">
        <v>62</v>
      </c>
      <c r="F181" s="35" t="s">
        <v>17</v>
      </c>
      <c r="G181" s="35">
        <v>2019</v>
      </c>
      <c r="H181" s="36">
        <v>14337134</v>
      </c>
      <c r="I181" s="36">
        <v>11682078</v>
      </c>
      <c r="J181" s="36">
        <v>2655056</v>
      </c>
      <c r="K181" s="36">
        <v>91419</v>
      </c>
      <c r="L181" s="36">
        <v>898323</v>
      </c>
      <c r="M181" s="36">
        <v>709799</v>
      </c>
      <c r="N181" s="36">
        <v>0</v>
      </c>
      <c r="O181" s="36">
        <v>0</v>
      </c>
      <c r="P181" s="36">
        <v>1138353</v>
      </c>
      <c r="Q181" s="36">
        <v>0</v>
      </c>
      <c r="R181" s="36">
        <v>77326</v>
      </c>
      <c r="S181" s="36">
        <v>172636</v>
      </c>
      <c r="T181" s="36">
        <v>0</v>
      </c>
      <c r="U181" s="36">
        <v>0</v>
      </c>
      <c r="V181" s="36">
        <v>0</v>
      </c>
      <c r="W181" s="36">
        <v>1043043</v>
      </c>
      <c r="X181" s="36">
        <v>351254</v>
      </c>
      <c r="Y181" s="36">
        <v>691789</v>
      </c>
      <c r="Z181" s="36">
        <v>691789</v>
      </c>
      <c r="AA181" s="36">
        <v>107767</v>
      </c>
      <c r="AB181" s="36">
        <v>0</v>
      </c>
      <c r="AC181" s="36">
        <v>0</v>
      </c>
      <c r="AD181" s="36">
        <v>0</v>
      </c>
      <c r="AE181" s="36">
        <v>0</v>
      </c>
      <c r="AF181" s="36">
        <f t="shared" si="55"/>
        <v>1246120</v>
      </c>
      <c r="AG181" s="37">
        <f t="shared" si="59"/>
        <v>8.6915557879280472E-2</v>
      </c>
      <c r="AH181" s="37">
        <f t="shared" si="58"/>
        <v>0.18518736031901495</v>
      </c>
      <c r="AI181" s="38">
        <f t="shared" si="56"/>
        <v>7.939892310415736E-2</v>
      </c>
      <c r="AJ181" s="38">
        <f t="shared" si="57"/>
        <v>4.82515543204102E-2</v>
      </c>
    </row>
    <row r="182" spans="1:36" x14ac:dyDescent="0.25">
      <c r="A182" s="35" t="s">
        <v>145</v>
      </c>
      <c r="B182" s="35" t="s">
        <v>125</v>
      </c>
      <c r="C182" s="35" t="s">
        <v>5</v>
      </c>
      <c r="D182" s="35" t="s">
        <v>177</v>
      </c>
      <c r="E182" s="35" t="s">
        <v>93</v>
      </c>
      <c r="F182" s="35" t="s">
        <v>8</v>
      </c>
      <c r="G182" s="35">
        <v>2019</v>
      </c>
      <c r="H182" s="36">
        <v>13269635</v>
      </c>
      <c r="I182" s="36">
        <v>9761754</v>
      </c>
      <c r="J182" s="36">
        <v>3507881</v>
      </c>
      <c r="K182" s="36">
        <v>156356</v>
      </c>
      <c r="L182" s="36">
        <v>1722281</v>
      </c>
      <c r="M182" s="36">
        <v>1863226</v>
      </c>
      <c r="N182" s="36">
        <v>43540</v>
      </c>
      <c r="O182" s="36">
        <v>0</v>
      </c>
      <c r="P182" s="36">
        <v>35190</v>
      </c>
      <c r="Q182" s="36">
        <v>0</v>
      </c>
      <c r="R182" s="36">
        <v>8192</v>
      </c>
      <c r="S182" s="36">
        <v>112443</v>
      </c>
      <c r="T182" s="36">
        <v>0</v>
      </c>
      <c r="U182" s="36">
        <v>0</v>
      </c>
      <c r="V182" s="36">
        <v>0</v>
      </c>
      <c r="W182" s="36">
        <v>-69061</v>
      </c>
      <c r="X182" s="36">
        <v>281094</v>
      </c>
      <c r="Y182" s="36">
        <v>-350155</v>
      </c>
      <c r="Z182" s="36">
        <v>-350155</v>
      </c>
      <c r="AA182" s="36">
        <v>297634</v>
      </c>
      <c r="AB182" s="36">
        <v>0</v>
      </c>
      <c r="AC182" s="36">
        <v>0</v>
      </c>
      <c r="AD182" s="36">
        <v>72171</v>
      </c>
      <c r="AE182" s="36">
        <v>409250</v>
      </c>
      <c r="AF182" s="36">
        <f t="shared" si="55"/>
        <v>814245</v>
      </c>
      <c r="AG182" s="37">
        <f t="shared" si="59"/>
        <v>6.1361522001170343E-2</v>
      </c>
      <c r="AH182" s="37">
        <f t="shared" si="58"/>
        <v>0.26435399315806352</v>
      </c>
      <c r="AI182" s="38">
        <f t="shared" si="56"/>
        <v>2.6519192125480468E-3</v>
      </c>
      <c r="AJ182" s="38">
        <f t="shared" si="57"/>
        <v>-2.6387688885187874E-2</v>
      </c>
    </row>
    <row r="183" spans="1:36" x14ac:dyDescent="0.25">
      <c r="A183" s="35" t="s">
        <v>145</v>
      </c>
      <c r="B183" s="35" t="s">
        <v>125</v>
      </c>
      <c r="C183" s="35" t="s">
        <v>5</v>
      </c>
      <c r="D183" s="35" t="s">
        <v>196</v>
      </c>
      <c r="E183" s="35" t="s">
        <v>50</v>
      </c>
      <c r="F183" s="35" t="s">
        <v>13</v>
      </c>
      <c r="G183" s="35">
        <v>2019</v>
      </c>
      <c r="H183" s="36">
        <v>462465</v>
      </c>
      <c r="I183" s="36">
        <v>424298</v>
      </c>
      <c r="J183" s="36">
        <v>38167</v>
      </c>
      <c r="K183" s="36">
        <v>17510</v>
      </c>
      <c r="L183" s="36">
        <v>109203</v>
      </c>
      <c r="M183" s="36">
        <v>9131</v>
      </c>
      <c r="N183" s="36">
        <v>2225</v>
      </c>
      <c r="O183" s="36">
        <v>0</v>
      </c>
      <c r="P183" s="36">
        <v>-64882</v>
      </c>
      <c r="Q183" s="36">
        <v>0</v>
      </c>
      <c r="R183" s="36">
        <v>0</v>
      </c>
      <c r="S183" s="36">
        <v>0</v>
      </c>
      <c r="T183" s="36">
        <v>0</v>
      </c>
      <c r="U183" s="36">
        <v>0</v>
      </c>
      <c r="V183" s="36">
        <v>0</v>
      </c>
      <c r="W183" s="36">
        <v>-64882</v>
      </c>
      <c r="X183" s="36">
        <v>759</v>
      </c>
      <c r="Y183" s="36">
        <v>-65641</v>
      </c>
      <c r="Z183" s="36">
        <v>-65641</v>
      </c>
      <c r="AA183" s="36">
        <v>149578</v>
      </c>
      <c r="AB183" s="36">
        <v>0</v>
      </c>
      <c r="AC183" s="36">
        <v>0</v>
      </c>
      <c r="AD183" s="36">
        <v>0</v>
      </c>
      <c r="AE183" s="36">
        <v>6067</v>
      </c>
      <c r="AF183" s="36">
        <f t="shared" si="55"/>
        <v>90763</v>
      </c>
      <c r="AG183" s="37">
        <f t="shared" si="59"/>
        <v>0.19625917637010368</v>
      </c>
      <c r="AH183" s="37">
        <f t="shared" si="58"/>
        <v>8.2529488718065147E-2</v>
      </c>
      <c r="AI183" s="38">
        <f t="shared" si="56"/>
        <v>-0.14029602240169525</v>
      </c>
      <c r="AJ183" s="38">
        <f t="shared" si="57"/>
        <v>-0.14193722768209485</v>
      </c>
    </row>
    <row r="184" spans="1:36" x14ac:dyDescent="0.25">
      <c r="A184" s="35" t="s">
        <v>145</v>
      </c>
      <c r="B184" s="35" t="s">
        <v>125</v>
      </c>
      <c r="C184" s="35" t="s">
        <v>5</v>
      </c>
      <c r="D184" s="35" t="s">
        <v>197</v>
      </c>
      <c r="E184" s="35" t="s">
        <v>54</v>
      </c>
      <c r="F184" s="35" t="s">
        <v>11</v>
      </c>
      <c r="G184" s="35">
        <v>2019</v>
      </c>
      <c r="H184" s="36">
        <v>7636217</v>
      </c>
      <c r="I184" s="36">
        <v>6425161</v>
      </c>
      <c r="J184" s="36">
        <v>1211056</v>
      </c>
      <c r="K184" s="36">
        <v>664609</v>
      </c>
      <c r="L184" s="36">
        <v>446343</v>
      </c>
      <c r="M184" s="36">
        <v>1003555</v>
      </c>
      <c r="N184" s="36">
        <v>106350</v>
      </c>
      <c r="O184" s="36">
        <v>0</v>
      </c>
      <c r="P184" s="36">
        <v>319417</v>
      </c>
      <c r="Q184" s="36">
        <v>0</v>
      </c>
      <c r="R184" s="36">
        <v>0</v>
      </c>
      <c r="S184" s="36">
        <v>0</v>
      </c>
      <c r="T184" s="36">
        <v>0</v>
      </c>
      <c r="U184" s="36">
        <v>0</v>
      </c>
      <c r="V184" s="36">
        <v>0</v>
      </c>
      <c r="W184" s="36">
        <v>319417</v>
      </c>
      <c r="X184" s="36">
        <v>6315</v>
      </c>
      <c r="Y184" s="36">
        <v>313102</v>
      </c>
      <c r="Z184" s="36">
        <v>313102</v>
      </c>
      <c r="AA184" s="36">
        <v>194369</v>
      </c>
      <c r="AB184" s="36">
        <v>0</v>
      </c>
      <c r="AC184" s="36">
        <v>0</v>
      </c>
      <c r="AD184" s="36">
        <v>0</v>
      </c>
      <c r="AE184" s="36">
        <v>0</v>
      </c>
      <c r="AF184" s="36">
        <f t="shared" si="55"/>
        <v>513786</v>
      </c>
      <c r="AG184" s="37">
        <f t="shared" si="59"/>
        <v>6.7282791989803331E-2</v>
      </c>
      <c r="AH184" s="37">
        <f t="shared" si="58"/>
        <v>0.15859371204354197</v>
      </c>
      <c r="AI184" s="38">
        <f t="shared" si="56"/>
        <v>4.1829219887281881E-2</v>
      </c>
      <c r="AJ184" s="38">
        <f t="shared" si="57"/>
        <v>4.1002239721579417E-2</v>
      </c>
    </row>
    <row r="185" spans="1:36" x14ac:dyDescent="0.25">
      <c r="A185" s="35" t="s">
        <v>145</v>
      </c>
      <c r="B185" s="35" t="s">
        <v>125</v>
      </c>
      <c r="C185" s="35" t="s">
        <v>5</v>
      </c>
      <c r="D185" s="35" t="s">
        <v>198</v>
      </c>
      <c r="E185" s="35" t="s">
        <v>84</v>
      </c>
      <c r="F185" s="35" t="s">
        <v>11</v>
      </c>
      <c r="G185" s="35">
        <v>2019</v>
      </c>
      <c r="H185" s="36">
        <v>1402232</v>
      </c>
      <c r="I185" s="36">
        <v>882801</v>
      </c>
      <c r="J185" s="36">
        <v>519431</v>
      </c>
      <c r="K185" s="36">
        <v>0</v>
      </c>
      <c r="L185" s="36">
        <v>79546</v>
      </c>
      <c r="M185" s="36">
        <v>302826</v>
      </c>
      <c r="N185" s="36">
        <v>0</v>
      </c>
      <c r="O185" s="36">
        <v>0</v>
      </c>
      <c r="P185" s="36">
        <v>137059</v>
      </c>
      <c r="Q185" s="36">
        <v>0</v>
      </c>
      <c r="R185" s="36">
        <v>1232</v>
      </c>
      <c r="S185" s="36">
        <v>104389</v>
      </c>
      <c r="T185" s="36">
        <v>0</v>
      </c>
      <c r="U185" s="36">
        <v>0</v>
      </c>
      <c r="V185" s="36">
        <v>0</v>
      </c>
      <c r="W185" s="36">
        <v>33902</v>
      </c>
      <c r="X185" s="36">
        <v>23606</v>
      </c>
      <c r="Y185" s="36">
        <v>10296</v>
      </c>
      <c r="Z185" s="36">
        <v>10296</v>
      </c>
      <c r="AA185" s="36">
        <v>0</v>
      </c>
      <c r="AB185" s="36">
        <v>0</v>
      </c>
      <c r="AC185" s="36">
        <v>0</v>
      </c>
      <c r="AD185" s="36">
        <v>0</v>
      </c>
      <c r="AE185" s="36">
        <v>0</v>
      </c>
      <c r="AF185" s="36">
        <f t="shared" si="55"/>
        <v>137059</v>
      </c>
      <c r="AG185" s="37">
        <f t="shared" si="59"/>
        <v>9.7743454720759473E-2</v>
      </c>
      <c r="AH185" s="37">
        <f t="shared" si="58"/>
        <v>0.3704315690984088</v>
      </c>
      <c r="AI185" s="38">
        <f t="shared" si="56"/>
        <v>9.7743454720759473E-2</v>
      </c>
      <c r="AJ185" s="38">
        <f t="shared" si="57"/>
        <v>7.3425795446117334E-3</v>
      </c>
    </row>
    <row r="186" spans="1:36" x14ac:dyDescent="0.25">
      <c r="A186" s="35" t="s">
        <v>145</v>
      </c>
      <c r="B186" s="35" t="s">
        <v>125</v>
      </c>
      <c r="C186" s="35" t="s">
        <v>5</v>
      </c>
      <c r="D186" s="35" t="s">
        <v>199</v>
      </c>
      <c r="E186" s="35" t="s">
        <v>47</v>
      </c>
      <c r="F186" s="35" t="s">
        <v>20</v>
      </c>
      <c r="G186" s="35">
        <v>2019</v>
      </c>
      <c r="H186" s="36">
        <v>3889855</v>
      </c>
      <c r="I186" s="36">
        <v>3231871</v>
      </c>
      <c r="J186" s="36">
        <v>657984</v>
      </c>
      <c r="K186" s="36">
        <v>0</v>
      </c>
      <c r="L186" s="36">
        <v>194614</v>
      </c>
      <c r="M186" s="36">
        <v>234276</v>
      </c>
      <c r="N186" s="36">
        <v>47165</v>
      </c>
      <c r="O186" s="36">
        <v>2007</v>
      </c>
      <c r="P186" s="36">
        <v>183936</v>
      </c>
      <c r="Q186" s="36">
        <v>0</v>
      </c>
      <c r="R186" s="36">
        <v>0</v>
      </c>
      <c r="S186" s="36">
        <v>74625</v>
      </c>
      <c r="T186" s="36">
        <v>0</v>
      </c>
      <c r="U186" s="36">
        <v>0</v>
      </c>
      <c r="V186" s="36">
        <v>0</v>
      </c>
      <c r="W186" s="36">
        <v>109311</v>
      </c>
      <c r="X186" s="36">
        <v>46911</v>
      </c>
      <c r="Y186" s="36">
        <v>62400</v>
      </c>
      <c r="Z186" s="36">
        <v>62400</v>
      </c>
      <c r="AA186" s="36">
        <v>30820</v>
      </c>
      <c r="AB186" s="36">
        <v>0</v>
      </c>
      <c r="AC186" s="36">
        <v>0</v>
      </c>
      <c r="AD186" s="36">
        <v>0</v>
      </c>
      <c r="AE186" s="36">
        <v>0</v>
      </c>
      <c r="AF186" s="36">
        <f t="shared" si="55"/>
        <v>214756</v>
      </c>
      <c r="AG186" s="37">
        <f t="shared" si="59"/>
        <v>5.5209255872005515E-2</v>
      </c>
      <c r="AH186" s="37">
        <f t="shared" si="58"/>
        <v>0.16915386306173366</v>
      </c>
      <c r="AI186" s="38">
        <f t="shared" si="56"/>
        <v>4.7286081357788404E-2</v>
      </c>
      <c r="AJ186" s="38">
        <f t="shared" si="57"/>
        <v>1.60417290618802E-2</v>
      </c>
    </row>
    <row r="187" spans="1:36" x14ac:dyDescent="0.25">
      <c r="A187" s="35" t="s">
        <v>145</v>
      </c>
      <c r="B187" s="35" t="s">
        <v>125</v>
      </c>
      <c r="C187" s="35" t="s">
        <v>5</v>
      </c>
      <c r="D187" s="35" t="s">
        <v>182</v>
      </c>
      <c r="E187" s="35" t="s">
        <v>45</v>
      </c>
      <c r="F187" s="35" t="s">
        <v>17</v>
      </c>
      <c r="G187" s="35">
        <v>2019</v>
      </c>
      <c r="H187" s="36">
        <v>7213726</v>
      </c>
      <c r="I187" s="36">
        <v>4665784</v>
      </c>
      <c r="J187" s="36">
        <v>2547942</v>
      </c>
      <c r="K187" s="36">
        <v>314921</v>
      </c>
      <c r="L187" s="36">
        <v>0</v>
      </c>
      <c r="M187" s="36">
        <v>3036278</v>
      </c>
      <c r="N187" s="36">
        <v>620154</v>
      </c>
      <c r="O187" s="36">
        <v>0</v>
      </c>
      <c r="P187" s="36">
        <v>-793569</v>
      </c>
      <c r="Q187" s="36">
        <v>0</v>
      </c>
      <c r="R187" s="36">
        <v>75053</v>
      </c>
      <c r="S187" s="36">
        <v>0</v>
      </c>
      <c r="T187" s="36">
        <v>0</v>
      </c>
      <c r="U187" s="36">
        <v>0</v>
      </c>
      <c r="V187" s="36">
        <v>0</v>
      </c>
      <c r="W187" s="36">
        <v>-718516</v>
      </c>
      <c r="X187" s="36">
        <v>-13763</v>
      </c>
      <c r="Y187" s="36">
        <v>-704753</v>
      </c>
      <c r="Z187" s="36">
        <v>-704753</v>
      </c>
      <c r="AA187" s="36">
        <v>227390</v>
      </c>
      <c r="AB187" s="36">
        <v>0</v>
      </c>
      <c r="AC187" s="36">
        <v>28143</v>
      </c>
      <c r="AD187" s="36">
        <v>20869</v>
      </c>
      <c r="AE187" s="36">
        <v>32745</v>
      </c>
      <c r="AF187" s="36">
        <f t="shared" si="55"/>
        <v>-484422</v>
      </c>
      <c r="AG187" s="37">
        <f t="shared" si="59"/>
        <v>-6.7152813954951984E-2</v>
      </c>
      <c r="AH187" s="37">
        <f t="shared" si="58"/>
        <v>0.35320748251319778</v>
      </c>
      <c r="AI187" s="38">
        <f t="shared" si="56"/>
        <v>-0.11000819825981746</v>
      </c>
      <c r="AJ187" s="38">
        <f t="shared" si="57"/>
        <v>-9.769611432427569E-2</v>
      </c>
    </row>
    <row r="188" spans="1:36" x14ac:dyDescent="0.25">
      <c r="A188" s="35" t="s">
        <v>188</v>
      </c>
      <c r="B188" s="35" t="s">
        <v>125</v>
      </c>
      <c r="C188" s="35" t="s">
        <v>5</v>
      </c>
      <c r="D188" s="35" t="s">
        <v>167</v>
      </c>
      <c r="E188" s="35" t="s">
        <v>46</v>
      </c>
      <c r="F188" s="35" t="s">
        <v>17</v>
      </c>
      <c r="G188" s="35">
        <v>2019</v>
      </c>
      <c r="H188" s="36">
        <v>3252851</v>
      </c>
      <c r="I188" s="36">
        <v>2506123</v>
      </c>
      <c r="J188" s="36">
        <v>746728</v>
      </c>
      <c r="K188" s="36">
        <v>295043</v>
      </c>
      <c r="L188" s="36">
        <v>43319</v>
      </c>
      <c r="M188" s="36">
        <v>180509</v>
      </c>
      <c r="N188" s="36">
        <v>0</v>
      </c>
      <c r="O188" s="36">
        <v>0</v>
      </c>
      <c r="P188" s="36">
        <v>817943</v>
      </c>
      <c r="Q188" s="36">
        <v>0</v>
      </c>
      <c r="R188" s="36">
        <v>0</v>
      </c>
      <c r="S188" s="36">
        <v>309215</v>
      </c>
      <c r="T188" s="36">
        <v>0</v>
      </c>
      <c r="U188" s="36">
        <v>0</v>
      </c>
      <c r="V188" s="36">
        <v>0</v>
      </c>
      <c r="W188" s="36">
        <v>508728</v>
      </c>
      <c r="X188" s="36">
        <v>200753</v>
      </c>
      <c r="Y188" s="36">
        <v>307975</v>
      </c>
      <c r="Z188" s="36">
        <v>307975</v>
      </c>
      <c r="AA188" s="36">
        <v>27593</v>
      </c>
      <c r="AB188" s="36">
        <v>0</v>
      </c>
      <c r="AC188" s="36">
        <v>0</v>
      </c>
      <c r="AD188" s="36">
        <v>11799</v>
      </c>
      <c r="AE188" s="36">
        <v>0</v>
      </c>
      <c r="AF188" s="36">
        <f t="shared" si="55"/>
        <v>857335</v>
      </c>
      <c r="AG188" s="37">
        <f t="shared" si="59"/>
        <v>0.2635641780087683</v>
      </c>
      <c r="AH188" s="37">
        <f t="shared" si="58"/>
        <v>0.22956108349260387</v>
      </c>
      <c r="AI188" s="38">
        <f t="shared" si="56"/>
        <v>0.2514541858818618</v>
      </c>
      <c r="AJ188" s="38">
        <f t="shared" si="57"/>
        <v>9.4678483582555734E-2</v>
      </c>
    </row>
    <row r="189" spans="1:36" x14ac:dyDescent="0.25">
      <c r="A189" s="35" t="s">
        <v>145</v>
      </c>
      <c r="B189" s="35" t="s">
        <v>125</v>
      </c>
      <c r="C189" s="35" t="s">
        <v>5</v>
      </c>
      <c r="D189" s="35" t="s">
        <v>185</v>
      </c>
      <c r="E189" s="35" t="s">
        <v>55</v>
      </c>
      <c r="F189" s="35" t="s">
        <v>22</v>
      </c>
      <c r="G189" s="35">
        <v>2020</v>
      </c>
      <c r="H189" s="36">
        <v>11140325</v>
      </c>
      <c r="I189" s="36">
        <v>9159728</v>
      </c>
      <c r="J189" s="36">
        <v>1980597</v>
      </c>
      <c r="K189" s="36">
        <v>210305</v>
      </c>
      <c r="L189" s="36">
        <v>325255</v>
      </c>
      <c r="M189" s="36">
        <v>708913</v>
      </c>
      <c r="N189" s="36">
        <v>68898</v>
      </c>
      <c r="O189" s="36">
        <v>0</v>
      </c>
      <c r="P189" s="36">
        <v>1087836</v>
      </c>
      <c r="Q189" s="36">
        <v>0</v>
      </c>
      <c r="R189" s="36">
        <v>0</v>
      </c>
      <c r="S189" s="36">
        <v>234434</v>
      </c>
      <c r="T189" s="36">
        <v>0</v>
      </c>
      <c r="U189" s="36">
        <v>0</v>
      </c>
      <c r="V189" s="36">
        <v>0</v>
      </c>
      <c r="W189" s="36">
        <v>853402</v>
      </c>
      <c r="X189" s="36">
        <v>284704</v>
      </c>
      <c r="Y189" s="36">
        <v>568698</v>
      </c>
      <c r="Z189" s="36">
        <v>568698</v>
      </c>
      <c r="AA189" s="36">
        <v>0</v>
      </c>
      <c r="AB189" s="36">
        <v>0</v>
      </c>
      <c r="AC189" s="36">
        <v>0</v>
      </c>
      <c r="AD189" s="36">
        <v>0</v>
      </c>
      <c r="AE189" s="36">
        <v>0</v>
      </c>
      <c r="AF189" s="36">
        <f t="shared" si="55"/>
        <v>1087836</v>
      </c>
      <c r="AG189" s="37">
        <f t="shared" si="59"/>
        <v>9.764849768745526E-2</v>
      </c>
      <c r="AH189" s="38">
        <f t="shared" ref="AH189:AH224" si="60">+IFERROR((J189/$H189),0)</f>
        <v>0.17778628540908817</v>
      </c>
      <c r="AI189" s="38">
        <f t="shared" si="56"/>
        <v>9.764849768745526E-2</v>
      </c>
      <c r="AJ189" s="38">
        <f t="shared" si="57"/>
        <v>5.104860046722156E-2</v>
      </c>
    </row>
    <row r="190" spans="1:36" x14ac:dyDescent="0.25">
      <c r="A190" s="35" t="s">
        <v>145</v>
      </c>
      <c r="B190" s="35" t="s">
        <v>125</v>
      </c>
      <c r="C190" s="35" t="s">
        <v>5</v>
      </c>
      <c r="D190" s="35" t="s">
        <v>186</v>
      </c>
      <c r="E190" s="35" t="s">
        <v>74</v>
      </c>
      <c r="F190" s="35" t="s">
        <v>16</v>
      </c>
      <c r="G190" s="35">
        <v>2020</v>
      </c>
      <c r="H190" s="36">
        <v>4542477</v>
      </c>
      <c r="I190" s="36">
        <v>2946613</v>
      </c>
      <c r="J190" s="36">
        <v>1595864</v>
      </c>
      <c r="K190" s="36">
        <v>0</v>
      </c>
      <c r="L190" s="36">
        <v>510733</v>
      </c>
      <c r="M190" s="36">
        <v>466900</v>
      </c>
      <c r="N190" s="36">
        <v>0</v>
      </c>
      <c r="O190" s="36">
        <v>0</v>
      </c>
      <c r="P190" s="36">
        <v>618231</v>
      </c>
      <c r="Q190" s="36">
        <v>0</v>
      </c>
      <c r="R190" s="36">
        <v>0</v>
      </c>
      <c r="S190" s="36">
        <v>294977</v>
      </c>
      <c r="T190" s="36">
        <v>0</v>
      </c>
      <c r="U190" s="36">
        <v>0</v>
      </c>
      <c r="V190" s="36">
        <v>0</v>
      </c>
      <c r="W190" s="36">
        <v>323254</v>
      </c>
      <c r="X190" s="36">
        <v>107906</v>
      </c>
      <c r="Y190" s="36">
        <v>215348</v>
      </c>
      <c r="Z190" s="36">
        <v>215348</v>
      </c>
      <c r="AA190" s="36">
        <v>0</v>
      </c>
      <c r="AB190" s="36">
        <v>0</v>
      </c>
      <c r="AC190" s="36">
        <v>0</v>
      </c>
      <c r="AD190" s="36">
        <v>0</v>
      </c>
      <c r="AE190" s="36">
        <v>0</v>
      </c>
      <c r="AF190" s="36">
        <f t="shared" si="55"/>
        <v>618231</v>
      </c>
      <c r="AG190" s="37">
        <f t="shared" si="59"/>
        <v>0.13609997364873835</v>
      </c>
      <c r="AH190" s="38">
        <f t="shared" si="60"/>
        <v>0.35132021582057543</v>
      </c>
      <c r="AI190" s="38">
        <f t="shared" si="56"/>
        <v>0.13609997364873835</v>
      </c>
      <c r="AJ190" s="38">
        <f t="shared" si="57"/>
        <v>4.7407614832171964E-2</v>
      </c>
    </row>
    <row r="191" spans="1:36" x14ac:dyDescent="0.25">
      <c r="A191" s="35" t="s">
        <v>145</v>
      </c>
      <c r="B191" s="35" t="s">
        <v>125</v>
      </c>
      <c r="C191" s="35" t="s">
        <v>5</v>
      </c>
      <c r="D191" s="35" t="s">
        <v>174</v>
      </c>
      <c r="E191" s="35" t="s">
        <v>51</v>
      </c>
      <c r="F191" s="35" t="s">
        <v>19</v>
      </c>
      <c r="G191" s="35">
        <v>2020</v>
      </c>
      <c r="H191" s="36">
        <v>5599983</v>
      </c>
      <c r="I191" s="36">
        <v>5196010</v>
      </c>
      <c r="J191" s="36">
        <v>403973</v>
      </c>
      <c r="K191" s="36">
        <v>140586</v>
      </c>
      <c r="L191" s="36">
        <v>0</v>
      </c>
      <c r="M191" s="36">
        <v>182266</v>
      </c>
      <c r="N191" s="36">
        <v>84512</v>
      </c>
      <c r="O191" s="36">
        <v>0</v>
      </c>
      <c r="P191" s="36">
        <v>277781</v>
      </c>
      <c r="Q191" s="36">
        <v>0</v>
      </c>
      <c r="R191" s="36">
        <v>0</v>
      </c>
      <c r="S191" s="36">
        <v>194810</v>
      </c>
      <c r="T191" s="36">
        <v>0</v>
      </c>
      <c r="U191" s="36">
        <v>0</v>
      </c>
      <c r="V191" s="36">
        <v>0</v>
      </c>
      <c r="W191" s="36">
        <v>82971</v>
      </c>
      <c r="X191" s="36">
        <v>64818</v>
      </c>
      <c r="Y191" s="36">
        <v>18153</v>
      </c>
      <c r="Z191" s="36">
        <v>18153</v>
      </c>
      <c r="AA191" s="36">
        <v>133310</v>
      </c>
      <c r="AB191" s="36">
        <v>0</v>
      </c>
      <c r="AC191" s="36">
        <v>0</v>
      </c>
      <c r="AD191" s="36">
        <v>0</v>
      </c>
      <c r="AE191" s="36">
        <v>0</v>
      </c>
      <c r="AF191" s="36">
        <f t="shared" si="55"/>
        <v>411091</v>
      </c>
      <c r="AG191" s="37">
        <f t="shared" si="59"/>
        <v>7.3409329992608907E-2</v>
      </c>
      <c r="AH191" s="38">
        <f t="shared" si="60"/>
        <v>7.2138254705416072E-2</v>
      </c>
      <c r="AI191" s="38">
        <f t="shared" ref="AI191:AI224" si="61">+IFERROR((P191/$H191),0)</f>
        <v>4.9603900583269626E-2</v>
      </c>
      <c r="AJ191" s="38">
        <f t="shared" ref="AJ191:AJ224" si="62">+IFERROR((Z191/$H191),0)</f>
        <v>3.2416169834801286E-3</v>
      </c>
    </row>
    <row r="192" spans="1:36" x14ac:dyDescent="0.25">
      <c r="A192" s="35" t="s">
        <v>145</v>
      </c>
      <c r="B192" s="35" t="s">
        <v>125</v>
      </c>
      <c r="C192" s="35" t="s">
        <v>5</v>
      </c>
      <c r="D192" s="35" t="s">
        <v>146</v>
      </c>
      <c r="E192" s="35" t="s">
        <v>56</v>
      </c>
      <c r="F192" s="35" t="s">
        <v>12</v>
      </c>
      <c r="G192" s="35">
        <v>2020</v>
      </c>
      <c r="H192" s="36">
        <v>2675863</v>
      </c>
      <c r="I192" s="36">
        <v>1585949</v>
      </c>
      <c r="J192" s="36">
        <v>1089914</v>
      </c>
      <c r="K192" s="36">
        <v>50774</v>
      </c>
      <c r="L192" s="36">
        <v>423093</v>
      </c>
      <c r="M192" s="36">
        <v>448231</v>
      </c>
      <c r="N192" s="36">
        <v>2898</v>
      </c>
      <c r="O192" s="36">
        <v>0</v>
      </c>
      <c r="P192" s="36">
        <v>266466</v>
      </c>
      <c r="Q192" s="36">
        <v>0</v>
      </c>
      <c r="R192" s="36">
        <v>27035</v>
      </c>
      <c r="S192" s="36">
        <v>48384</v>
      </c>
      <c r="T192" s="36">
        <v>0</v>
      </c>
      <c r="U192" s="36">
        <v>0</v>
      </c>
      <c r="V192" s="36">
        <v>0</v>
      </c>
      <c r="W192" s="36">
        <v>245117</v>
      </c>
      <c r="X192" s="36">
        <v>83595</v>
      </c>
      <c r="Y192" s="36">
        <v>161522</v>
      </c>
      <c r="Z192" s="36">
        <v>161522</v>
      </c>
      <c r="AA192" s="36">
        <v>135333</v>
      </c>
      <c r="AB192" s="36">
        <v>0</v>
      </c>
      <c r="AC192" s="36">
        <v>0</v>
      </c>
      <c r="AD192" s="36">
        <v>0</v>
      </c>
      <c r="AE192" s="36">
        <v>0</v>
      </c>
      <c r="AF192" s="36">
        <f t="shared" si="55"/>
        <v>401799</v>
      </c>
      <c r="AG192" s="37">
        <f t="shared" si="59"/>
        <v>0.15015679053823008</v>
      </c>
      <c r="AH192" s="38">
        <f t="shared" si="60"/>
        <v>0.40731307992972732</v>
      </c>
      <c r="AI192" s="38">
        <f t="shared" si="61"/>
        <v>9.958133133123781E-2</v>
      </c>
      <c r="AJ192" s="38">
        <f t="shared" si="62"/>
        <v>6.0362582090338707E-2</v>
      </c>
    </row>
    <row r="193" spans="1:36" x14ac:dyDescent="0.25">
      <c r="A193" s="35" t="s">
        <v>145</v>
      </c>
      <c r="B193" s="35" t="s">
        <v>125</v>
      </c>
      <c r="C193" s="35" t="s">
        <v>5</v>
      </c>
      <c r="D193" s="35" t="s">
        <v>147</v>
      </c>
      <c r="E193" s="35" t="s">
        <v>52</v>
      </c>
      <c r="F193" s="35" t="s">
        <v>23</v>
      </c>
      <c r="G193" s="35">
        <v>2020</v>
      </c>
      <c r="H193" s="36">
        <v>4596946</v>
      </c>
      <c r="I193" s="36">
        <v>2786389</v>
      </c>
      <c r="J193" s="36">
        <v>1810557</v>
      </c>
      <c r="K193" s="36">
        <v>64349</v>
      </c>
      <c r="L193" s="36">
        <v>728732</v>
      </c>
      <c r="M193" s="36">
        <v>927726</v>
      </c>
      <c r="N193" s="36">
        <v>27057</v>
      </c>
      <c r="O193" s="36">
        <v>0</v>
      </c>
      <c r="P193" s="36">
        <v>191391</v>
      </c>
      <c r="Q193" s="36">
        <v>0</v>
      </c>
      <c r="R193" s="36">
        <v>8102</v>
      </c>
      <c r="S193" s="36">
        <v>145428</v>
      </c>
      <c r="T193" s="36">
        <v>0</v>
      </c>
      <c r="U193" s="36">
        <v>0</v>
      </c>
      <c r="V193" s="36">
        <v>0</v>
      </c>
      <c r="W193" s="36">
        <v>54065</v>
      </c>
      <c r="X193" s="36">
        <v>47973</v>
      </c>
      <c r="Y193" s="36">
        <v>6092</v>
      </c>
      <c r="Z193" s="36">
        <v>6092</v>
      </c>
      <c r="AA193" s="36">
        <v>127769</v>
      </c>
      <c r="AB193" s="36">
        <v>0</v>
      </c>
      <c r="AC193" s="36">
        <v>9141</v>
      </c>
      <c r="AD193" s="36">
        <v>0</v>
      </c>
      <c r="AE193" s="36">
        <v>0</v>
      </c>
      <c r="AF193" s="36">
        <f t="shared" si="55"/>
        <v>328301</v>
      </c>
      <c r="AG193" s="37">
        <f t="shared" si="59"/>
        <v>7.1417197417589853E-2</v>
      </c>
      <c r="AH193" s="38">
        <f t="shared" si="60"/>
        <v>0.39386083717320153</v>
      </c>
      <c r="AI193" s="38">
        <f t="shared" si="61"/>
        <v>4.1634380738864454E-2</v>
      </c>
      <c r="AJ193" s="38">
        <f t="shared" si="62"/>
        <v>1.3252276620173481E-3</v>
      </c>
    </row>
    <row r="194" spans="1:36" x14ac:dyDescent="0.25">
      <c r="A194" s="35" t="s">
        <v>145</v>
      </c>
      <c r="B194" s="35" t="s">
        <v>125</v>
      </c>
      <c r="C194" s="35" t="s">
        <v>5</v>
      </c>
      <c r="D194" s="35" t="s">
        <v>150</v>
      </c>
      <c r="E194" s="35" t="s">
        <v>89</v>
      </c>
      <c r="F194" s="35" t="s">
        <v>8</v>
      </c>
      <c r="G194" s="35">
        <v>2020</v>
      </c>
      <c r="H194" s="36">
        <v>5259129</v>
      </c>
      <c r="I194" s="36">
        <v>3651472</v>
      </c>
      <c r="J194" s="36">
        <v>1607657</v>
      </c>
      <c r="K194" s="36">
        <v>122752</v>
      </c>
      <c r="L194" s="36">
        <v>779779</v>
      </c>
      <c r="M194" s="36">
        <v>792263</v>
      </c>
      <c r="N194" s="36">
        <v>14177</v>
      </c>
      <c r="O194" s="36">
        <v>0</v>
      </c>
      <c r="P194" s="36">
        <v>144190</v>
      </c>
      <c r="Q194" s="36">
        <v>0</v>
      </c>
      <c r="R194" s="36">
        <v>387702</v>
      </c>
      <c r="S194" s="36">
        <v>444319</v>
      </c>
      <c r="T194" s="36">
        <v>0</v>
      </c>
      <c r="U194" s="36">
        <v>0</v>
      </c>
      <c r="V194" s="36">
        <v>0</v>
      </c>
      <c r="W194" s="36">
        <v>87573</v>
      </c>
      <c r="X194" s="36">
        <v>34457</v>
      </c>
      <c r="Y194" s="36">
        <v>53116</v>
      </c>
      <c r="Z194" s="36">
        <v>53116</v>
      </c>
      <c r="AA194" s="36">
        <v>87759</v>
      </c>
      <c r="AB194" s="36">
        <v>0</v>
      </c>
      <c r="AC194" s="36">
        <v>7140</v>
      </c>
      <c r="AD194" s="36">
        <v>3021</v>
      </c>
      <c r="AE194" s="36">
        <v>0</v>
      </c>
      <c r="AF194" s="36">
        <f t="shared" si="55"/>
        <v>242110</v>
      </c>
      <c r="AG194" s="37">
        <f t="shared" si="59"/>
        <v>4.6036140204965499E-2</v>
      </c>
      <c r="AH194" s="38">
        <f t="shared" si="60"/>
        <v>0.30568883174381156</v>
      </c>
      <c r="AI194" s="38">
        <f t="shared" si="61"/>
        <v>2.7417087506315208E-2</v>
      </c>
      <c r="AJ194" s="38">
        <f t="shared" si="62"/>
        <v>1.0099771273912468E-2</v>
      </c>
    </row>
    <row r="195" spans="1:36" x14ac:dyDescent="0.25">
      <c r="A195" s="35" t="s">
        <v>145</v>
      </c>
      <c r="B195" s="35" t="s">
        <v>125</v>
      </c>
      <c r="C195" s="35" t="s">
        <v>5</v>
      </c>
      <c r="D195" s="35" t="s">
        <v>189</v>
      </c>
      <c r="E195" s="35" t="s">
        <v>85</v>
      </c>
      <c r="F195" s="35" t="s">
        <v>24</v>
      </c>
      <c r="G195" s="35">
        <v>2020</v>
      </c>
      <c r="H195" s="36">
        <v>2178392</v>
      </c>
      <c r="I195" s="36">
        <v>1730904</v>
      </c>
      <c r="J195" s="36">
        <v>447488</v>
      </c>
      <c r="K195" s="36">
        <v>111399</v>
      </c>
      <c r="L195" s="36">
        <v>264669</v>
      </c>
      <c r="M195" s="36">
        <v>561487</v>
      </c>
      <c r="N195" s="36">
        <v>264669</v>
      </c>
      <c r="O195" s="36">
        <v>0</v>
      </c>
      <c r="P195" s="36">
        <v>-531938</v>
      </c>
      <c r="Q195" s="36">
        <v>0</v>
      </c>
      <c r="R195" s="36">
        <v>0</v>
      </c>
      <c r="S195" s="36">
        <v>102280</v>
      </c>
      <c r="T195" s="36">
        <v>0</v>
      </c>
      <c r="U195" s="36">
        <v>0</v>
      </c>
      <c r="V195" s="36">
        <v>0</v>
      </c>
      <c r="W195" s="36">
        <v>-634218</v>
      </c>
      <c r="X195" s="36">
        <v>-59145</v>
      </c>
      <c r="Y195" s="36">
        <v>-575073</v>
      </c>
      <c r="Z195" s="36">
        <v>-575073</v>
      </c>
      <c r="AA195" s="36">
        <v>61474</v>
      </c>
      <c r="AB195" s="36">
        <v>0</v>
      </c>
      <c r="AC195" s="36">
        <v>0</v>
      </c>
      <c r="AD195" s="36">
        <v>0</v>
      </c>
      <c r="AE195" s="36">
        <v>0</v>
      </c>
      <c r="AF195" s="36">
        <f t="shared" si="55"/>
        <v>-470464</v>
      </c>
      <c r="AG195" s="37">
        <f t="shared" si="59"/>
        <v>-0.21596847582987819</v>
      </c>
      <c r="AH195" s="38">
        <f t="shared" si="60"/>
        <v>0.20542124649741644</v>
      </c>
      <c r="AI195" s="38">
        <f t="shared" si="61"/>
        <v>-0.24418837380967245</v>
      </c>
      <c r="AJ195" s="38">
        <f t="shared" si="62"/>
        <v>-0.26398967678911783</v>
      </c>
    </row>
    <row r="196" spans="1:36" x14ac:dyDescent="0.25">
      <c r="A196" s="35" t="s">
        <v>145</v>
      </c>
      <c r="B196" s="35" t="s">
        <v>125</v>
      </c>
      <c r="C196" s="35" t="s">
        <v>5</v>
      </c>
      <c r="D196" s="35" t="s">
        <v>152</v>
      </c>
      <c r="E196" s="35" t="s">
        <v>37</v>
      </c>
      <c r="F196" s="35" t="s">
        <v>12</v>
      </c>
      <c r="G196" s="35">
        <v>2020</v>
      </c>
      <c r="H196" s="36">
        <v>0</v>
      </c>
      <c r="I196" s="36">
        <v>16466</v>
      </c>
      <c r="J196" s="36">
        <v>-16466</v>
      </c>
      <c r="K196" s="36">
        <v>52645</v>
      </c>
      <c r="L196" s="36">
        <v>277835</v>
      </c>
      <c r="M196" s="36">
        <v>357414</v>
      </c>
      <c r="N196" s="36">
        <v>22664</v>
      </c>
      <c r="O196" s="36">
        <v>0</v>
      </c>
      <c r="P196" s="36">
        <v>-621734</v>
      </c>
      <c r="Q196" s="36">
        <v>0</v>
      </c>
      <c r="R196" s="36">
        <v>0</v>
      </c>
      <c r="S196" s="36">
        <v>0</v>
      </c>
      <c r="T196" s="36">
        <v>0</v>
      </c>
      <c r="U196" s="36">
        <v>0</v>
      </c>
      <c r="V196" s="36">
        <v>0</v>
      </c>
      <c r="W196" s="36">
        <v>-621734</v>
      </c>
      <c r="X196" s="36">
        <v>0</v>
      </c>
      <c r="Y196" s="36">
        <v>-621734</v>
      </c>
      <c r="Z196" s="36">
        <v>-621734</v>
      </c>
      <c r="AA196" s="36">
        <v>80000</v>
      </c>
      <c r="AB196" s="36">
        <v>0</v>
      </c>
      <c r="AC196" s="36">
        <v>0</v>
      </c>
      <c r="AD196" s="36">
        <v>0</v>
      </c>
      <c r="AE196" s="36">
        <v>24000</v>
      </c>
      <c r="AF196" s="36">
        <f t="shared" si="55"/>
        <v>-517734</v>
      </c>
      <c r="AG196" s="37" t="e">
        <f t="shared" si="59"/>
        <v>#DIV/0!</v>
      </c>
      <c r="AH196" s="38">
        <f t="shared" si="60"/>
        <v>0</v>
      </c>
      <c r="AI196" s="38">
        <f t="shared" si="61"/>
        <v>0</v>
      </c>
      <c r="AJ196" s="38">
        <f t="shared" si="62"/>
        <v>0</v>
      </c>
    </row>
    <row r="197" spans="1:36" x14ac:dyDescent="0.25">
      <c r="A197" s="35" t="s">
        <v>145</v>
      </c>
      <c r="B197" s="35" t="s">
        <v>125</v>
      </c>
      <c r="C197" s="35" t="s">
        <v>5</v>
      </c>
      <c r="D197" s="35" t="s">
        <v>153</v>
      </c>
      <c r="E197" s="35" t="s">
        <v>69</v>
      </c>
      <c r="F197" s="35" t="s">
        <v>17</v>
      </c>
      <c r="G197" s="35">
        <v>2020</v>
      </c>
      <c r="H197" s="36">
        <v>56421455</v>
      </c>
      <c r="I197" s="36">
        <v>42350556</v>
      </c>
      <c r="J197" s="36">
        <v>14070899</v>
      </c>
      <c r="K197" s="36">
        <v>158182</v>
      </c>
      <c r="L197" s="36">
        <v>4172807</v>
      </c>
      <c r="M197" s="36">
        <v>3119556</v>
      </c>
      <c r="N197" s="36">
        <v>819355</v>
      </c>
      <c r="O197" s="36">
        <v>0</v>
      </c>
      <c r="P197" s="36">
        <v>6117363</v>
      </c>
      <c r="Q197" s="36">
        <v>0</v>
      </c>
      <c r="R197" s="36">
        <v>0</v>
      </c>
      <c r="S197" s="36">
        <v>0</v>
      </c>
      <c r="T197" s="36">
        <v>0</v>
      </c>
      <c r="U197" s="36">
        <v>0</v>
      </c>
      <c r="V197" s="36">
        <v>0</v>
      </c>
      <c r="W197" s="36">
        <v>6117363</v>
      </c>
      <c r="X197" s="36">
        <v>1934795</v>
      </c>
      <c r="Y197" s="36">
        <v>4182568</v>
      </c>
      <c r="Z197" s="36">
        <v>4182568</v>
      </c>
      <c r="AA197" s="36">
        <v>284162</v>
      </c>
      <c r="AB197" s="36">
        <v>0</v>
      </c>
      <c r="AC197" s="36">
        <v>0</v>
      </c>
      <c r="AD197" s="36">
        <v>0</v>
      </c>
      <c r="AE197" s="36">
        <v>0</v>
      </c>
      <c r="AF197" s="36">
        <f t="shared" si="55"/>
        <v>6401525</v>
      </c>
      <c r="AG197" s="37">
        <f t="shared" si="59"/>
        <v>0.1134590556021641</v>
      </c>
      <c r="AH197" s="38">
        <f t="shared" si="60"/>
        <v>0.24938915524245164</v>
      </c>
      <c r="AI197" s="38">
        <f t="shared" si="61"/>
        <v>0.10842263816131648</v>
      </c>
      <c r="AJ197" s="38">
        <f t="shared" si="62"/>
        <v>7.4130807154831432E-2</v>
      </c>
    </row>
    <row r="198" spans="1:36" x14ac:dyDescent="0.25">
      <c r="A198" s="35" t="s">
        <v>145</v>
      </c>
      <c r="B198" s="35" t="s">
        <v>125</v>
      </c>
      <c r="C198" s="35" t="s">
        <v>5</v>
      </c>
      <c r="D198" s="35" t="s">
        <v>154</v>
      </c>
      <c r="E198" s="35" t="s">
        <v>66</v>
      </c>
      <c r="F198" s="35" t="s">
        <v>8</v>
      </c>
      <c r="G198" s="35">
        <v>2020</v>
      </c>
      <c r="H198" s="36">
        <v>12060841</v>
      </c>
      <c r="I198" s="36">
        <v>9228408</v>
      </c>
      <c r="J198" s="36">
        <v>2832433</v>
      </c>
      <c r="K198" s="36">
        <v>97204</v>
      </c>
      <c r="L198" s="36">
        <v>1312594</v>
      </c>
      <c r="M198" s="36">
        <v>1266831</v>
      </c>
      <c r="N198" s="36">
        <v>23474</v>
      </c>
      <c r="O198" s="36">
        <v>0</v>
      </c>
      <c r="P198" s="36">
        <v>326738</v>
      </c>
      <c r="Q198" s="36">
        <v>0</v>
      </c>
      <c r="R198" s="36">
        <v>1212736</v>
      </c>
      <c r="S198" s="36">
        <v>255554</v>
      </c>
      <c r="T198" s="36">
        <v>0</v>
      </c>
      <c r="U198" s="36">
        <v>0</v>
      </c>
      <c r="V198" s="36">
        <v>0</v>
      </c>
      <c r="W198" s="36">
        <v>1283920</v>
      </c>
      <c r="X198" s="36">
        <v>510806</v>
      </c>
      <c r="Y198" s="36">
        <v>773114</v>
      </c>
      <c r="Z198" s="36">
        <v>773114</v>
      </c>
      <c r="AA198" s="36">
        <v>17804</v>
      </c>
      <c r="AB198" s="36">
        <v>0</v>
      </c>
      <c r="AC198" s="36">
        <v>0</v>
      </c>
      <c r="AD198" s="36">
        <v>0</v>
      </c>
      <c r="AE198" s="36">
        <v>0</v>
      </c>
      <c r="AF198" s="36">
        <f t="shared" si="55"/>
        <v>344542</v>
      </c>
      <c r="AG198" s="37">
        <f t="shared" si="59"/>
        <v>2.8566996281602586E-2</v>
      </c>
      <c r="AH198" s="38">
        <f t="shared" si="60"/>
        <v>0.23484539759706641</v>
      </c>
      <c r="AI198" s="38">
        <f t="shared" si="61"/>
        <v>2.7090813982209035E-2</v>
      </c>
      <c r="AJ198" s="38">
        <f t="shared" si="62"/>
        <v>6.4101168401109007E-2</v>
      </c>
    </row>
    <row r="199" spans="1:36" x14ac:dyDescent="0.25">
      <c r="A199" s="35" t="s">
        <v>145</v>
      </c>
      <c r="B199" s="35" t="s">
        <v>125</v>
      </c>
      <c r="C199" s="35" t="s">
        <v>5</v>
      </c>
      <c r="D199" s="35" t="s">
        <v>155</v>
      </c>
      <c r="E199" s="35" t="s">
        <v>67</v>
      </c>
      <c r="F199" s="35" t="s">
        <v>17</v>
      </c>
      <c r="G199" s="35">
        <v>2020</v>
      </c>
      <c r="H199" s="36">
        <v>34406741</v>
      </c>
      <c r="I199" s="36">
        <v>26529188</v>
      </c>
      <c r="J199" s="36">
        <v>7877553</v>
      </c>
      <c r="K199" s="36">
        <v>83961</v>
      </c>
      <c r="L199" s="36">
        <v>3479197</v>
      </c>
      <c r="M199" s="36">
        <v>2099485</v>
      </c>
      <c r="N199" s="36">
        <v>16419</v>
      </c>
      <c r="O199" s="36">
        <v>0</v>
      </c>
      <c r="P199" s="36">
        <v>2366413</v>
      </c>
      <c r="Q199" s="36">
        <v>0</v>
      </c>
      <c r="R199" s="36">
        <v>20151</v>
      </c>
      <c r="S199" s="36">
        <v>276613</v>
      </c>
      <c r="T199" s="36">
        <v>0</v>
      </c>
      <c r="U199" s="36">
        <v>0</v>
      </c>
      <c r="V199" s="36">
        <v>0</v>
      </c>
      <c r="W199" s="36">
        <v>2109951</v>
      </c>
      <c r="X199" s="36">
        <v>660768</v>
      </c>
      <c r="Y199" s="36">
        <v>1449183</v>
      </c>
      <c r="Z199" s="36">
        <v>1449183</v>
      </c>
      <c r="AA199" s="36">
        <v>304078</v>
      </c>
      <c r="AB199" s="36">
        <v>0</v>
      </c>
      <c r="AC199" s="36">
        <v>0</v>
      </c>
      <c r="AD199" s="36">
        <v>0</v>
      </c>
      <c r="AE199" s="36">
        <v>0</v>
      </c>
      <c r="AF199" s="36">
        <f t="shared" si="55"/>
        <v>2670491</v>
      </c>
      <c r="AG199" s="37">
        <f t="shared" si="59"/>
        <v>7.7615342877141433E-2</v>
      </c>
      <c r="AH199" s="38">
        <f t="shared" si="60"/>
        <v>0.22895376810026849</v>
      </c>
      <c r="AI199" s="38">
        <f t="shared" si="61"/>
        <v>6.8777597971281274E-2</v>
      </c>
      <c r="AJ199" s="38">
        <f t="shared" si="62"/>
        <v>4.2119159149656166E-2</v>
      </c>
    </row>
    <row r="200" spans="1:36" x14ac:dyDescent="0.25">
      <c r="A200" s="35" t="s">
        <v>145</v>
      </c>
      <c r="B200" s="35" t="s">
        <v>125</v>
      </c>
      <c r="C200" s="35" t="s">
        <v>5</v>
      </c>
      <c r="D200" s="35" t="s">
        <v>157</v>
      </c>
      <c r="E200" s="35" t="s">
        <v>77</v>
      </c>
      <c r="F200" s="35" t="s">
        <v>8</v>
      </c>
      <c r="G200" s="35">
        <v>2020</v>
      </c>
      <c r="H200" s="36">
        <v>7639017</v>
      </c>
      <c r="I200" s="36">
        <v>6320575</v>
      </c>
      <c r="J200" s="36">
        <v>1318442</v>
      </c>
      <c r="K200" s="36">
        <v>89921</v>
      </c>
      <c r="L200" s="36">
        <v>845364</v>
      </c>
      <c r="M200" s="36">
        <v>0</v>
      </c>
      <c r="N200" s="36">
        <v>214587</v>
      </c>
      <c r="O200" s="36">
        <v>0</v>
      </c>
      <c r="P200" s="36">
        <v>348412</v>
      </c>
      <c r="Q200" s="36">
        <v>0</v>
      </c>
      <c r="R200" s="36">
        <v>0</v>
      </c>
      <c r="S200" s="36">
        <v>31978</v>
      </c>
      <c r="T200" s="36">
        <v>0</v>
      </c>
      <c r="U200" s="36">
        <v>0</v>
      </c>
      <c r="V200" s="36">
        <v>0</v>
      </c>
      <c r="W200" s="36">
        <v>316434</v>
      </c>
      <c r="X200" s="36">
        <v>100811</v>
      </c>
      <c r="Y200" s="36">
        <v>215623</v>
      </c>
      <c r="Z200" s="36">
        <v>215623</v>
      </c>
      <c r="AA200" s="36">
        <v>14164</v>
      </c>
      <c r="AB200" s="36">
        <v>0</v>
      </c>
      <c r="AC200" s="36">
        <v>0</v>
      </c>
      <c r="AD200" s="36">
        <v>2698</v>
      </c>
      <c r="AE200" s="36">
        <v>0</v>
      </c>
      <c r="AF200" s="36">
        <f t="shared" si="55"/>
        <v>365274</v>
      </c>
      <c r="AG200" s="37">
        <f t="shared" si="59"/>
        <v>4.7816885340090223E-2</v>
      </c>
      <c r="AH200" s="38">
        <f t="shared" si="60"/>
        <v>0.17259314909235049</v>
      </c>
      <c r="AI200" s="38">
        <f t="shared" si="61"/>
        <v>4.5609533268482057E-2</v>
      </c>
      <c r="AJ200" s="38">
        <f t="shared" si="62"/>
        <v>2.8226537524396137E-2</v>
      </c>
    </row>
    <row r="201" spans="1:36" x14ac:dyDescent="0.25">
      <c r="A201" s="35" t="s">
        <v>145</v>
      </c>
      <c r="B201" s="35" t="s">
        <v>125</v>
      </c>
      <c r="C201" s="35" t="s">
        <v>5</v>
      </c>
      <c r="D201" s="35" t="s">
        <v>158</v>
      </c>
      <c r="E201" s="35" t="s">
        <v>32</v>
      </c>
      <c r="F201" s="35" t="s">
        <v>10</v>
      </c>
      <c r="G201" s="35">
        <v>2020</v>
      </c>
      <c r="H201" s="36">
        <v>6719066</v>
      </c>
      <c r="I201" s="36">
        <v>5777255</v>
      </c>
      <c r="J201" s="36">
        <v>941811</v>
      </c>
      <c r="K201" s="36">
        <v>224750</v>
      </c>
      <c r="L201" s="36">
        <v>319251</v>
      </c>
      <c r="M201" s="36">
        <v>363546</v>
      </c>
      <c r="N201" s="36">
        <v>137222</v>
      </c>
      <c r="O201" s="36">
        <v>0</v>
      </c>
      <c r="P201" s="36">
        <v>346542</v>
      </c>
      <c r="Q201" s="36">
        <v>0</v>
      </c>
      <c r="R201" s="36">
        <v>0</v>
      </c>
      <c r="S201" s="36">
        <v>0</v>
      </c>
      <c r="T201" s="36">
        <v>0</v>
      </c>
      <c r="U201" s="36">
        <v>0</v>
      </c>
      <c r="V201" s="36">
        <v>0</v>
      </c>
      <c r="W201" s="36">
        <v>346542</v>
      </c>
      <c r="X201" s="36">
        <v>108114</v>
      </c>
      <c r="Y201" s="36">
        <v>238428</v>
      </c>
      <c r="Z201" s="36">
        <v>238428</v>
      </c>
      <c r="AA201" s="36">
        <v>95054</v>
      </c>
      <c r="AB201" s="36">
        <v>0</v>
      </c>
      <c r="AC201" s="36">
        <v>0</v>
      </c>
      <c r="AD201" s="36">
        <v>0</v>
      </c>
      <c r="AE201" s="36">
        <v>0</v>
      </c>
      <c r="AF201" s="36">
        <f t="shared" si="55"/>
        <v>441596</v>
      </c>
      <c r="AG201" s="37">
        <f t="shared" si="59"/>
        <v>6.5722825166474028E-2</v>
      </c>
      <c r="AH201" s="38">
        <f t="shared" si="60"/>
        <v>0.14016992837992662</v>
      </c>
      <c r="AI201" s="38">
        <f t="shared" si="61"/>
        <v>5.1575918438663944E-2</v>
      </c>
      <c r="AJ201" s="38">
        <f t="shared" si="62"/>
        <v>3.5485289175608635E-2</v>
      </c>
    </row>
    <row r="202" spans="1:36" x14ac:dyDescent="0.25">
      <c r="A202" s="35" t="s">
        <v>145</v>
      </c>
      <c r="B202" s="35" t="s">
        <v>125</v>
      </c>
      <c r="C202" s="35" t="s">
        <v>5</v>
      </c>
      <c r="D202" s="35" t="s">
        <v>190</v>
      </c>
      <c r="E202" s="35" t="s">
        <v>30</v>
      </c>
      <c r="F202" s="35" t="s">
        <v>11</v>
      </c>
      <c r="G202" s="35">
        <v>2020</v>
      </c>
      <c r="H202" s="36">
        <v>5793521</v>
      </c>
      <c r="I202" s="36">
        <v>4791506</v>
      </c>
      <c r="J202" s="36">
        <v>1002015</v>
      </c>
      <c r="K202" s="36">
        <v>0</v>
      </c>
      <c r="L202" s="36">
        <v>206760</v>
      </c>
      <c r="M202" s="36">
        <v>373042</v>
      </c>
      <c r="N202" s="36">
        <v>130744</v>
      </c>
      <c r="O202" s="36">
        <v>0</v>
      </c>
      <c r="P202" s="36">
        <v>291469</v>
      </c>
      <c r="Q202" s="36">
        <v>0</v>
      </c>
      <c r="R202" s="36">
        <v>0</v>
      </c>
      <c r="S202" s="36">
        <v>0</v>
      </c>
      <c r="T202" s="36">
        <v>0</v>
      </c>
      <c r="U202" s="36">
        <v>0</v>
      </c>
      <c r="V202" s="36">
        <v>0</v>
      </c>
      <c r="W202" s="36">
        <v>291469</v>
      </c>
      <c r="X202" s="36">
        <v>97919</v>
      </c>
      <c r="Y202" s="36">
        <v>193550</v>
      </c>
      <c r="Z202" s="36">
        <v>193550</v>
      </c>
      <c r="AA202" s="36">
        <v>0</v>
      </c>
      <c r="AB202" s="36">
        <v>0</v>
      </c>
      <c r="AC202" s="36">
        <v>0</v>
      </c>
      <c r="AD202" s="36">
        <v>0</v>
      </c>
      <c r="AE202" s="36">
        <v>0</v>
      </c>
      <c r="AF202" s="36">
        <f t="shared" si="55"/>
        <v>291469</v>
      </c>
      <c r="AG202" s="37">
        <f t="shared" si="59"/>
        <v>5.0309475015279999E-2</v>
      </c>
      <c r="AH202" s="38">
        <f t="shared" si="60"/>
        <v>0.17295440889918237</v>
      </c>
      <c r="AI202" s="38">
        <f t="shared" si="61"/>
        <v>5.0309475015279999E-2</v>
      </c>
      <c r="AJ202" s="38">
        <f t="shared" si="62"/>
        <v>3.340800870489638E-2</v>
      </c>
    </row>
    <row r="203" spans="1:36" x14ac:dyDescent="0.25">
      <c r="A203" s="35" t="s">
        <v>145</v>
      </c>
      <c r="B203" s="35" t="s">
        <v>125</v>
      </c>
      <c r="C203" s="35" t="s">
        <v>5</v>
      </c>
      <c r="D203" s="35" t="s">
        <v>159</v>
      </c>
      <c r="E203" s="35" t="s">
        <v>40</v>
      </c>
      <c r="F203" s="35" t="s">
        <v>8</v>
      </c>
      <c r="G203" s="35">
        <v>2020</v>
      </c>
      <c r="H203" s="36">
        <v>33183452</v>
      </c>
      <c r="I203" s="36">
        <v>23667703</v>
      </c>
      <c r="J203" s="36">
        <v>9515749</v>
      </c>
      <c r="K203" s="36">
        <v>807253</v>
      </c>
      <c r="L203" s="36">
        <v>3129615</v>
      </c>
      <c r="M203" s="36">
        <v>1834576</v>
      </c>
      <c r="N203" s="36">
        <v>449549</v>
      </c>
      <c r="O203" s="36">
        <v>0</v>
      </c>
      <c r="P203" s="36">
        <v>4909262</v>
      </c>
      <c r="Q203" s="36">
        <v>0</v>
      </c>
      <c r="R203" s="36">
        <v>6706</v>
      </c>
      <c r="S203" s="36">
        <v>35441</v>
      </c>
      <c r="T203" s="36">
        <v>0</v>
      </c>
      <c r="U203" s="36">
        <v>0</v>
      </c>
      <c r="V203" s="36">
        <v>0</v>
      </c>
      <c r="W203" s="36">
        <v>4880527</v>
      </c>
      <c r="X203" s="36">
        <v>1851128</v>
      </c>
      <c r="Y203" s="36">
        <v>3029399</v>
      </c>
      <c r="Z203" s="36">
        <v>3029399</v>
      </c>
      <c r="AA203" s="36">
        <v>235133</v>
      </c>
      <c r="AB203" s="36">
        <v>0</v>
      </c>
      <c r="AC203" s="36">
        <v>0</v>
      </c>
      <c r="AD203" s="36">
        <v>34811</v>
      </c>
      <c r="AE203" s="36">
        <v>17729</v>
      </c>
      <c r="AF203" s="36">
        <f t="shared" si="55"/>
        <v>5196935</v>
      </c>
      <c r="AG203" s="37">
        <f t="shared" si="59"/>
        <v>0.1566122475744838</v>
      </c>
      <c r="AH203" s="38">
        <f t="shared" si="60"/>
        <v>0.28676187757681149</v>
      </c>
      <c r="AI203" s="38">
        <f t="shared" si="61"/>
        <v>0.14794307716990987</v>
      </c>
      <c r="AJ203" s="38">
        <f t="shared" si="62"/>
        <v>9.1292461073670089E-2</v>
      </c>
    </row>
    <row r="204" spans="1:36" x14ac:dyDescent="0.25">
      <c r="A204" s="35" t="s">
        <v>145</v>
      </c>
      <c r="B204" s="35" t="s">
        <v>125</v>
      </c>
      <c r="C204" s="35" t="s">
        <v>5</v>
      </c>
      <c r="D204" s="35" t="s">
        <v>160</v>
      </c>
      <c r="E204" s="35" t="s">
        <v>26</v>
      </c>
      <c r="F204" s="35" t="s">
        <v>8</v>
      </c>
      <c r="G204" s="35">
        <v>2020</v>
      </c>
      <c r="H204" s="36">
        <v>19170315</v>
      </c>
      <c r="I204" s="36">
        <v>12064577</v>
      </c>
      <c r="J204" s="36">
        <v>7105738</v>
      </c>
      <c r="K204" s="36">
        <v>112079</v>
      </c>
      <c r="L204" s="36">
        <v>1892479</v>
      </c>
      <c r="M204" s="36">
        <v>1370916</v>
      </c>
      <c r="N204" s="36">
        <v>11550</v>
      </c>
      <c r="O204" s="36">
        <v>-372</v>
      </c>
      <c r="P204" s="36">
        <v>3942500</v>
      </c>
      <c r="Q204" s="36">
        <v>0</v>
      </c>
      <c r="R204" s="36">
        <v>143106</v>
      </c>
      <c r="S204" s="36">
        <v>203691</v>
      </c>
      <c r="T204" s="36">
        <v>0</v>
      </c>
      <c r="U204" s="36">
        <v>0</v>
      </c>
      <c r="V204" s="36">
        <v>0</v>
      </c>
      <c r="W204" s="36">
        <v>3881915</v>
      </c>
      <c r="X204" s="36">
        <v>1266049</v>
      </c>
      <c r="Y204" s="36">
        <v>2615866</v>
      </c>
      <c r="Z204" s="36">
        <v>2615866</v>
      </c>
      <c r="AA204" s="36">
        <v>318820</v>
      </c>
      <c r="AB204" s="36">
        <v>0</v>
      </c>
      <c r="AC204" s="36">
        <v>0</v>
      </c>
      <c r="AD204" s="36">
        <v>0</v>
      </c>
      <c r="AE204" s="36">
        <v>1473</v>
      </c>
      <c r="AF204" s="36">
        <f t="shared" si="55"/>
        <v>4262793</v>
      </c>
      <c r="AG204" s="37">
        <f t="shared" si="59"/>
        <v>0.22236426474995324</v>
      </c>
      <c r="AH204" s="38">
        <f t="shared" si="60"/>
        <v>0.37066360151098193</v>
      </c>
      <c r="AI204" s="38">
        <f t="shared" si="61"/>
        <v>0.20565650590509338</v>
      </c>
      <c r="AJ204" s="38">
        <f t="shared" si="62"/>
        <v>0.136453991496749</v>
      </c>
    </row>
    <row r="205" spans="1:36" x14ac:dyDescent="0.25">
      <c r="A205" s="35" t="s">
        <v>145</v>
      </c>
      <c r="B205" s="35" t="s">
        <v>125</v>
      </c>
      <c r="C205" s="35" t="s">
        <v>5</v>
      </c>
      <c r="D205" s="35" t="s">
        <v>162</v>
      </c>
      <c r="E205" s="35" t="s">
        <v>60</v>
      </c>
      <c r="F205" s="35" t="s">
        <v>17</v>
      </c>
      <c r="G205" s="35">
        <v>2020</v>
      </c>
      <c r="H205" s="36">
        <v>14316983</v>
      </c>
      <c r="I205" s="36">
        <v>9707233</v>
      </c>
      <c r="J205" s="36">
        <v>4609750</v>
      </c>
      <c r="K205" s="36">
        <v>50024</v>
      </c>
      <c r="L205" s="36">
        <v>1397150</v>
      </c>
      <c r="M205" s="36">
        <v>1066897</v>
      </c>
      <c r="N205" s="36">
        <v>0</v>
      </c>
      <c r="O205" s="36">
        <v>0</v>
      </c>
      <c r="P205" s="36">
        <v>2195727</v>
      </c>
      <c r="Q205" s="36">
        <v>0</v>
      </c>
      <c r="R205" s="36">
        <v>36527</v>
      </c>
      <c r="S205" s="36">
        <v>287196</v>
      </c>
      <c r="T205" s="36">
        <v>0</v>
      </c>
      <c r="U205" s="36">
        <v>0</v>
      </c>
      <c r="V205" s="36">
        <v>0</v>
      </c>
      <c r="W205" s="36">
        <v>1945058</v>
      </c>
      <c r="X205" s="36">
        <v>653910</v>
      </c>
      <c r="Y205" s="36">
        <v>1291148</v>
      </c>
      <c r="Z205" s="36">
        <v>1291148</v>
      </c>
      <c r="AA205" s="36">
        <v>70780</v>
      </c>
      <c r="AB205" s="36">
        <v>0</v>
      </c>
      <c r="AC205" s="36">
        <v>19973</v>
      </c>
      <c r="AD205" s="36">
        <v>65649</v>
      </c>
      <c r="AE205" s="36">
        <v>0</v>
      </c>
      <c r="AF205" s="36">
        <f t="shared" si="55"/>
        <v>2352129</v>
      </c>
      <c r="AG205" s="37">
        <f t="shared" si="59"/>
        <v>0.16428943164911211</v>
      </c>
      <c r="AH205" s="38">
        <f t="shared" si="60"/>
        <v>0.3219777518769143</v>
      </c>
      <c r="AI205" s="38">
        <f t="shared" si="61"/>
        <v>0.1533652027106549</v>
      </c>
      <c r="AJ205" s="38">
        <f t="shared" si="62"/>
        <v>9.0182966620830654E-2</v>
      </c>
    </row>
    <row r="206" spans="1:36" x14ac:dyDescent="0.25">
      <c r="A206" s="35" t="s">
        <v>145</v>
      </c>
      <c r="B206" s="35" t="s">
        <v>125</v>
      </c>
      <c r="C206" s="35" t="s">
        <v>5</v>
      </c>
      <c r="D206" s="35" t="s">
        <v>163</v>
      </c>
      <c r="E206" s="35" t="s">
        <v>57</v>
      </c>
      <c r="F206" s="35" t="s">
        <v>12</v>
      </c>
      <c r="G206" s="35">
        <v>2020</v>
      </c>
      <c r="H206" s="36">
        <v>7864602</v>
      </c>
      <c r="I206" s="36">
        <v>6314682</v>
      </c>
      <c r="J206" s="36">
        <v>1549920</v>
      </c>
      <c r="K206" s="36">
        <v>55100</v>
      </c>
      <c r="L206" s="36">
        <v>595473</v>
      </c>
      <c r="M206" s="36">
        <v>568817</v>
      </c>
      <c r="N206" s="36">
        <v>82509</v>
      </c>
      <c r="O206" s="36">
        <v>0</v>
      </c>
      <c r="P206" s="36">
        <v>358221</v>
      </c>
      <c r="Q206" s="36">
        <v>0</v>
      </c>
      <c r="R206" s="36">
        <v>0</v>
      </c>
      <c r="S206" s="36">
        <v>87964</v>
      </c>
      <c r="T206" s="36">
        <v>0</v>
      </c>
      <c r="U206" s="36">
        <v>0</v>
      </c>
      <c r="V206" s="36">
        <v>0</v>
      </c>
      <c r="W206" s="36">
        <v>270257</v>
      </c>
      <c r="X206" s="36">
        <v>112885</v>
      </c>
      <c r="Y206" s="36">
        <v>157372</v>
      </c>
      <c r="Z206" s="36">
        <v>157372</v>
      </c>
      <c r="AA206" s="36">
        <v>174456</v>
      </c>
      <c r="AB206" s="36">
        <v>0</v>
      </c>
      <c r="AC206" s="36">
        <v>0</v>
      </c>
      <c r="AD206" s="36">
        <v>0</v>
      </c>
      <c r="AE206" s="36">
        <v>0</v>
      </c>
      <c r="AF206" s="36">
        <f t="shared" si="55"/>
        <v>532677</v>
      </c>
      <c r="AG206" s="37">
        <f t="shared" si="59"/>
        <v>6.7730954471694818E-2</v>
      </c>
      <c r="AH206" s="38">
        <f t="shared" si="60"/>
        <v>0.19707545276925648</v>
      </c>
      <c r="AI206" s="38">
        <f t="shared" si="61"/>
        <v>4.5548522353705885E-2</v>
      </c>
      <c r="AJ206" s="38">
        <f t="shared" si="62"/>
        <v>2.0010167075206094E-2</v>
      </c>
    </row>
    <row r="207" spans="1:36" x14ac:dyDescent="0.25">
      <c r="A207" s="35" t="s">
        <v>145</v>
      </c>
      <c r="B207" s="35" t="s">
        <v>125</v>
      </c>
      <c r="C207" s="35" t="s">
        <v>5</v>
      </c>
      <c r="D207" s="35" t="s">
        <v>164</v>
      </c>
      <c r="E207" s="35" t="s">
        <v>68</v>
      </c>
      <c r="F207" s="35" t="s">
        <v>17</v>
      </c>
      <c r="G207" s="35">
        <v>2020</v>
      </c>
      <c r="H207" s="36">
        <v>56220616</v>
      </c>
      <c r="I207" s="36">
        <v>47546045</v>
      </c>
      <c r="J207" s="36">
        <v>8674571</v>
      </c>
      <c r="K207" s="36">
        <v>143962</v>
      </c>
      <c r="L207" s="36">
        <v>3523895</v>
      </c>
      <c r="M207" s="36">
        <v>2154019</v>
      </c>
      <c r="N207" s="36">
        <v>386217</v>
      </c>
      <c r="O207" s="36">
        <v>0</v>
      </c>
      <c r="P207" s="36">
        <v>2754402</v>
      </c>
      <c r="Q207" s="36">
        <v>0</v>
      </c>
      <c r="R207" s="36">
        <v>1205</v>
      </c>
      <c r="S207" s="36">
        <v>599226</v>
      </c>
      <c r="T207" s="36">
        <v>0</v>
      </c>
      <c r="U207" s="36">
        <v>0</v>
      </c>
      <c r="V207" s="36">
        <v>0</v>
      </c>
      <c r="W207" s="36">
        <v>2156381</v>
      </c>
      <c r="X207" s="36">
        <v>960502</v>
      </c>
      <c r="Y207" s="36">
        <v>1195879</v>
      </c>
      <c r="Z207" s="36">
        <v>1195879</v>
      </c>
      <c r="AA207" s="36">
        <v>1226599</v>
      </c>
      <c r="AB207" s="36">
        <v>0</v>
      </c>
      <c r="AC207" s="36">
        <v>0</v>
      </c>
      <c r="AD207" s="36">
        <v>0</v>
      </c>
      <c r="AE207" s="36">
        <v>0</v>
      </c>
      <c r="AF207" s="36">
        <f t="shared" ref="AF207:AF224" si="63">(+P207+AA207+AB207+AC207+AD207+AE207)*1</f>
        <v>3981001</v>
      </c>
      <c r="AG207" s="37">
        <f t="shared" si="59"/>
        <v>7.0810341174490157E-2</v>
      </c>
      <c r="AH207" s="38">
        <f t="shared" si="60"/>
        <v>0.15429519662324581</v>
      </c>
      <c r="AI207" s="38">
        <f t="shared" si="61"/>
        <v>4.8992739602853157E-2</v>
      </c>
      <c r="AJ207" s="38">
        <f t="shared" si="62"/>
        <v>2.127118279885087E-2</v>
      </c>
    </row>
    <row r="208" spans="1:36" x14ac:dyDescent="0.25">
      <c r="A208" s="35" t="s">
        <v>145</v>
      </c>
      <c r="B208" s="35" t="s">
        <v>125</v>
      </c>
      <c r="C208" s="35" t="s">
        <v>5</v>
      </c>
      <c r="D208" s="35" t="s">
        <v>200</v>
      </c>
      <c r="E208" s="35" t="s">
        <v>31</v>
      </c>
      <c r="F208" s="35" t="s">
        <v>12</v>
      </c>
      <c r="G208" s="35">
        <v>2020</v>
      </c>
      <c r="H208" s="36">
        <v>2973045</v>
      </c>
      <c r="I208" s="36">
        <v>2273776</v>
      </c>
      <c r="J208" s="36">
        <v>699269</v>
      </c>
      <c r="K208" s="36">
        <v>0</v>
      </c>
      <c r="L208" s="36">
        <v>163354</v>
      </c>
      <c r="M208" s="36">
        <v>265787</v>
      </c>
      <c r="N208" s="36">
        <v>0</v>
      </c>
      <c r="O208" s="36">
        <v>90249</v>
      </c>
      <c r="P208" s="36">
        <v>360377</v>
      </c>
      <c r="Q208" s="36">
        <v>0</v>
      </c>
      <c r="R208" s="36">
        <v>0</v>
      </c>
      <c r="S208" s="36">
        <v>0</v>
      </c>
      <c r="T208" s="36">
        <v>0</v>
      </c>
      <c r="U208" s="36">
        <v>0</v>
      </c>
      <c r="V208" s="36">
        <v>0</v>
      </c>
      <c r="W208" s="36">
        <v>360377</v>
      </c>
      <c r="X208" s="36">
        <v>117770</v>
      </c>
      <c r="Y208" s="36">
        <v>242607</v>
      </c>
      <c r="Z208" s="36">
        <v>242607</v>
      </c>
      <c r="AA208" s="36">
        <v>54361</v>
      </c>
      <c r="AB208" s="36">
        <v>0</v>
      </c>
      <c r="AC208" s="36">
        <v>0</v>
      </c>
      <c r="AD208" s="36">
        <v>0</v>
      </c>
      <c r="AE208" s="36">
        <v>0</v>
      </c>
      <c r="AF208" s="36">
        <f t="shared" si="63"/>
        <v>414738</v>
      </c>
      <c r="AG208" s="37">
        <f t="shared" si="59"/>
        <v>0.13949940212812117</v>
      </c>
      <c r="AH208" s="38">
        <f t="shared" si="60"/>
        <v>0.23520296530997681</v>
      </c>
      <c r="AI208" s="38">
        <f t="shared" si="61"/>
        <v>0.12121478147824873</v>
      </c>
      <c r="AJ208" s="38">
        <f t="shared" si="62"/>
        <v>8.1602195728621665E-2</v>
      </c>
    </row>
    <row r="209" spans="1:36" x14ac:dyDescent="0.25">
      <c r="A209" s="35" t="s">
        <v>145</v>
      </c>
      <c r="B209" s="35" t="s">
        <v>125</v>
      </c>
      <c r="C209" s="35" t="s">
        <v>5</v>
      </c>
      <c r="D209" s="35" t="s">
        <v>168</v>
      </c>
      <c r="E209" s="35" t="s">
        <v>58</v>
      </c>
      <c r="F209" s="35" t="s">
        <v>12</v>
      </c>
      <c r="G209" s="35">
        <v>2020</v>
      </c>
      <c r="H209" s="36">
        <v>23362383</v>
      </c>
      <c r="I209" s="36">
        <v>17633505</v>
      </c>
      <c r="J209" s="36">
        <v>5728878</v>
      </c>
      <c r="K209" s="36">
        <v>198147</v>
      </c>
      <c r="L209" s="36">
        <v>3366392</v>
      </c>
      <c r="M209" s="36">
        <v>1746929</v>
      </c>
      <c r="N209" s="36">
        <v>57556</v>
      </c>
      <c r="O209" s="36">
        <v>0</v>
      </c>
      <c r="P209" s="36">
        <v>756148</v>
      </c>
      <c r="Q209" s="36">
        <v>0</v>
      </c>
      <c r="R209" s="36">
        <v>103283</v>
      </c>
      <c r="S209" s="36">
        <v>335167</v>
      </c>
      <c r="T209" s="36">
        <v>0</v>
      </c>
      <c r="U209" s="36">
        <v>0</v>
      </c>
      <c r="V209" s="36">
        <v>0</v>
      </c>
      <c r="W209" s="36">
        <v>524264</v>
      </c>
      <c r="X209" s="36">
        <v>-225334</v>
      </c>
      <c r="Y209" s="36">
        <v>749598</v>
      </c>
      <c r="Z209" s="36">
        <v>749598</v>
      </c>
      <c r="AA209" s="36">
        <v>303160</v>
      </c>
      <c r="AB209" s="36">
        <v>0</v>
      </c>
      <c r="AC209" s="36">
        <v>0</v>
      </c>
      <c r="AD209" s="36">
        <v>0</v>
      </c>
      <c r="AE209" s="36">
        <v>0</v>
      </c>
      <c r="AF209" s="36">
        <f t="shared" si="63"/>
        <v>1059308</v>
      </c>
      <c r="AG209" s="37">
        <f t="shared" si="59"/>
        <v>4.5342463566323689E-2</v>
      </c>
      <c r="AH209" s="38">
        <f t="shared" si="60"/>
        <v>0.2452180498881471</v>
      </c>
      <c r="AI209" s="38">
        <f t="shared" si="61"/>
        <v>3.2366047590265089E-2</v>
      </c>
      <c r="AJ209" s="38">
        <f t="shared" si="62"/>
        <v>3.2085682355263156E-2</v>
      </c>
    </row>
    <row r="210" spans="1:36" x14ac:dyDescent="0.25">
      <c r="A210" s="35" t="s">
        <v>145</v>
      </c>
      <c r="B210" s="35" t="s">
        <v>125</v>
      </c>
      <c r="C210" s="35" t="s">
        <v>5</v>
      </c>
      <c r="D210" s="35" t="s">
        <v>201</v>
      </c>
      <c r="E210" s="35" t="s">
        <v>48</v>
      </c>
      <c r="F210" s="35" t="s">
        <v>24</v>
      </c>
      <c r="G210" s="35">
        <v>2020</v>
      </c>
      <c r="H210" s="36">
        <v>52753227</v>
      </c>
      <c r="I210" s="36">
        <v>43675749</v>
      </c>
      <c r="J210" s="36">
        <v>9077478</v>
      </c>
      <c r="K210" s="36">
        <v>217809</v>
      </c>
      <c r="L210" s="36">
        <v>5089543</v>
      </c>
      <c r="M210" s="36">
        <v>1939830</v>
      </c>
      <c r="N210" s="36">
        <v>1020087</v>
      </c>
      <c r="O210" s="36">
        <v>0</v>
      </c>
      <c r="P210" s="36">
        <v>1245827</v>
      </c>
      <c r="Q210" s="36">
        <v>0</v>
      </c>
      <c r="R210" s="36">
        <v>0</v>
      </c>
      <c r="S210" s="36">
        <v>0</v>
      </c>
      <c r="T210" s="36">
        <v>0</v>
      </c>
      <c r="U210" s="36">
        <v>0</v>
      </c>
      <c r="V210" s="36">
        <v>0</v>
      </c>
      <c r="W210" s="36">
        <v>1245827</v>
      </c>
      <c r="X210" s="36">
        <v>273194</v>
      </c>
      <c r="Y210" s="36">
        <v>972633</v>
      </c>
      <c r="Z210" s="36">
        <v>972633</v>
      </c>
      <c r="AA210" s="36">
        <v>266543</v>
      </c>
      <c r="AB210" s="36">
        <v>0</v>
      </c>
      <c r="AC210" s="36">
        <v>0</v>
      </c>
      <c r="AD210" s="36">
        <v>0</v>
      </c>
      <c r="AE210" s="36">
        <v>0</v>
      </c>
      <c r="AF210" s="36">
        <f t="shared" si="63"/>
        <v>1512370</v>
      </c>
      <c r="AG210" s="37">
        <f t="shared" si="59"/>
        <v>2.8668767504971781E-2</v>
      </c>
      <c r="AH210" s="38">
        <f t="shared" si="60"/>
        <v>0.17207436428486167</v>
      </c>
      <c r="AI210" s="38">
        <f t="shared" si="61"/>
        <v>2.3616128734645938E-2</v>
      </c>
      <c r="AJ210" s="38">
        <f t="shared" si="62"/>
        <v>1.8437412369104927E-2</v>
      </c>
    </row>
    <row r="211" spans="1:36" x14ac:dyDescent="0.25">
      <c r="A211" s="35" t="s">
        <v>145</v>
      </c>
      <c r="B211" s="35" t="s">
        <v>125</v>
      </c>
      <c r="C211" s="35" t="s">
        <v>5</v>
      </c>
      <c r="D211" s="35" t="s">
        <v>172</v>
      </c>
      <c r="E211" s="35" t="s">
        <v>49</v>
      </c>
      <c r="F211" s="35" t="s">
        <v>23</v>
      </c>
      <c r="G211" s="35">
        <v>2020</v>
      </c>
      <c r="H211" s="36">
        <v>16258364</v>
      </c>
      <c r="I211" s="36">
        <v>12909193</v>
      </c>
      <c r="J211" s="36">
        <v>3349171</v>
      </c>
      <c r="K211" s="36">
        <v>91362</v>
      </c>
      <c r="L211" s="36">
        <v>1670783</v>
      </c>
      <c r="M211" s="36">
        <v>546762</v>
      </c>
      <c r="N211" s="36">
        <v>324350</v>
      </c>
      <c r="O211" s="36">
        <v>0</v>
      </c>
      <c r="P211" s="36">
        <v>898638</v>
      </c>
      <c r="Q211" s="36">
        <v>0</v>
      </c>
      <c r="R211" s="36">
        <v>197087</v>
      </c>
      <c r="S211" s="36">
        <v>114269</v>
      </c>
      <c r="T211" s="36">
        <v>0</v>
      </c>
      <c r="U211" s="36">
        <v>0</v>
      </c>
      <c r="V211" s="36">
        <v>0</v>
      </c>
      <c r="W211" s="36">
        <v>981456</v>
      </c>
      <c r="X211" s="36">
        <v>342060</v>
      </c>
      <c r="Y211" s="36">
        <v>639396</v>
      </c>
      <c r="Z211" s="36">
        <v>639396</v>
      </c>
      <c r="AA211" s="36">
        <v>313939</v>
      </c>
      <c r="AB211" s="36">
        <v>0</v>
      </c>
      <c r="AC211" s="36">
        <v>0</v>
      </c>
      <c r="AD211" s="36">
        <v>0</v>
      </c>
      <c r="AE211" s="36">
        <v>0</v>
      </c>
      <c r="AF211" s="36">
        <f t="shared" si="63"/>
        <v>1212577</v>
      </c>
      <c r="AG211" s="37">
        <f t="shared" si="59"/>
        <v>7.4581735284066711E-2</v>
      </c>
      <c r="AH211" s="38">
        <f t="shared" si="60"/>
        <v>0.20599680263032616</v>
      </c>
      <c r="AI211" s="38">
        <f t="shared" si="61"/>
        <v>5.5272350895821991E-2</v>
      </c>
      <c r="AJ211" s="38">
        <f t="shared" si="62"/>
        <v>3.9327204139358668E-2</v>
      </c>
    </row>
    <row r="212" spans="1:36" x14ac:dyDescent="0.25">
      <c r="A212" s="35" t="s">
        <v>145</v>
      </c>
      <c r="B212" s="35" t="s">
        <v>125</v>
      </c>
      <c r="C212" s="35" t="s">
        <v>5</v>
      </c>
      <c r="D212" s="35" t="s">
        <v>202</v>
      </c>
      <c r="E212" s="35" t="s">
        <v>42</v>
      </c>
      <c r="F212" s="35" t="s">
        <v>9</v>
      </c>
      <c r="G212" s="35">
        <v>2020</v>
      </c>
      <c r="H212" s="36">
        <v>9739074</v>
      </c>
      <c r="I212" s="36">
        <v>7404251</v>
      </c>
      <c r="J212" s="36">
        <v>2334823</v>
      </c>
      <c r="K212" s="36">
        <v>32159</v>
      </c>
      <c r="L212" s="36">
        <v>910994</v>
      </c>
      <c r="M212" s="36">
        <v>372442</v>
      </c>
      <c r="N212" s="36">
        <v>44426</v>
      </c>
      <c r="O212" s="36">
        <v>0</v>
      </c>
      <c r="P212" s="36">
        <v>1039120</v>
      </c>
      <c r="Q212" s="36">
        <v>0</v>
      </c>
      <c r="R212" s="36">
        <v>0</v>
      </c>
      <c r="S212" s="36">
        <v>0</v>
      </c>
      <c r="T212" s="36">
        <v>0</v>
      </c>
      <c r="U212" s="36">
        <v>0</v>
      </c>
      <c r="V212" s="36">
        <v>0</v>
      </c>
      <c r="W212" s="36">
        <v>1039120</v>
      </c>
      <c r="X212" s="36">
        <v>337616</v>
      </c>
      <c r="Y212" s="36">
        <v>701504</v>
      </c>
      <c r="Z212" s="36">
        <v>701504</v>
      </c>
      <c r="AA212" s="36">
        <v>106587</v>
      </c>
      <c r="AB212" s="36">
        <v>0</v>
      </c>
      <c r="AC212" s="36">
        <v>13391</v>
      </c>
      <c r="AD212" s="36">
        <v>0</v>
      </c>
      <c r="AE212" s="36">
        <v>0</v>
      </c>
      <c r="AF212" s="36">
        <f t="shared" si="63"/>
        <v>1159098</v>
      </c>
      <c r="AG212" s="37">
        <f t="shared" si="59"/>
        <v>0.1190152164363881</v>
      </c>
      <c r="AH212" s="38">
        <f t="shared" si="60"/>
        <v>0.2397376793728028</v>
      </c>
      <c r="AI212" s="38">
        <f t="shared" si="61"/>
        <v>0.10669597540792893</v>
      </c>
      <c r="AJ212" s="38">
        <f t="shared" si="62"/>
        <v>7.2029845958660951E-2</v>
      </c>
    </row>
    <row r="213" spans="1:36" x14ac:dyDescent="0.25">
      <c r="A213" s="35" t="s">
        <v>145</v>
      </c>
      <c r="B213" s="35" t="s">
        <v>125</v>
      </c>
      <c r="C213" s="35" t="s">
        <v>5</v>
      </c>
      <c r="D213" s="35" t="s">
        <v>203</v>
      </c>
      <c r="E213" s="35" t="s">
        <v>25</v>
      </c>
      <c r="F213" s="35" t="s">
        <v>21</v>
      </c>
      <c r="G213" s="35">
        <v>2020</v>
      </c>
      <c r="H213" s="36">
        <v>30478247</v>
      </c>
      <c r="I213" s="36">
        <v>22529175</v>
      </c>
      <c r="J213" s="36">
        <v>7949072</v>
      </c>
      <c r="K213" s="36">
        <v>68342</v>
      </c>
      <c r="L213" s="36">
        <v>3074997</v>
      </c>
      <c r="M213" s="36">
        <v>3164731</v>
      </c>
      <c r="N213" s="36">
        <v>302491</v>
      </c>
      <c r="O213" s="36">
        <v>0</v>
      </c>
      <c r="P213" s="36">
        <v>1475195</v>
      </c>
      <c r="Q213" s="36">
        <v>0</v>
      </c>
      <c r="R213" s="36">
        <v>0</v>
      </c>
      <c r="S213" s="36">
        <v>851055</v>
      </c>
      <c r="T213" s="36">
        <v>0</v>
      </c>
      <c r="U213" s="36">
        <v>0</v>
      </c>
      <c r="V213" s="36">
        <v>0</v>
      </c>
      <c r="W213" s="36">
        <v>624140</v>
      </c>
      <c r="X213" s="36">
        <v>314576</v>
      </c>
      <c r="Y213" s="36">
        <v>309564</v>
      </c>
      <c r="Z213" s="36">
        <v>309564</v>
      </c>
      <c r="AA213" s="36">
        <v>346629</v>
      </c>
      <c r="AB213" s="36">
        <v>0</v>
      </c>
      <c r="AC213" s="36">
        <v>0</v>
      </c>
      <c r="AD213" s="36">
        <v>0</v>
      </c>
      <c r="AE213" s="36">
        <v>0</v>
      </c>
      <c r="AF213" s="36">
        <f t="shared" si="63"/>
        <v>1821824</v>
      </c>
      <c r="AG213" s="37">
        <f t="shared" si="59"/>
        <v>5.9774566430936794E-2</v>
      </c>
      <c r="AH213" s="38">
        <f t="shared" si="60"/>
        <v>0.26081132553325653</v>
      </c>
      <c r="AI213" s="38">
        <f t="shared" si="61"/>
        <v>4.8401569814694394E-2</v>
      </c>
      <c r="AJ213" s="38">
        <f t="shared" si="62"/>
        <v>1.0156883366684442E-2</v>
      </c>
    </row>
    <row r="214" spans="1:36" x14ac:dyDescent="0.25">
      <c r="A214" s="35" t="s">
        <v>145</v>
      </c>
      <c r="B214" s="35" t="s">
        <v>125</v>
      </c>
      <c r="C214" s="35" t="s">
        <v>5</v>
      </c>
      <c r="D214" s="35" t="s">
        <v>193</v>
      </c>
      <c r="E214" s="35" t="s">
        <v>72</v>
      </c>
      <c r="F214" s="35" t="s">
        <v>18</v>
      </c>
      <c r="G214" s="35">
        <v>2020</v>
      </c>
      <c r="H214" s="36">
        <v>3836212</v>
      </c>
      <c r="I214" s="36">
        <v>3116507</v>
      </c>
      <c r="J214" s="36">
        <v>719705</v>
      </c>
      <c r="K214" s="36">
        <v>0</v>
      </c>
      <c r="L214" s="36">
        <v>0</v>
      </c>
      <c r="M214" s="36">
        <v>117426</v>
      </c>
      <c r="N214" s="36">
        <v>395001</v>
      </c>
      <c r="O214" s="36">
        <v>0</v>
      </c>
      <c r="P214" s="36">
        <v>207278</v>
      </c>
      <c r="Q214" s="36">
        <v>0</v>
      </c>
      <c r="R214" s="36">
        <v>0</v>
      </c>
      <c r="S214" s="36">
        <v>0</v>
      </c>
      <c r="T214" s="36">
        <v>0</v>
      </c>
      <c r="U214" s="36">
        <v>0</v>
      </c>
      <c r="V214" s="36">
        <v>0</v>
      </c>
      <c r="W214" s="36">
        <v>207278</v>
      </c>
      <c r="X214" s="36">
        <v>66329</v>
      </c>
      <c r="Y214" s="36">
        <v>140949</v>
      </c>
      <c r="Z214" s="36">
        <v>140949</v>
      </c>
      <c r="AA214" s="36" t="e">
        <v>#N/A</v>
      </c>
      <c r="AB214" s="36">
        <v>0</v>
      </c>
      <c r="AC214" s="36">
        <v>0</v>
      </c>
      <c r="AD214" s="36">
        <v>0</v>
      </c>
      <c r="AE214" s="36">
        <v>0</v>
      </c>
      <c r="AF214" s="36" t="e">
        <f t="shared" si="63"/>
        <v>#N/A</v>
      </c>
      <c r="AG214" s="37" t="e">
        <f t="shared" si="59"/>
        <v>#N/A</v>
      </c>
      <c r="AH214" s="38">
        <f t="shared" si="60"/>
        <v>0.18760824479981816</v>
      </c>
      <c r="AI214" s="38">
        <f t="shared" si="61"/>
        <v>5.4031946096826766E-2</v>
      </c>
      <c r="AJ214" s="38">
        <f t="shared" si="62"/>
        <v>3.674171291888978E-2</v>
      </c>
    </row>
    <row r="215" spans="1:36" x14ac:dyDescent="0.25">
      <c r="A215" s="35" t="s">
        <v>145</v>
      </c>
      <c r="B215" s="35" t="s">
        <v>125</v>
      </c>
      <c r="C215" s="35" t="s">
        <v>5</v>
      </c>
      <c r="D215" s="35" t="s">
        <v>194</v>
      </c>
      <c r="E215" s="35" t="s">
        <v>36</v>
      </c>
      <c r="F215" s="35" t="s">
        <v>13</v>
      </c>
      <c r="G215" s="35">
        <v>2020</v>
      </c>
      <c r="H215" s="36">
        <v>2844504</v>
      </c>
      <c r="I215" s="36">
        <v>1842669</v>
      </c>
      <c r="J215" s="36">
        <v>1001835</v>
      </c>
      <c r="K215" s="36">
        <v>0</v>
      </c>
      <c r="L215" s="36">
        <v>95008</v>
      </c>
      <c r="M215" s="36">
        <v>413367</v>
      </c>
      <c r="N215" s="36">
        <v>317382</v>
      </c>
      <c r="O215" s="36">
        <v>29970</v>
      </c>
      <c r="P215" s="36">
        <v>206048</v>
      </c>
      <c r="Q215" s="36">
        <v>0</v>
      </c>
      <c r="R215" s="36">
        <v>0</v>
      </c>
      <c r="S215" s="36">
        <v>42832</v>
      </c>
      <c r="T215" s="36">
        <v>0</v>
      </c>
      <c r="U215" s="36">
        <v>0</v>
      </c>
      <c r="V215" s="36">
        <v>0</v>
      </c>
      <c r="W215" s="36">
        <v>163216</v>
      </c>
      <c r="X215" s="36">
        <v>62214</v>
      </c>
      <c r="Y215" s="36">
        <v>101002</v>
      </c>
      <c r="Z215" s="36">
        <v>101002</v>
      </c>
      <c r="AA215" s="36">
        <v>88640</v>
      </c>
      <c r="AB215" s="36">
        <v>0</v>
      </c>
      <c r="AC215" s="36">
        <v>0</v>
      </c>
      <c r="AD215" s="36">
        <v>0</v>
      </c>
      <c r="AE215" s="36">
        <v>0</v>
      </c>
      <c r="AF215" s="36">
        <f t="shared" si="63"/>
        <v>294688</v>
      </c>
      <c r="AG215" s="37">
        <f t="shared" si="59"/>
        <v>0.10359908089424377</v>
      </c>
      <c r="AH215" s="38">
        <f t="shared" si="60"/>
        <v>0.35220024299491232</v>
      </c>
      <c r="AI215" s="38">
        <f t="shared" si="61"/>
        <v>7.243723334542683E-2</v>
      </c>
      <c r="AJ215" s="38">
        <f t="shared" si="62"/>
        <v>3.5507772181019963E-2</v>
      </c>
    </row>
    <row r="216" spans="1:36" x14ac:dyDescent="0.25">
      <c r="A216" s="35" t="s">
        <v>145</v>
      </c>
      <c r="B216" s="35" t="s">
        <v>125</v>
      </c>
      <c r="C216" s="35" t="s">
        <v>5</v>
      </c>
      <c r="D216" s="35" t="s">
        <v>195</v>
      </c>
      <c r="E216" s="35" t="s">
        <v>88</v>
      </c>
      <c r="F216" s="35" t="s">
        <v>15</v>
      </c>
      <c r="G216" s="35">
        <v>2020</v>
      </c>
      <c r="H216" s="36">
        <v>6510455</v>
      </c>
      <c r="I216" s="36">
        <v>4639301</v>
      </c>
      <c r="J216" s="36">
        <v>1871154</v>
      </c>
      <c r="K216" s="36">
        <v>38438</v>
      </c>
      <c r="L216" s="36">
        <v>1237755</v>
      </c>
      <c r="M216" s="36">
        <v>395996</v>
      </c>
      <c r="N216" s="36">
        <v>78942</v>
      </c>
      <c r="O216" s="36">
        <v>0</v>
      </c>
      <c r="P216" s="36">
        <v>196899</v>
      </c>
      <c r="Q216" s="36">
        <v>0</v>
      </c>
      <c r="R216" s="36">
        <v>2994</v>
      </c>
      <c r="S216" s="36">
        <v>169397</v>
      </c>
      <c r="T216" s="36">
        <v>0</v>
      </c>
      <c r="U216" s="36">
        <v>0</v>
      </c>
      <c r="V216" s="36">
        <v>0</v>
      </c>
      <c r="W216" s="36">
        <v>30496</v>
      </c>
      <c r="X216" s="36">
        <v>25637</v>
      </c>
      <c r="Y216" s="36">
        <v>4859</v>
      </c>
      <c r="Z216" s="36">
        <v>4859</v>
      </c>
      <c r="AA216" s="36">
        <v>89275</v>
      </c>
      <c r="AB216" s="36">
        <v>0</v>
      </c>
      <c r="AC216" s="36">
        <v>0</v>
      </c>
      <c r="AD216" s="36">
        <v>0</v>
      </c>
      <c r="AE216" s="36">
        <v>0</v>
      </c>
      <c r="AF216" s="36">
        <f t="shared" si="63"/>
        <v>286174</v>
      </c>
      <c r="AG216" s="37">
        <f t="shared" si="59"/>
        <v>4.3956067586674051E-2</v>
      </c>
      <c r="AH216" s="38">
        <f t="shared" si="60"/>
        <v>0.2874075621442741</v>
      </c>
      <c r="AI216" s="38">
        <f t="shared" si="61"/>
        <v>3.0243508326222975E-2</v>
      </c>
      <c r="AJ216" s="38">
        <f t="shared" si="62"/>
        <v>7.4633800556182328E-4</v>
      </c>
    </row>
    <row r="217" spans="1:36" x14ac:dyDescent="0.25">
      <c r="A217" s="35" t="s">
        <v>145</v>
      </c>
      <c r="B217" s="35" t="s">
        <v>125</v>
      </c>
      <c r="C217" s="35" t="s">
        <v>5</v>
      </c>
      <c r="D217" s="35" t="s">
        <v>176</v>
      </c>
      <c r="E217" s="35" t="s">
        <v>62</v>
      </c>
      <c r="F217" s="35" t="s">
        <v>17</v>
      </c>
      <c r="G217" s="35">
        <v>2020</v>
      </c>
      <c r="H217" s="36">
        <v>13492327</v>
      </c>
      <c r="I217" s="36">
        <v>10956726</v>
      </c>
      <c r="J217" s="36">
        <v>2535601</v>
      </c>
      <c r="K217" s="36">
        <v>99355</v>
      </c>
      <c r="L217" s="36">
        <v>886595</v>
      </c>
      <c r="M217" s="36">
        <v>565522</v>
      </c>
      <c r="N217" s="36">
        <v>0</v>
      </c>
      <c r="O217" s="36">
        <v>0</v>
      </c>
      <c r="P217" s="36">
        <v>1182839</v>
      </c>
      <c r="Q217" s="36">
        <v>0</v>
      </c>
      <c r="R217" s="36">
        <v>117791</v>
      </c>
      <c r="S217" s="36">
        <v>290743</v>
      </c>
      <c r="T217" s="36">
        <v>0</v>
      </c>
      <c r="U217" s="36">
        <v>0</v>
      </c>
      <c r="V217" s="36">
        <v>0</v>
      </c>
      <c r="W217" s="36">
        <v>1009887</v>
      </c>
      <c r="X217" s="36">
        <v>340965</v>
      </c>
      <c r="Y217" s="36">
        <v>668922</v>
      </c>
      <c r="Z217" s="36">
        <v>668922</v>
      </c>
      <c r="AA217" s="36">
        <v>77667</v>
      </c>
      <c r="AB217" s="36">
        <v>0</v>
      </c>
      <c r="AC217" s="36">
        <v>0</v>
      </c>
      <c r="AD217" s="36">
        <v>0</v>
      </c>
      <c r="AE217" s="36">
        <v>0</v>
      </c>
      <c r="AF217" s="36">
        <f t="shared" si="63"/>
        <v>1260506</v>
      </c>
      <c r="AG217" s="37">
        <f t="shared" si="59"/>
        <v>9.3423914199529848E-2</v>
      </c>
      <c r="AH217" s="38">
        <f t="shared" si="60"/>
        <v>0.18792910963394233</v>
      </c>
      <c r="AI217" s="38">
        <f t="shared" si="61"/>
        <v>8.7667531330955742E-2</v>
      </c>
      <c r="AJ217" s="38">
        <f t="shared" si="62"/>
        <v>4.9577956419229983E-2</v>
      </c>
    </row>
    <row r="218" spans="1:36" x14ac:dyDescent="0.25">
      <c r="A218" s="35" t="s">
        <v>145</v>
      </c>
      <c r="B218" s="35" t="s">
        <v>125</v>
      </c>
      <c r="C218" s="35" t="s">
        <v>5</v>
      </c>
      <c r="D218" s="35" t="s">
        <v>177</v>
      </c>
      <c r="E218" s="35" t="s">
        <v>93</v>
      </c>
      <c r="F218" s="35" t="s">
        <v>8</v>
      </c>
      <c r="G218" s="35">
        <v>2020</v>
      </c>
      <c r="H218" s="36">
        <v>11159745</v>
      </c>
      <c r="I218" s="36">
        <v>8424607</v>
      </c>
      <c r="J218" s="36">
        <v>2735138</v>
      </c>
      <c r="K218" s="36">
        <v>193144</v>
      </c>
      <c r="L218" s="36">
        <v>1830624</v>
      </c>
      <c r="M218" s="36">
        <v>1519618</v>
      </c>
      <c r="N218" s="36">
        <v>134753</v>
      </c>
      <c r="O218" s="36">
        <v>0</v>
      </c>
      <c r="P218" s="36">
        <v>-556713</v>
      </c>
      <c r="Q218" s="36">
        <v>0</v>
      </c>
      <c r="R218" s="36">
        <v>1237</v>
      </c>
      <c r="S218" s="36">
        <v>71878</v>
      </c>
      <c r="T218" s="36">
        <v>0</v>
      </c>
      <c r="U218" s="36">
        <v>0</v>
      </c>
      <c r="V218" s="36">
        <v>0</v>
      </c>
      <c r="W218" s="36">
        <v>-627354</v>
      </c>
      <c r="X218" s="36">
        <v>7370</v>
      </c>
      <c r="Y218" s="36">
        <v>-634724</v>
      </c>
      <c r="Z218" s="36">
        <v>-634724</v>
      </c>
      <c r="AA218" s="36">
        <v>334122</v>
      </c>
      <c r="AB218" s="36">
        <v>0</v>
      </c>
      <c r="AC218" s="36">
        <v>0</v>
      </c>
      <c r="AD218" s="36">
        <v>0</v>
      </c>
      <c r="AE218" s="36">
        <v>0</v>
      </c>
      <c r="AF218" s="36">
        <f t="shared" si="63"/>
        <v>-222591</v>
      </c>
      <c r="AG218" s="37">
        <f t="shared" si="59"/>
        <v>-1.9945885860295196E-2</v>
      </c>
      <c r="AH218" s="38">
        <f t="shared" si="60"/>
        <v>0.24508965034595326</v>
      </c>
      <c r="AI218" s="38">
        <f t="shared" si="61"/>
        <v>-4.9885817283459435E-2</v>
      </c>
      <c r="AJ218" s="38">
        <f t="shared" si="62"/>
        <v>-5.6876209985084782E-2</v>
      </c>
    </row>
    <row r="219" spans="1:36" x14ac:dyDescent="0.25">
      <c r="A219" s="35" t="s">
        <v>145</v>
      </c>
      <c r="B219" s="35" t="s">
        <v>125</v>
      </c>
      <c r="C219" s="35" t="s">
        <v>5</v>
      </c>
      <c r="D219" s="35" t="s">
        <v>196</v>
      </c>
      <c r="E219" s="35" t="s">
        <v>50</v>
      </c>
      <c r="F219" s="35" t="s">
        <v>13</v>
      </c>
      <c r="G219" s="35">
        <v>2020</v>
      </c>
      <c r="H219" s="36">
        <v>347203</v>
      </c>
      <c r="I219" s="36">
        <v>312307</v>
      </c>
      <c r="J219" s="36">
        <v>34896</v>
      </c>
      <c r="K219" s="36">
        <v>12253</v>
      </c>
      <c r="L219" s="36">
        <v>86445</v>
      </c>
      <c r="M219" s="36">
        <v>9628</v>
      </c>
      <c r="N219" s="36">
        <v>7492</v>
      </c>
      <c r="O219" s="36">
        <v>0</v>
      </c>
      <c r="P219" s="36">
        <v>-56416</v>
      </c>
      <c r="Q219" s="36">
        <v>0</v>
      </c>
      <c r="R219" s="36">
        <v>188</v>
      </c>
      <c r="S219" s="36">
        <v>49</v>
      </c>
      <c r="T219" s="36">
        <v>0</v>
      </c>
      <c r="U219" s="36">
        <v>0</v>
      </c>
      <c r="V219" s="36">
        <v>0</v>
      </c>
      <c r="W219" s="36">
        <v>-56277</v>
      </c>
      <c r="X219" s="36">
        <v>0</v>
      </c>
      <c r="Y219" s="36">
        <v>-56277</v>
      </c>
      <c r="Z219" s="36">
        <v>-56277</v>
      </c>
      <c r="AA219" s="36">
        <v>137324</v>
      </c>
      <c r="AB219" s="36">
        <v>0</v>
      </c>
      <c r="AC219" s="36">
        <v>0</v>
      </c>
      <c r="AD219" s="36">
        <v>0</v>
      </c>
      <c r="AE219" s="36">
        <v>5542</v>
      </c>
      <c r="AF219" s="36">
        <f t="shared" si="63"/>
        <v>86450</v>
      </c>
      <c r="AG219" s="37">
        <f t="shared" si="59"/>
        <v>0.24898978407444636</v>
      </c>
      <c r="AH219" s="38">
        <f t="shared" si="60"/>
        <v>0.10050604401459665</v>
      </c>
      <c r="AI219" s="38">
        <f t="shared" si="61"/>
        <v>-0.16248707528448775</v>
      </c>
      <c r="AJ219" s="38">
        <f t="shared" si="62"/>
        <v>-0.16208673312154562</v>
      </c>
    </row>
    <row r="220" spans="1:36" x14ac:dyDescent="0.25">
      <c r="A220" s="35" t="s">
        <v>145</v>
      </c>
      <c r="B220" s="35" t="s">
        <v>125</v>
      </c>
      <c r="C220" s="35" t="s">
        <v>5</v>
      </c>
      <c r="D220" s="35" t="s">
        <v>197</v>
      </c>
      <c r="E220" s="35" t="s">
        <v>54</v>
      </c>
      <c r="F220" s="35" t="s">
        <v>11</v>
      </c>
      <c r="G220" s="35">
        <v>2020</v>
      </c>
      <c r="H220" s="36">
        <v>6008501</v>
      </c>
      <c r="I220" s="36">
        <v>4893763</v>
      </c>
      <c r="J220" s="36">
        <v>1114738</v>
      </c>
      <c r="K220" s="36">
        <v>108009</v>
      </c>
      <c r="L220" s="36">
        <v>249578</v>
      </c>
      <c r="M220" s="36">
        <v>994810</v>
      </c>
      <c r="N220" s="36">
        <v>101384</v>
      </c>
      <c r="O220" s="36">
        <v>0</v>
      </c>
      <c r="P220" s="36">
        <v>-123025</v>
      </c>
      <c r="Q220" s="36">
        <v>0</v>
      </c>
      <c r="R220" s="36">
        <v>0</v>
      </c>
      <c r="S220" s="36">
        <v>0</v>
      </c>
      <c r="T220" s="36">
        <v>0</v>
      </c>
      <c r="U220" s="36">
        <v>0</v>
      </c>
      <c r="V220" s="36">
        <v>0</v>
      </c>
      <c r="W220" s="36">
        <v>-123025</v>
      </c>
      <c r="X220" s="36">
        <v>4542</v>
      </c>
      <c r="Y220" s="36">
        <v>-127567</v>
      </c>
      <c r="Z220" s="36">
        <v>-127567</v>
      </c>
      <c r="AA220" s="36">
        <v>160693</v>
      </c>
      <c r="AB220" s="36">
        <v>0</v>
      </c>
      <c r="AC220" s="36">
        <v>0</v>
      </c>
      <c r="AD220" s="36">
        <v>0</v>
      </c>
      <c r="AE220" s="36">
        <v>0</v>
      </c>
      <c r="AF220" s="36">
        <f t="shared" si="63"/>
        <v>37668</v>
      </c>
      <c r="AG220" s="37">
        <f t="shared" si="59"/>
        <v>6.2691177050648739E-3</v>
      </c>
      <c r="AH220" s="38">
        <f t="shared" si="60"/>
        <v>0.18552680610355229</v>
      </c>
      <c r="AI220" s="38">
        <f t="shared" si="61"/>
        <v>-2.0475156782032655E-2</v>
      </c>
      <c r="AJ220" s="38">
        <f t="shared" si="62"/>
        <v>-2.1231085756663767E-2</v>
      </c>
    </row>
    <row r="221" spans="1:36" x14ac:dyDescent="0.25">
      <c r="A221" s="35" t="s">
        <v>145</v>
      </c>
      <c r="B221" s="35" t="s">
        <v>125</v>
      </c>
      <c r="C221" s="35" t="s">
        <v>5</v>
      </c>
      <c r="D221" s="35" t="s">
        <v>198</v>
      </c>
      <c r="E221" s="35" t="s">
        <v>84</v>
      </c>
      <c r="F221" s="35" t="s">
        <v>11</v>
      </c>
      <c r="G221" s="35">
        <v>2020</v>
      </c>
      <c r="H221" s="36">
        <v>435896</v>
      </c>
      <c r="I221" s="36">
        <v>443337</v>
      </c>
      <c r="J221" s="36">
        <v>-7441</v>
      </c>
      <c r="K221" s="36">
        <v>0</v>
      </c>
      <c r="L221" s="36">
        <v>47903</v>
      </c>
      <c r="M221" s="36">
        <v>117016</v>
      </c>
      <c r="N221" s="36">
        <v>0</v>
      </c>
      <c r="O221" s="36">
        <v>0</v>
      </c>
      <c r="P221" s="36">
        <v>-172360</v>
      </c>
      <c r="Q221" s="36">
        <v>0</v>
      </c>
      <c r="R221" s="36">
        <v>157</v>
      </c>
      <c r="S221" s="36">
        <v>39046</v>
      </c>
      <c r="T221" s="36">
        <v>0</v>
      </c>
      <c r="U221" s="36">
        <v>0</v>
      </c>
      <c r="V221" s="36">
        <v>0</v>
      </c>
      <c r="W221" s="36">
        <v>-211249</v>
      </c>
      <c r="X221" s="36">
        <v>1722</v>
      </c>
      <c r="Y221" s="36">
        <v>-212971</v>
      </c>
      <c r="Z221" s="36">
        <v>-212971</v>
      </c>
      <c r="AA221" s="36">
        <v>19374</v>
      </c>
      <c r="AB221" s="36">
        <v>0</v>
      </c>
      <c r="AC221" s="36">
        <v>0</v>
      </c>
      <c r="AD221" s="36">
        <v>0</v>
      </c>
      <c r="AE221" s="36">
        <v>0</v>
      </c>
      <c r="AF221" s="36">
        <f t="shared" si="63"/>
        <v>-152986</v>
      </c>
      <c r="AG221" s="37">
        <f t="shared" si="59"/>
        <v>-0.35096903848624444</v>
      </c>
      <c r="AH221" s="38">
        <f t="shared" si="60"/>
        <v>-1.7070585644282123E-2</v>
      </c>
      <c r="AI221" s="38">
        <f t="shared" si="61"/>
        <v>-0.3954154201919724</v>
      </c>
      <c r="AJ221" s="38">
        <f t="shared" si="62"/>
        <v>-0.48858213885881036</v>
      </c>
    </row>
    <row r="222" spans="1:36" x14ac:dyDescent="0.25">
      <c r="A222" s="35" t="s">
        <v>145</v>
      </c>
      <c r="B222" s="35" t="s">
        <v>125</v>
      </c>
      <c r="C222" s="35" t="s">
        <v>5</v>
      </c>
      <c r="D222" s="35" t="s">
        <v>199</v>
      </c>
      <c r="E222" s="35" t="s">
        <v>47</v>
      </c>
      <c r="F222" s="35" t="s">
        <v>20</v>
      </c>
      <c r="G222" s="35">
        <v>2020</v>
      </c>
      <c r="H222" s="36">
        <v>3578943</v>
      </c>
      <c r="I222" s="36">
        <v>2890165</v>
      </c>
      <c r="J222" s="36">
        <v>688778</v>
      </c>
      <c r="K222" s="36">
        <v>0</v>
      </c>
      <c r="L222" s="36">
        <v>214854</v>
      </c>
      <c r="M222" s="36">
        <v>299415</v>
      </c>
      <c r="N222" s="36">
        <v>0</v>
      </c>
      <c r="O222" s="36">
        <v>18839</v>
      </c>
      <c r="P222" s="36">
        <v>193348</v>
      </c>
      <c r="Q222" s="36">
        <v>0</v>
      </c>
      <c r="R222" s="36">
        <v>0</v>
      </c>
      <c r="S222" s="36">
        <v>109053</v>
      </c>
      <c r="T222" s="36">
        <v>0</v>
      </c>
      <c r="U222" s="36">
        <v>0</v>
      </c>
      <c r="V222" s="36">
        <v>0</v>
      </c>
      <c r="W222" s="36">
        <v>84295</v>
      </c>
      <c r="X222" s="36">
        <v>52574</v>
      </c>
      <c r="Y222" s="36">
        <v>31721</v>
      </c>
      <c r="Z222" s="36">
        <v>31721</v>
      </c>
      <c r="AA222" s="36">
        <v>25249</v>
      </c>
      <c r="AB222" s="36">
        <v>0</v>
      </c>
      <c r="AC222" s="36">
        <v>0</v>
      </c>
      <c r="AD222" s="36">
        <v>0</v>
      </c>
      <c r="AE222" s="36">
        <v>0</v>
      </c>
      <c r="AF222" s="36">
        <f t="shared" si="63"/>
        <v>218597</v>
      </c>
      <c r="AG222" s="37">
        <f t="shared" si="59"/>
        <v>6.1078648081291043E-2</v>
      </c>
      <c r="AH222" s="38">
        <f t="shared" si="60"/>
        <v>0.19245291137634771</v>
      </c>
      <c r="AI222" s="38">
        <f t="shared" si="61"/>
        <v>5.4023771823133254E-2</v>
      </c>
      <c r="AJ222" s="38">
        <f t="shared" si="62"/>
        <v>8.8632314065912755E-3</v>
      </c>
    </row>
    <row r="223" spans="1:36" x14ac:dyDescent="0.25">
      <c r="A223" s="35" t="s">
        <v>188</v>
      </c>
      <c r="B223" s="35" t="s">
        <v>125</v>
      </c>
      <c r="C223" s="35" t="s">
        <v>5</v>
      </c>
      <c r="D223" s="35" t="s">
        <v>167</v>
      </c>
      <c r="E223" s="35" t="s">
        <v>46</v>
      </c>
      <c r="F223" s="35" t="s">
        <v>17</v>
      </c>
      <c r="G223" s="35">
        <v>2020</v>
      </c>
      <c r="H223" s="36">
        <v>2244445</v>
      </c>
      <c r="I223" s="36">
        <v>1788521</v>
      </c>
      <c r="J223" s="36">
        <v>455924</v>
      </c>
      <c r="K223" s="36">
        <v>267056</v>
      </c>
      <c r="L223" s="36">
        <v>4338</v>
      </c>
      <c r="M223" s="36">
        <v>162105</v>
      </c>
      <c r="N223" s="36">
        <v>0</v>
      </c>
      <c r="O223" s="36">
        <v>0</v>
      </c>
      <c r="P223" s="36">
        <v>556537</v>
      </c>
      <c r="Q223" s="36">
        <v>0</v>
      </c>
      <c r="R223" s="36">
        <v>0</v>
      </c>
      <c r="S223" s="36">
        <v>336946</v>
      </c>
      <c r="T223" s="36">
        <v>0</v>
      </c>
      <c r="U223" s="36">
        <v>0</v>
      </c>
      <c r="V223" s="36">
        <v>0</v>
      </c>
      <c r="W223" s="36">
        <v>219591</v>
      </c>
      <c r="X223" s="36">
        <v>0</v>
      </c>
      <c r="Y223" s="36">
        <v>219591</v>
      </c>
      <c r="Z223" s="36">
        <v>156348</v>
      </c>
      <c r="AA223" s="36">
        <v>28295</v>
      </c>
      <c r="AB223" s="36">
        <v>0</v>
      </c>
      <c r="AC223" s="36">
        <v>0</v>
      </c>
      <c r="AD223" s="36">
        <v>65202</v>
      </c>
      <c r="AE223" s="36">
        <v>0</v>
      </c>
      <c r="AF223" s="36">
        <f t="shared" si="63"/>
        <v>650034</v>
      </c>
      <c r="AG223" s="37">
        <f t="shared" si="59"/>
        <v>0.28961903722301058</v>
      </c>
      <c r="AH223" s="38">
        <f t="shared" si="60"/>
        <v>0.2031344051647512</v>
      </c>
      <c r="AI223" s="38">
        <f t="shared" si="61"/>
        <v>0.24796196832624545</v>
      </c>
      <c r="AJ223" s="38">
        <f t="shared" si="62"/>
        <v>6.9659982757430017E-2</v>
      </c>
    </row>
    <row r="224" spans="1:36" x14ac:dyDescent="0.25">
      <c r="A224" s="35" t="s">
        <v>188</v>
      </c>
      <c r="B224" s="35" t="s">
        <v>125</v>
      </c>
      <c r="C224" s="35" t="s">
        <v>5</v>
      </c>
      <c r="D224" s="35" t="s">
        <v>170</v>
      </c>
      <c r="E224" s="35" t="s">
        <v>29</v>
      </c>
      <c r="F224" s="35" t="s">
        <v>12</v>
      </c>
      <c r="G224" s="35">
        <v>2020</v>
      </c>
      <c r="H224" s="36">
        <v>55466036</v>
      </c>
      <c r="I224" s="36">
        <v>18175850</v>
      </c>
      <c r="J224" s="36">
        <v>37290186</v>
      </c>
      <c r="K224" s="36">
        <v>805541</v>
      </c>
      <c r="L224" s="36">
        <v>20879697</v>
      </c>
      <c r="M224" s="36">
        <v>8696201</v>
      </c>
      <c r="N224" s="36">
        <v>0</v>
      </c>
      <c r="O224" s="36">
        <v>-341425</v>
      </c>
      <c r="P224" s="36">
        <v>8178404</v>
      </c>
      <c r="Q224" s="36">
        <v>0</v>
      </c>
      <c r="R224" s="36">
        <v>1669501</v>
      </c>
      <c r="S224" s="36">
        <v>3794822</v>
      </c>
      <c r="T224" s="36">
        <v>0</v>
      </c>
      <c r="U224" s="36">
        <v>-348626</v>
      </c>
      <c r="V224" s="36">
        <v>0</v>
      </c>
      <c r="W224" s="36">
        <v>5704457</v>
      </c>
      <c r="X224" s="36">
        <v>2383789</v>
      </c>
      <c r="Y224" s="36">
        <v>3320668</v>
      </c>
      <c r="Z224" s="36">
        <v>3320668</v>
      </c>
      <c r="AA224" s="36">
        <v>526861</v>
      </c>
      <c r="AB224" s="36">
        <v>0</v>
      </c>
      <c r="AC224" s="36">
        <v>161521</v>
      </c>
      <c r="AD224" s="36">
        <v>0</v>
      </c>
      <c r="AE224" s="36">
        <v>-104639</v>
      </c>
      <c r="AF224" s="36">
        <f t="shared" si="63"/>
        <v>8762147</v>
      </c>
      <c r="AG224" s="37">
        <f t="shared" si="59"/>
        <v>0.15797319642600743</v>
      </c>
      <c r="AH224" s="38">
        <f t="shared" si="60"/>
        <v>0.6723066706984433</v>
      </c>
      <c r="AI224" s="38">
        <f t="shared" si="61"/>
        <v>0.14744886402193949</v>
      </c>
      <c r="AJ224" s="38">
        <f t="shared" si="62"/>
        <v>5.9868493216281043E-2</v>
      </c>
    </row>
  </sheetData>
  <autoFilter ref="A14:AJ224" xr:uid="{B68EF93D-DAE1-4EF4-BEB0-3C4E44C06942}"/>
  <mergeCells count="6">
    <mergeCell ref="AF13:AJ13"/>
    <mergeCell ref="H13:Z13"/>
    <mergeCell ref="A13:G13"/>
    <mergeCell ref="AA13:AE13"/>
    <mergeCell ref="A12:AE12"/>
    <mergeCell ref="AF12:AJ12"/>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DAACF-B928-4092-8BBD-79CF2143E3AC}">
  <dimension ref="A6:BT224"/>
  <sheetViews>
    <sheetView showGridLines="0" zoomScale="90" zoomScaleNormal="90" workbookViewId="0">
      <selection activeCell="F10" sqref="F10"/>
    </sheetView>
  </sheetViews>
  <sheetFormatPr baseColWidth="10" defaultRowHeight="14.4" x14ac:dyDescent="0.3"/>
  <cols>
    <col min="1" max="1" width="11.5546875" style="34"/>
    <col min="2" max="2" width="16.5546875" style="34" bestFit="1" customWidth="1"/>
    <col min="3" max="4" width="16.5546875" style="34" customWidth="1"/>
    <col min="5" max="5" width="11.109375" style="34" bestFit="1" customWidth="1"/>
    <col min="6" max="6" width="72.6640625" style="34" bestFit="1" customWidth="1"/>
    <col min="7" max="7" width="41.5546875" style="34" bestFit="1" customWidth="1"/>
    <col min="8" max="8" width="28.109375" style="34" bestFit="1" customWidth="1"/>
    <col min="9" max="9" width="28.33203125" style="34" customWidth="1"/>
    <col min="10" max="10" width="41.33203125" style="34" bestFit="1" customWidth="1"/>
    <col min="11" max="11" width="22.5546875" style="34" customWidth="1"/>
    <col min="12" max="12" width="15.33203125" style="34" bestFit="1" customWidth="1"/>
    <col min="13" max="13" width="27.44140625" style="34" bestFit="1" customWidth="1"/>
    <col min="14" max="14" width="13" style="34" bestFit="1" customWidth="1"/>
    <col min="15" max="15" width="11" style="34" bestFit="1" customWidth="1"/>
    <col min="16" max="16" width="11.6640625" style="34" bestFit="1" customWidth="1"/>
    <col min="17" max="17" width="13.6640625" style="34" bestFit="1" customWidth="1"/>
    <col min="18" max="18" width="10.6640625" style="34" bestFit="1" customWidth="1"/>
    <col min="19" max="19" width="13.6640625" style="34" bestFit="1" customWidth="1"/>
    <col min="20" max="20" width="11.88671875" style="34" bestFit="1" customWidth="1"/>
    <col min="21" max="21" width="13" style="34" bestFit="1" customWidth="1"/>
    <col min="22" max="22" width="25.44140625" style="34" customWidth="1"/>
    <col min="23" max="23" width="22.109375" style="34" customWidth="1"/>
    <col min="24" max="24" width="21.6640625" style="34" customWidth="1"/>
    <col min="25" max="25" width="12.33203125" style="34" bestFit="1" customWidth="1"/>
    <col min="26" max="26" width="11.88671875" style="34" bestFit="1" customWidth="1"/>
    <col min="27" max="27" width="13" style="34" bestFit="1" customWidth="1"/>
    <col min="28" max="28" width="17.6640625" style="34" customWidth="1"/>
    <col min="29" max="29" width="20.88671875" style="34" customWidth="1"/>
    <col min="30" max="30" width="9" style="34" bestFit="1" customWidth="1"/>
    <col min="31" max="31" width="10.6640625" style="34" bestFit="1" customWidth="1"/>
    <col min="32" max="32" width="18.6640625" style="34" customWidth="1"/>
    <col min="33" max="33" width="19.88671875" style="34" customWidth="1"/>
    <col min="34" max="34" width="12" style="34" customWidth="1"/>
    <col min="35" max="35" width="11.33203125" style="34" bestFit="1" customWidth="1"/>
    <col min="36" max="37" width="13.6640625" style="34" bestFit="1" customWidth="1"/>
    <col min="38" max="38" width="11.33203125" style="34" bestFit="1" customWidth="1"/>
    <col min="39" max="40" width="10.6640625" style="34" bestFit="1" customWidth="1"/>
    <col min="41" max="41" width="32.33203125" style="34" customWidth="1"/>
    <col min="42" max="43" width="12.33203125" style="34" bestFit="1" customWidth="1"/>
    <col min="44" max="44" width="11.109375" style="34" bestFit="1" customWidth="1"/>
    <col min="45" max="45" width="10.6640625" style="34" bestFit="1" customWidth="1"/>
    <col min="46" max="46" width="11.88671875" style="34" bestFit="1" customWidth="1"/>
    <col min="47" max="47" width="13.6640625" style="34" bestFit="1" customWidth="1"/>
    <col min="48" max="48" width="10.6640625" style="34" bestFit="1" customWidth="1"/>
    <col min="49" max="49" width="13.6640625" style="34" bestFit="1" customWidth="1"/>
    <col min="50" max="52" width="11.88671875" style="34" bestFit="1" customWidth="1"/>
    <col min="53" max="53" width="25.33203125" style="34" customWidth="1"/>
    <col min="54" max="54" width="25.44140625" style="34" customWidth="1"/>
    <col min="55" max="55" width="12.33203125" style="34" bestFit="1" customWidth="1"/>
    <col min="56" max="56" width="13" style="34" bestFit="1" customWidth="1"/>
    <col min="57" max="58" width="11.88671875" style="34" bestFit="1" customWidth="1"/>
    <col min="59" max="59" width="22.6640625" style="34" customWidth="1"/>
    <col min="60" max="60" width="13.6640625" style="34" bestFit="1" customWidth="1"/>
    <col min="61" max="62" width="11.88671875" style="34" bestFit="1" customWidth="1"/>
    <col min="63" max="63" width="11.33203125" style="34" bestFit="1" customWidth="1"/>
    <col min="64" max="64" width="10.6640625" style="34" bestFit="1" customWidth="1"/>
    <col min="65" max="66" width="12.33203125" style="34" bestFit="1" customWidth="1"/>
    <col min="67" max="68" width="13" style="34" bestFit="1" customWidth="1"/>
    <col min="69" max="69" width="9.88671875" style="34" bestFit="1" customWidth="1"/>
    <col min="70" max="70" width="11.6640625" style="34" bestFit="1" customWidth="1"/>
    <col min="71" max="72" width="13.6640625" style="34" bestFit="1" customWidth="1"/>
  </cols>
  <sheetData>
    <row r="6" spans="1:72" ht="15.6" x14ac:dyDescent="0.3">
      <c r="B6" s="47" t="s">
        <v>398</v>
      </c>
    </row>
    <row r="7" spans="1:72" ht="15.6" x14ac:dyDescent="0.3">
      <c r="B7" s="47" t="s">
        <v>400</v>
      </c>
    </row>
    <row r="8" spans="1:72" x14ac:dyDescent="0.3">
      <c r="B8" s="41" t="s">
        <v>408</v>
      </c>
    </row>
    <row r="9" spans="1:72" x14ac:dyDescent="0.3">
      <c r="B9" s="41" t="s">
        <v>392</v>
      </c>
    </row>
    <row r="10" spans="1:72" x14ac:dyDescent="0.3">
      <c r="B10" s="41" t="s">
        <v>393</v>
      </c>
    </row>
    <row r="12" spans="1:72" ht="21.6" customHeight="1" x14ac:dyDescent="0.3">
      <c r="B12" s="48" t="s">
        <v>396</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row>
    <row r="13" spans="1:72" ht="24.6" customHeight="1" x14ac:dyDescent="0.3">
      <c r="B13" s="68" t="s">
        <v>391</v>
      </c>
      <c r="C13" s="68"/>
      <c r="D13" s="68"/>
      <c r="E13" s="68"/>
      <c r="F13" s="68"/>
      <c r="G13" s="68"/>
      <c r="H13" s="68"/>
      <c r="I13" s="75" t="s">
        <v>409</v>
      </c>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7"/>
    </row>
    <row r="14" spans="1:72" ht="110.4" customHeight="1" x14ac:dyDescent="0.3">
      <c r="A14" s="46"/>
      <c r="B14" s="42" t="s">
        <v>390</v>
      </c>
      <c r="C14" s="42" t="s">
        <v>94</v>
      </c>
      <c r="D14" s="42" t="s">
        <v>95</v>
      </c>
      <c r="E14" s="42" t="s">
        <v>96</v>
      </c>
      <c r="F14" s="42" t="s">
        <v>0</v>
      </c>
      <c r="G14" s="42" t="s">
        <v>97</v>
      </c>
      <c r="H14" s="42" t="s">
        <v>7</v>
      </c>
      <c r="I14" s="44" t="s">
        <v>204</v>
      </c>
      <c r="J14" s="44" t="s">
        <v>205</v>
      </c>
      <c r="K14" s="44" t="s">
        <v>206</v>
      </c>
      <c r="L14" s="44" t="s">
        <v>207</v>
      </c>
      <c r="M14" s="44" t="s">
        <v>208</v>
      </c>
      <c r="N14" s="44" t="s">
        <v>209</v>
      </c>
      <c r="O14" s="44" t="s">
        <v>210</v>
      </c>
      <c r="P14" s="44" t="s">
        <v>211</v>
      </c>
      <c r="Q14" s="44" t="s">
        <v>212</v>
      </c>
      <c r="R14" s="44" t="s">
        <v>213</v>
      </c>
      <c r="S14" s="44" t="s">
        <v>214</v>
      </c>
      <c r="T14" s="44" t="s">
        <v>215</v>
      </c>
      <c r="U14" s="44" t="s">
        <v>216</v>
      </c>
      <c r="V14" s="44" t="s">
        <v>401</v>
      </c>
      <c r="W14" s="44" t="s">
        <v>402</v>
      </c>
      <c r="X14" s="44" t="s">
        <v>217</v>
      </c>
      <c r="Y14" s="44" t="s">
        <v>218</v>
      </c>
      <c r="Z14" s="44" t="s">
        <v>219</v>
      </c>
      <c r="AA14" s="44" t="s">
        <v>261</v>
      </c>
      <c r="AB14" s="44" t="s">
        <v>220</v>
      </c>
      <c r="AC14" s="44" t="s">
        <v>221</v>
      </c>
      <c r="AD14" s="44" t="s">
        <v>222</v>
      </c>
      <c r="AE14" s="44" t="s">
        <v>223</v>
      </c>
      <c r="AF14" s="44" t="s">
        <v>224</v>
      </c>
      <c r="AG14" s="44" t="s">
        <v>225</v>
      </c>
      <c r="AH14" s="44" t="s">
        <v>226</v>
      </c>
      <c r="AI14" s="44" t="s">
        <v>227</v>
      </c>
      <c r="AJ14" s="44" t="s">
        <v>228</v>
      </c>
      <c r="AK14" s="44" t="s">
        <v>229</v>
      </c>
      <c r="AL14" s="44" t="s">
        <v>230</v>
      </c>
      <c r="AM14" s="44" t="s">
        <v>231</v>
      </c>
      <c r="AN14" s="44" t="s">
        <v>232</v>
      </c>
      <c r="AO14" s="44" t="s">
        <v>233</v>
      </c>
      <c r="AP14" s="44" t="s">
        <v>234</v>
      </c>
      <c r="AQ14" s="44" t="s">
        <v>235</v>
      </c>
      <c r="AR14" s="44" t="s">
        <v>403</v>
      </c>
      <c r="AS14" s="44" t="s">
        <v>404</v>
      </c>
      <c r="AT14" s="44" t="s">
        <v>236</v>
      </c>
      <c r="AU14" s="44" t="s">
        <v>237</v>
      </c>
      <c r="AV14" s="44" t="s">
        <v>238</v>
      </c>
      <c r="AW14" s="44" t="s">
        <v>239</v>
      </c>
      <c r="AX14" s="44" t="s">
        <v>240</v>
      </c>
      <c r="AY14" s="44" t="s">
        <v>241</v>
      </c>
      <c r="AZ14" s="44" t="s">
        <v>242</v>
      </c>
      <c r="BA14" s="44" t="s">
        <v>243</v>
      </c>
      <c r="BB14" s="44" t="s">
        <v>244</v>
      </c>
      <c r="BC14" s="44" t="s">
        <v>245</v>
      </c>
      <c r="BD14" s="44" t="s">
        <v>246</v>
      </c>
      <c r="BE14" s="44" t="s">
        <v>405</v>
      </c>
      <c r="BF14" s="44" t="s">
        <v>247</v>
      </c>
      <c r="BG14" s="44" t="s">
        <v>248</v>
      </c>
      <c r="BH14" s="44" t="s">
        <v>249</v>
      </c>
      <c r="BI14" s="44" t="s">
        <v>250</v>
      </c>
      <c r="BJ14" s="44" t="s">
        <v>251</v>
      </c>
      <c r="BK14" s="44" t="s">
        <v>252</v>
      </c>
      <c r="BL14" s="44" t="s">
        <v>253</v>
      </c>
      <c r="BM14" s="44" t="s">
        <v>254</v>
      </c>
      <c r="BN14" s="44" t="s">
        <v>255</v>
      </c>
      <c r="BO14" s="44" t="s">
        <v>256</v>
      </c>
      <c r="BP14" s="44" t="s">
        <v>257</v>
      </c>
      <c r="BQ14" s="44" t="s">
        <v>406</v>
      </c>
      <c r="BR14" s="44" t="s">
        <v>407</v>
      </c>
      <c r="BS14" s="44" t="s">
        <v>258</v>
      </c>
      <c r="BT14" s="44" t="s">
        <v>259</v>
      </c>
    </row>
    <row r="15" spans="1:72" x14ac:dyDescent="0.3">
      <c r="B15" s="35" t="s">
        <v>124</v>
      </c>
      <c r="C15" s="35" t="s">
        <v>260</v>
      </c>
      <c r="D15" s="35" t="s">
        <v>350</v>
      </c>
      <c r="E15" s="35" t="s">
        <v>130</v>
      </c>
      <c r="F15" s="35" t="s">
        <v>73</v>
      </c>
      <c r="G15" s="35" t="s">
        <v>8</v>
      </c>
      <c r="H15" s="35">
        <v>2020</v>
      </c>
      <c r="I15" s="36">
        <v>55176135</v>
      </c>
      <c r="J15" s="36">
        <v>27725731</v>
      </c>
      <c r="K15" s="36">
        <v>19792766</v>
      </c>
      <c r="L15" s="36">
        <v>0</v>
      </c>
      <c r="M15" s="36">
        <v>0</v>
      </c>
      <c r="N15" s="36">
        <v>0</v>
      </c>
      <c r="O15" s="36">
        <v>0</v>
      </c>
      <c r="P15" s="36">
        <v>0</v>
      </c>
      <c r="Q15" s="36">
        <v>102694632</v>
      </c>
      <c r="R15" s="36">
        <v>0</v>
      </c>
      <c r="S15" s="36">
        <v>102694632</v>
      </c>
      <c r="T15" s="36">
        <v>0</v>
      </c>
      <c r="U15" s="36">
        <v>24710950</v>
      </c>
      <c r="V15" s="36">
        <v>0</v>
      </c>
      <c r="W15" s="36">
        <v>0</v>
      </c>
      <c r="X15" s="36">
        <v>0</v>
      </c>
      <c r="Y15" s="36">
        <v>8952162</v>
      </c>
      <c r="Z15" s="36">
        <v>0</v>
      </c>
      <c r="AA15" s="36">
        <v>0</v>
      </c>
      <c r="AB15" s="36">
        <v>0</v>
      </c>
      <c r="AC15" s="36">
        <v>0</v>
      </c>
      <c r="AD15" s="36">
        <v>0</v>
      </c>
      <c r="AE15" s="36">
        <v>0</v>
      </c>
      <c r="AF15" s="36">
        <v>0</v>
      </c>
      <c r="AG15" s="36">
        <v>83408</v>
      </c>
      <c r="AH15" s="36">
        <v>0</v>
      </c>
      <c r="AI15" s="36">
        <v>0</v>
      </c>
      <c r="AJ15" s="36">
        <v>33746520</v>
      </c>
      <c r="AK15" s="36">
        <v>136441152</v>
      </c>
      <c r="AL15" s="36">
        <v>2580952</v>
      </c>
      <c r="AM15" s="36">
        <v>1972657</v>
      </c>
      <c r="AN15" s="36">
        <v>4553609</v>
      </c>
      <c r="AO15" s="36">
        <v>18836090</v>
      </c>
      <c r="AP15" s="36">
        <v>1944820</v>
      </c>
      <c r="AQ15" s="36">
        <v>569563</v>
      </c>
      <c r="AR15" s="36">
        <v>0</v>
      </c>
      <c r="AS15" s="36">
        <v>0</v>
      </c>
      <c r="AT15" s="36">
        <v>0</v>
      </c>
      <c r="AU15" s="36">
        <v>25904082</v>
      </c>
      <c r="AV15" s="36">
        <v>0</v>
      </c>
      <c r="AW15" s="36">
        <v>25904082</v>
      </c>
      <c r="AX15" s="36">
        <v>0</v>
      </c>
      <c r="AY15" s="36">
        <v>0</v>
      </c>
      <c r="AZ15" s="36">
        <v>0</v>
      </c>
      <c r="BA15" s="36">
        <v>0</v>
      </c>
      <c r="BB15" s="36">
        <v>0</v>
      </c>
      <c r="BC15" s="36">
        <v>254833</v>
      </c>
      <c r="BD15" s="36">
        <v>1473818</v>
      </c>
      <c r="BE15" s="36">
        <v>0</v>
      </c>
      <c r="BF15" s="36">
        <v>0</v>
      </c>
      <c r="BG15" s="36">
        <v>1728651</v>
      </c>
      <c r="BH15" s="36">
        <v>27632733</v>
      </c>
      <c r="BI15" s="36">
        <v>350001</v>
      </c>
      <c r="BJ15" s="36">
        <v>55490245</v>
      </c>
      <c r="BK15" s="36">
        <v>0</v>
      </c>
      <c r="BL15" s="36">
        <v>0</v>
      </c>
      <c r="BM15" s="36">
        <v>0</v>
      </c>
      <c r="BN15" s="36">
        <v>3083149</v>
      </c>
      <c r="BO15" s="36">
        <v>175000</v>
      </c>
      <c r="BP15" s="36">
        <v>49710024</v>
      </c>
      <c r="BQ15" s="36">
        <v>0</v>
      </c>
      <c r="BR15" s="36">
        <v>0</v>
      </c>
      <c r="BS15" s="36">
        <v>108808419</v>
      </c>
      <c r="BT15" s="36">
        <v>136441152</v>
      </c>
    </row>
    <row r="16" spans="1:72" x14ac:dyDescent="0.3">
      <c r="B16" s="35" t="s">
        <v>124</v>
      </c>
      <c r="C16" s="35" t="s">
        <v>260</v>
      </c>
      <c r="D16" s="35" t="s">
        <v>350</v>
      </c>
      <c r="E16" s="35" t="s">
        <v>126</v>
      </c>
      <c r="F16" s="35" t="s">
        <v>86</v>
      </c>
      <c r="G16" s="35" t="s">
        <v>8</v>
      </c>
      <c r="H16" s="35">
        <v>2020</v>
      </c>
      <c r="I16" s="36">
        <v>639540</v>
      </c>
      <c r="J16" s="36">
        <v>4843580</v>
      </c>
      <c r="K16" s="36">
        <v>2853686</v>
      </c>
      <c r="L16" s="36">
        <v>0</v>
      </c>
      <c r="M16" s="36">
        <v>0</v>
      </c>
      <c r="N16" s="36">
        <v>0</v>
      </c>
      <c r="O16" s="36">
        <v>0</v>
      </c>
      <c r="P16" s="36">
        <v>0</v>
      </c>
      <c r="Q16" s="36">
        <v>8336806</v>
      </c>
      <c r="R16" s="36">
        <v>0</v>
      </c>
      <c r="S16" s="36">
        <v>8336806</v>
      </c>
      <c r="T16" s="36">
        <v>0</v>
      </c>
      <c r="U16" s="36">
        <v>461698</v>
      </c>
      <c r="V16" s="36">
        <v>0</v>
      </c>
      <c r="W16" s="36">
        <v>0</v>
      </c>
      <c r="X16" s="36">
        <v>0</v>
      </c>
      <c r="Y16" s="36">
        <v>0</v>
      </c>
      <c r="Z16" s="36">
        <v>0</v>
      </c>
      <c r="AA16" s="36">
        <v>0</v>
      </c>
      <c r="AB16" s="36">
        <v>0</v>
      </c>
      <c r="AC16" s="36">
        <v>0</v>
      </c>
      <c r="AD16" s="36">
        <v>0</v>
      </c>
      <c r="AE16" s="36">
        <v>0</v>
      </c>
      <c r="AF16" s="36">
        <v>0</v>
      </c>
      <c r="AG16" s="36">
        <v>846496</v>
      </c>
      <c r="AH16" s="36">
        <v>0</v>
      </c>
      <c r="AI16" s="36">
        <v>0</v>
      </c>
      <c r="AJ16" s="36">
        <v>1308194</v>
      </c>
      <c r="AK16" s="36">
        <v>9645000</v>
      </c>
      <c r="AL16" s="36">
        <v>242847</v>
      </c>
      <c r="AM16" s="36">
        <v>0</v>
      </c>
      <c r="AN16" s="36">
        <v>242847</v>
      </c>
      <c r="AO16" s="36">
        <v>2218321</v>
      </c>
      <c r="AP16" s="36">
        <v>87035</v>
      </c>
      <c r="AQ16" s="36">
        <v>1388594</v>
      </c>
      <c r="AR16" s="36">
        <v>0</v>
      </c>
      <c r="AS16" s="36">
        <v>0</v>
      </c>
      <c r="AT16" s="36">
        <v>0</v>
      </c>
      <c r="AU16" s="36">
        <v>3936797</v>
      </c>
      <c r="AV16" s="36">
        <v>0</v>
      </c>
      <c r="AW16" s="36">
        <v>3936797</v>
      </c>
      <c r="AX16" s="36">
        <v>0</v>
      </c>
      <c r="AY16" s="36">
        <v>0</v>
      </c>
      <c r="AZ16" s="36">
        <v>0</v>
      </c>
      <c r="BA16" s="36">
        <v>0</v>
      </c>
      <c r="BB16" s="36">
        <v>0</v>
      </c>
      <c r="BC16" s="36">
        <v>0</v>
      </c>
      <c r="BD16" s="36">
        <v>3884215</v>
      </c>
      <c r="BE16" s="36">
        <v>0</v>
      </c>
      <c r="BF16" s="36">
        <v>0</v>
      </c>
      <c r="BG16" s="36">
        <v>3884215</v>
      </c>
      <c r="BH16" s="36">
        <v>7821012</v>
      </c>
      <c r="BI16" s="36">
        <v>1390000</v>
      </c>
      <c r="BJ16" s="36">
        <v>0</v>
      </c>
      <c r="BK16" s="36">
        <v>0</v>
      </c>
      <c r="BL16" s="36">
        <v>0</v>
      </c>
      <c r="BM16" s="36">
        <v>0</v>
      </c>
      <c r="BN16" s="36">
        <v>0</v>
      </c>
      <c r="BO16" s="36">
        <v>219334</v>
      </c>
      <c r="BP16" s="36">
        <v>214654</v>
      </c>
      <c r="BQ16" s="36">
        <v>0</v>
      </c>
      <c r="BR16" s="36">
        <v>0</v>
      </c>
      <c r="BS16" s="36">
        <v>1823988</v>
      </c>
      <c r="BT16" s="36">
        <v>9645000</v>
      </c>
    </row>
    <row r="17" spans="2:72" x14ac:dyDescent="0.3">
      <c r="B17" s="35" t="s">
        <v>124</v>
      </c>
      <c r="C17" s="35" t="s">
        <v>260</v>
      </c>
      <c r="D17" s="35" t="s">
        <v>350</v>
      </c>
      <c r="E17" s="35" t="s">
        <v>144</v>
      </c>
      <c r="F17" s="35" t="s">
        <v>39</v>
      </c>
      <c r="G17" s="35" t="s">
        <v>12</v>
      </c>
      <c r="H17" s="35">
        <v>2020</v>
      </c>
      <c r="I17" s="36">
        <v>1303276</v>
      </c>
      <c r="J17" s="36">
        <v>6691712</v>
      </c>
      <c r="K17" s="36">
        <v>5097039</v>
      </c>
      <c r="L17" s="36">
        <v>0</v>
      </c>
      <c r="M17" s="36">
        <v>0</v>
      </c>
      <c r="N17" s="36">
        <v>0</v>
      </c>
      <c r="O17" s="36">
        <v>60631</v>
      </c>
      <c r="P17" s="36">
        <v>0</v>
      </c>
      <c r="Q17" s="36">
        <v>13152658</v>
      </c>
      <c r="R17" s="36">
        <v>0</v>
      </c>
      <c r="S17" s="36">
        <v>13152658</v>
      </c>
      <c r="T17" s="36">
        <v>0</v>
      </c>
      <c r="U17" s="36">
        <v>2036776</v>
      </c>
      <c r="V17" s="36">
        <v>0</v>
      </c>
      <c r="W17" s="36">
        <v>0</v>
      </c>
      <c r="X17" s="36">
        <v>0</v>
      </c>
      <c r="Y17" s="36">
        <v>0</v>
      </c>
      <c r="Z17" s="36">
        <v>0</v>
      </c>
      <c r="AA17" s="36">
        <v>0</v>
      </c>
      <c r="AB17" s="36">
        <v>0</v>
      </c>
      <c r="AC17" s="36">
        <v>0</v>
      </c>
      <c r="AD17" s="36">
        <v>0</v>
      </c>
      <c r="AE17" s="36">
        <v>1196855</v>
      </c>
      <c r="AF17" s="36">
        <v>0</v>
      </c>
      <c r="AG17" s="36">
        <v>0</v>
      </c>
      <c r="AH17" s="36">
        <v>24723</v>
      </c>
      <c r="AI17" s="36">
        <v>0</v>
      </c>
      <c r="AJ17" s="36">
        <v>3258354</v>
      </c>
      <c r="AK17" s="36">
        <v>16411012</v>
      </c>
      <c r="AL17" s="36">
        <v>0</v>
      </c>
      <c r="AM17" s="36">
        <v>0</v>
      </c>
      <c r="AN17" s="36">
        <v>0</v>
      </c>
      <c r="AO17" s="36">
        <v>3867263</v>
      </c>
      <c r="AP17" s="36">
        <v>0</v>
      </c>
      <c r="AQ17" s="36">
        <v>538468</v>
      </c>
      <c r="AR17" s="36">
        <v>0</v>
      </c>
      <c r="AS17" s="36">
        <v>0</v>
      </c>
      <c r="AT17" s="36">
        <v>0</v>
      </c>
      <c r="AU17" s="36">
        <v>4405731</v>
      </c>
      <c r="AV17" s="36">
        <v>0</v>
      </c>
      <c r="AW17" s="36">
        <v>4405731</v>
      </c>
      <c r="AX17" s="36">
        <v>0</v>
      </c>
      <c r="AY17" s="36">
        <v>240665</v>
      </c>
      <c r="AZ17" s="36">
        <v>240665</v>
      </c>
      <c r="BA17" s="36">
        <v>0</v>
      </c>
      <c r="BB17" s="36">
        <v>898424</v>
      </c>
      <c r="BC17" s="36">
        <v>0</v>
      </c>
      <c r="BD17" s="36">
        <v>381074</v>
      </c>
      <c r="BE17" s="36">
        <v>0</v>
      </c>
      <c r="BF17" s="36">
        <v>0</v>
      </c>
      <c r="BG17" s="36">
        <v>1520163</v>
      </c>
      <c r="BH17" s="36">
        <v>5925894</v>
      </c>
      <c r="BI17" s="36">
        <v>501360</v>
      </c>
      <c r="BJ17" s="36">
        <v>3751397</v>
      </c>
      <c r="BK17" s="36">
        <v>0</v>
      </c>
      <c r="BL17" s="36">
        <v>0</v>
      </c>
      <c r="BM17" s="36">
        <v>0</v>
      </c>
      <c r="BN17" s="36">
        <v>0</v>
      </c>
      <c r="BO17" s="36">
        <v>595342</v>
      </c>
      <c r="BP17" s="36">
        <v>5637019</v>
      </c>
      <c r="BQ17" s="36">
        <v>0</v>
      </c>
      <c r="BR17" s="36">
        <v>0</v>
      </c>
      <c r="BS17" s="36">
        <v>10485118</v>
      </c>
      <c r="BT17" s="36">
        <v>16411012</v>
      </c>
    </row>
    <row r="18" spans="2:72" x14ac:dyDescent="0.3">
      <c r="B18" s="35" t="s">
        <v>124</v>
      </c>
      <c r="C18" s="35" t="s">
        <v>260</v>
      </c>
      <c r="D18" s="35" t="s">
        <v>350</v>
      </c>
      <c r="E18" s="35" t="s">
        <v>143</v>
      </c>
      <c r="F18" s="35" t="s">
        <v>92</v>
      </c>
      <c r="G18" s="35" t="s">
        <v>23</v>
      </c>
      <c r="H18" s="35">
        <v>2020</v>
      </c>
      <c r="I18" s="36">
        <v>32981</v>
      </c>
      <c r="J18" s="36">
        <v>2210829</v>
      </c>
      <c r="K18" s="36">
        <v>1054577</v>
      </c>
      <c r="L18" s="36">
        <v>0</v>
      </c>
      <c r="M18" s="36">
        <v>0</v>
      </c>
      <c r="N18" s="36">
        <v>0</v>
      </c>
      <c r="O18" s="36">
        <v>0</v>
      </c>
      <c r="P18" s="36">
        <v>0</v>
      </c>
      <c r="Q18" s="36">
        <v>3298387</v>
      </c>
      <c r="R18" s="36">
        <v>0</v>
      </c>
      <c r="S18" s="36">
        <v>3298387</v>
      </c>
      <c r="T18" s="36">
        <v>0</v>
      </c>
      <c r="U18" s="36">
        <v>838024</v>
      </c>
      <c r="V18" s="36">
        <v>0</v>
      </c>
      <c r="W18" s="36">
        <v>0</v>
      </c>
      <c r="X18" s="36">
        <v>0</v>
      </c>
      <c r="Y18" s="36">
        <v>0</v>
      </c>
      <c r="Z18" s="36">
        <v>0</v>
      </c>
      <c r="AA18" s="36">
        <v>0</v>
      </c>
      <c r="AB18" s="36">
        <v>0</v>
      </c>
      <c r="AC18" s="36">
        <v>0</v>
      </c>
      <c r="AD18" s="36">
        <v>0</v>
      </c>
      <c r="AE18" s="36">
        <v>27344</v>
      </c>
      <c r="AF18" s="36">
        <v>0</v>
      </c>
      <c r="AG18" s="36">
        <v>0</v>
      </c>
      <c r="AH18" s="36">
        <v>0</v>
      </c>
      <c r="AI18" s="36">
        <v>0</v>
      </c>
      <c r="AJ18" s="36">
        <v>865368</v>
      </c>
      <c r="AK18" s="36">
        <v>4163755</v>
      </c>
      <c r="AL18" s="36">
        <v>52412</v>
      </c>
      <c r="AM18" s="36">
        <v>0</v>
      </c>
      <c r="AN18" s="36">
        <v>52412</v>
      </c>
      <c r="AO18" s="36">
        <v>492988</v>
      </c>
      <c r="AP18" s="36">
        <v>17584</v>
      </c>
      <c r="AQ18" s="36">
        <v>0</v>
      </c>
      <c r="AR18" s="36">
        <v>0</v>
      </c>
      <c r="AS18" s="36">
        <v>0</v>
      </c>
      <c r="AT18" s="36">
        <v>0</v>
      </c>
      <c r="AU18" s="36">
        <v>562984</v>
      </c>
      <c r="AV18" s="36">
        <v>0</v>
      </c>
      <c r="AW18" s="36">
        <v>562984</v>
      </c>
      <c r="AX18" s="36">
        <v>0</v>
      </c>
      <c r="AY18" s="36">
        <v>0</v>
      </c>
      <c r="AZ18" s="36">
        <v>0</v>
      </c>
      <c r="BA18" s="36">
        <v>0</v>
      </c>
      <c r="BB18" s="36">
        <v>81653</v>
      </c>
      <c r="BC18" s="36">
        <v>0</v>
      </c>
      <c r="BD18" s="36">
        <v>1085682</v>
      </c>
      <c r="BE18" s="36">
        <v>0</v>
      </c>
      <c r="BF18" s="36">
        <v>0</v>
      </c>
      <c r="BG18" s="36">
        <v>1167335</v>
      </c>
      <c r="BH18" s="36">
        <v>1730319</v>
      </c>
      <c r="BI18" s="36">
        <v>150000</v>
      </c>
      <c r="BJ18" s="36">
        <v>0</v>
      </c>
      <c r="BK18" s="36">
        <v>0</v>
      </c>
      <c r="BL18" s="36">
        <v>0</v>
      </c>
      <c r="BM18" s="36">
        <v>0</v>
      </c>
      <c r="BN18" s="36">
        <v>0</v>
      </c>
      <c r="BO18" s="36">
        <v>150853</v>
      </c>
      <c r="BP18" s="36">
        <v>2132583</v>
      </c>
      <c r="BQ18" s="36">
        <v>0</v>
      </c>
      <c r="BR18" s="36">
        <v>0</v>
      </c>
      <c r="BS18" s="36">
        <v>2433436</v>
      </c>
      <c r="BT18" s="36">
        <v>4163755</v>
      </c>
    </row>
    <row r="19" spans="2:72" x14ac:dyDescent="0.3">
      <c r="B19" s="35" t="s">
        <v>124</v>
      </c>
      <c r="C19" s="35" t="s">
        <v>260</v>
      </c>
      <c r="D19" s="35" t="s">
        <v>350</v>
      </c>
      <c r="E19" s="35" t="s">
        <v>127</v>
      </c>
      <c r="F19" s="35" t="s">
        <v>82</v>
      </c>
      <c r="G19" s="35" t="s">
        <v>12</v>
      </c>
      <c r="H19" s="35">
        <v>2020</v>
      </c>
      <c r="I19" s="36">
        <v>18276202</v>
      </c>
      <c r="J19" s="36">
        <v>28070252</v>
      </c>
      <c r="K19" s="36">
        <v>16757383</v>
      </c>
      <c r="L19" s="36">
        <v>578920</v>
      </c>
      <c r="M19" s="36">
        <v>0</v>
      </c>
      <c r="N19" s="36">
        <v>0</v>
      </c>
      <c r="O19" s="36">
        <v>0</v>
      </c>
      <c r="P19" s="36">
        <v>0</v>
      </c>
      <c r="Q19" s="36">
        <v>63682757</v>
      </c>
      <c r="R19" s="36">
        <v>0</v>
      </c>
      <c r="S19" s="36">
        <v>63682757</v>
      </c>
      <c r="T19" s="36">
        <v>4259900</v>
      </c>
      <c r="U19" s="36">
        <v>8526317</v>
      </c>
      <c r="V19" s="36">
        <v>0</v>
      </c>
      <c r="W19" s="36">
        <v>0</v>
      </c>
      <c r="X19" s="36">
        <v>0</v>
      </c>
      <c r="Y19" s="36">
        <v>0</v>
      </c>
      <c r="Z19" s="36">
        <v>0</v>
      </c>
      <c r="AA19" s="36">
        <v>0</v>
      </c>
      <c r="AB19" s="36">
        <v>0</v>
      </c>
      <c r="AC19" s="36">
        <v>0</v>
      </c>
      <c r="AD19" s="36">
        <v>0</v>
      </c>
      <c r="AE19" s="36">
        <v>654797</v>
      </c>
      <c r="AF19" s="36">
        <v>0</v>
      </c>
      <c r="AG19" s="36">
        <v>0</v>
      </c>
      <c r="AH19" s="36">
        <v>0</v>
      </c>
      <c r="AI19" s="36">
        <v>0</v>
      </c>
      <c r="AJ19" s="36">
        <v>13441014</v>
      </c>
      <c r="AK19" s="36">
        <v>77123771</v>
      </c>
      <c r="AL19" s="36">
        <v>330431</v>
      </c>
      <c r="AM19" s="36">
        <v>0</v>
      </c>
      <c r="AN19" s="36">
        <v>330431</v>
      </c>
      <c r="AO19" s="36">
        <v>28238038</v>
      </c>
      <c r="AP19" s="36">
        <v>3723216</v>
      </c>
      <c r="AQ19" s="36">
        <v>0</v>
      </c>
      <c r="AR19" s="36">
        <v>0</v>
      </c>
      <c r="AS19" s="36">
        <v>0</v>
      </c>
      <c r="AT19" s="36">
        <v>0</v>
      </c>
      <c r="AU19" s="36">
        <v>32291685</v>
      </c>
      <c r="AV19" s="36">
        <v>0</v>
      </c>
      <c r="AW19" s="36">
        <v>32291685</v>
      </c>
      <c r="AX19" s="36">
        <v>0</v>
      </c>
      <c r="AY19" s="36">
        <v>0</v>
      </c>
      <c r="AZ19" s="36">
        <v>0</v>
      </c>
      <c r="BA19" s="36">
        <v>0</v>
      </c>
      <c r="BB19" s="36">
        <v>829686</v>
      </c>
      <c r="BC19" s="36">
        <v>0</v>
      </c>
      <c r="BD19" s="36">
        <v>17618904</v>
      </c>
      <c r="BE19" s="36">
        <v>0</v>
      </c>
      <c r="BF19" s="36">
        <v>0</v>
      </c>
      <c r="BG19" s="36">
        <v>18448590</v>
      </c>
      <c r="BH19" s="36">
        <v>50740275</v>
      </c>
      <c r="BI19" s="36">
        <v>3300000</v>
      </c>
      <c r="BJ19" s="36">
        <v>0</v>
      </c>
      <c r="BK19" s="36">
        <v>0</v>
      </c>
      <c r="BL19" s="36">
        <v>0</v>
      </c>
      <c r="BM19" s="36">
        <v>0</v>
      </c>
      <c r="BN19" s="36">
        <v>0</v>
      </c>
      <c r="BO19" s="36">
        <v>14296010</v>
      </c>
      <c r="BP19" s="36">
        <v>8787486</v>
      </c>
      <c r="BQ19" s="36">
        <v>0</v>
      </c>
      <c r="BR19" s="36">
        <v>0</v>
      </c>
      <c r="BS19" s="36">
        <v>26383496</v>
      </c>
      <c r="BT19" s="36">
        <v>77123771</v>
      </c>
    </row>
    <row r="20" spans="2:72" x14ac:dyDescent="0.3">
      <c r="B20" s="35" t="s">
        <v>124</v>
      </c>
      <c r="C20" s="35" t="s">
        <v>260</v>
      </c>
      <c r="D20" s="35" t="s">
        <v>350</v>
      </c>
      <c r="E20" s="35" t="s">
        <v>128</v>
      </c>
      <c r="F20" s="35" t="s">
        <v>44</v>
      </c>
      <c r="G20" s="35" t="s">
        <v>23</v>
      </c>
      <c r="H20" s="35">
        <v>2020</v>
      </c>
      <c r="I20" s="36">
        <v>1396073</v>
      </c>
      <c r="J20" s="36">
        <v>12273208</v>
      </c>
      <c r="K20" s="36">
        <v>9950565</v>
      </c>
      <c r="L20" s="36">
        <v>0</v>
      </c>
      <c r="M20" s="36">
        <v>0</v>
      </c>
      <c r="N20" s="36">
        <v>0</v>
      </c>
      <c r="O20" s="36">
        <v>107273</v>
      </c>
      <c r="P20" s="36">
        <v>0</v>
      </c>
      <c r="Q20" s="36">
        <v>23727119</v>
      </c>
      <c r="R20" s="36">
        <v>0</v>
      </c>
      <c r="S20" s="36">
        <v>23727119</v>
      </c>
      <c r="T20" s="36">
        <v>0</v>
      </c>
      <c r="U20" s="36">
        <v>15212578</v>
      </c>
      <c r="V20" s="36">
        <v>0</v>
      </c>
      <c r="W20" s="36">
        <v>0</v>
      </c>
      <c r="X20" s="36">
        <v>0</v>
      </c>
      <c r="Y20" s="36">
        <v>0</v>
      </c>
      <c r="Z20" s="36">
        <v>0</v>
      </c>
      <c r="AA20" s="36">
        <v>0</v>
      </c>
      <c r="AB20" s="36">
        <v>0</v>
      </c>
      <c r="AC20" s="36">
        <v>0</v>
      </c>
      <c r="AD20" s="36">
        <v>0</v>
      </c>
      <c r="AE20" s="36">
        <v>1719839</v>
      </c>
      <c r="AF20" s="36">
        <v>0</v>
      </c>
      <c r="AG20" s="36">
        <v>0</v>
      </c>
      <c r="AH20" s="36">
        <v>0</v>
      </c>
      <c r="AI20" s="36">
        <v>0</v>
      </c>
      <c r="AJ20" s="36">
        <v>16932417</v>
      </c>
      <c r="AK20" s="36">
        <v>40659536</v>
      </c>
      <c r="AL20" s="36">
        <v>0</v>
      </c>
      <c r="AM20" s="36">
        <v>0</v>
      </c>
      <c r="AN20" s="36">
        <v>0</v>
      </c>
      <c r="AO20" s="36">
        <v>12115464</v>
      </c>
      <c r="AP20" s="36">
        <v>578700</v>
      </c>
      <c r="AQ20" s="36">
        <v>2606587</v>
      </c>
      <c r="AR20" s="36">
        <v>0</v>
      </c>
      <c r="AS20" s="36">
        <v>0</v>
      </c>
      <c r="AT20" s="36">
        <v>321023</v>
      </c>
      <c r="AU20" s="36">
        <v>15621774</v>
      </c>
      <c r="AV20" s="36">
        <v>0</v>
      </c>
      <c r="AW20" s="36">
        <v>15621774</v>
      </c>
      <c r="AX20" s="36">
        <v>1078176</v>
      </c>
      <c r="AY20" s="36">
        <v>0</v>
      </c>
      <c r="AZ20" s="36">
        <v>1078176</v>
      </c>
      <c r="BA20" s="36">
        <v>0</v>
      </c>
      <c r="BB20" s="36">
        <v>2945344</v>
      </c>
      <c r="BC20" s="36">
        <v>0</v>
      </c>
      <c r="BD20" s="36">
        <v>2475000</v>
      </c>
      <c r="BE20" s="36">
        <v>0</v>
      </c>
      <c r="BF20" s="36">
        <v>0</v>
      </c>
      <c r="BG20" s="36">
        <v>6498520</v>
      </c>
      <c r="BH20" s="36">
        <v>22120294</v>
      </c>
      <c r="BI20" s="36">
        <v>4097493</v>
      </c>
      <c r="BJ20" s="36">
        <v>0</v>
      </c>
      <c r="BK20" s="36">
        <v>0</v>
      </c>
      <c r="BL20" s="36">
        <v>4791244</v>
      </c>
      <c r="BM20" s="36">
        <v>0</v>
      </c>
      <c r="BN20" s="36">
        <v>0</v>
      </c>
      <c r="BO20" s="36">
        <v>122123</v>
      </c>
      <c r="BP20" s="36">
        <v>9528382</v>
      </c>
      <c r="BQ20" s="36">
        <v>0</v>
      </c>
      <c r="BR20" s="36">
        <v>0</v>
      </c>
      <c r="BS20" s="36">
        <v>18539242</v>
      </c>
      <c r="BT20" s="36">
        <v>40659536</v>
      </c>
    </row>
    <row r="21" spans="2:72" x14ac:dyDescent="0.3">
      <c r="B21" s="35" t="s">
        <v>124</v>
      </c>
      <c r="C21" s="35" t="s">
        <v>260</v>
      </c>
      <c r="D21" s="35" t="s">
        <v>350</v>
      </c>
      <c r="E21" s="35" t="s">
        <v>129</v>
      </c>
      <c r="F21" s="35" t="s">
        <v>79</v>
      </c>
      <c r="G21" s="35" t="s">
        <v>8</v>
      </c>
      <c r="H21" s="35">
        <v>2020</v>
      </c>
      <c r="I21" s="36">
        <v>400415</v>
      </c>
      <c r="J21" s="36">
        <v>825475</v>
      </c>
      <c r="K21" s="36">
        <v>1238389</v>
      </c>
      <c r="L21" s="36">
        <v>216059</v>
      </c>
      <c r="M21" s="36">
        <v>0</v>
      </c>
      <c r="N21" s="36">
        <v>13818500</v>
      </c>
      <c r="O21" s="36">
        <v>0</v>
      </c>
      <c r="P21" s="36">
        <v>0</v>
      </c>
      <c r="Q21" s="36">
        <v>16498838</v>
      </c>
      <c r="R21" s="36">
        <v>0</v>
      </c>
      <c r="S21" s="36">
        <v>16498838</v>
      </c>
      <c r="T21" s="36">
        <v>0</v>
      </c>
      <c r="U21" s="36">
        <v>520450</v>
      </c>
      <c r="V21" s="36">
        <v>0</v>
      </c>
      <c r="W21" s="36">
        <v>0</v>
      </c>
      <c r="X21" s="36">
        <v>0</v>
      </c>
      <c r="Y21" s="36">
        <v>0</v>
      </c>
      <c r="Z21" s="36">
        <v>0</v>
      </c>
      <c r="AA21" s="36">
        <v>0</v>
      </c>
      <c r="AB21" s="36">
        <v>0</v>
      </c>
      <c r="AC21" s="36">
        <v>24099396</v>
      </c>
      <c r="AD21" s="36">
        <v>0</v>
      </c>
      <c r="AE21" s="36">
        <v>0</v>
      </c>
      <c r="AF21" s="36">
        <v>0</v>
      </c>
      <c r="AG21" s="36">
        <v>0</v>
      </c>
      <c r="AH21" s="36">
        <v>103257</v>
      </c>
      <c r="AI21" s="36">
        <v>0</v>
      </c>
      <c r="AJ21" s="36">
        <v>24723103</v>
      </c>
      <c r="AK21" s="36">
        <v>41221941</v>
      </c>
      <c r="AL21" s="36">
        <v>76269</v>
      </c>
      <c r="AM21" s="36">
        <v>827429</v>
      </c>
      <c r="AN21" s="36">
        <v>903698</v>
      </c>
      <c r="AO21" s="36">
        <v>421041</v>
      </c>
      <c r="AP21" s="36">
        <v>85331</v>
      </c>
      <c r="AQ21" s="36">
        <v>0</v>
      </c>
      <c r="AR21" s="36">
        <v>0</v>
      </c>
      <c r="AS21" s="36">
        <v>0</v>
      </c>
      <c r="AT21" s="36">
        <v>0</v>
      </c>
      <c r="AU21" s="36">
        <v>1410070</v>
      </c>
      <c r="AV21" s="36">
        <v>0</v>
      </c>
      <c r="AW21" s="36">
        <v>1410070</v>
      </c>
      <c r="AX21" s="36">
        <v>0</v>
      </c>
      <c r="AY21" s="36">
        <v>0</v>
      </c>
      <c r="AZ21" s="36">
        <v>0</v>
      </c>
      <c r="BA21" s="36">
        <v>156986</v>
      </c>
      <c r="BB21" s="36">
        <v>24010</v>
      </c>
      <c r="BC21" s="36">
        <v>0</v>
      </c>
      <c r="BD21" s="36">
        <v>0</v>
      </c>
      <c r="BE21" s="36">
        <v>0</v>
      </c>
      <c r="BF21" s="36">
        <v>0</v>
      </c>
      <c r="BG21" s="36">
        <v>180996</v>
      </c>
      <c r="BH21" s="36">
        <v>1591066</v>
      </c>
      <c r="BI21" s="36">
        <v>9992489</v>
      </c>
      <c r="BJ21" s="36">
        <v>0</v>
      </c>
      <c r="BK21" s="36">
        <v>0</v>
      </c>
      <c r="BL21" s="36">
        <v>0</v>
      </c>
      <c r="BM21" s="36">
        <v>0</v>
      </c>
      <c r="BN21" s="36">
        <v>0</v>
      </c>
      <c r="BO21" s="36">
        <v>8915325</v>
      </c>
      <c r="BP21" s="36">
        <v>20723061</v>
      </c>
      <c r="BQ21" s="36">
        <v>0</v>
      </c>
      <c r="BR21" s="36">
        <v>0</v>
      </c>
      <c r="BS21" s="36">
        <v>39630875</v>
      </c>
      <c r="BT21" s="36">
        <v>41221941</v>
      </c>
    </row>
    <row r="22" spans="2:72" x14ac:dyDescent="0.3">
      <c r="B22" s="35" t="s">
        <v>124</v>
      </c>
      <c r="C22" s="35" t="s">
        <v>260</v>
      </c>
      <c r="D22" s="35" t="s">
        <v>350</v>
      </c>
      <c r="E22" s="35" t="s">
        <v>131</v>
      </c>
      <c r="F22" s="35" t="s">
        <v>34</v>
      </c>
      <c r="G22" s="35" t="s">
        <v>8</v>
      </c>
      <c r="H22" s="35">
        <v>2020</v>
      </c>
      <c r="I22" s="36">
        <v>8383699</v>
      </c>
      <c r="J22" s="36">
        <v>7481561</v>
      </c>
      <c r="K22" s="36">
        <v>10941908</v>
      </c>
      <c r="L22" s="36">
        <v>0</v>
      </c>
      <c r="M22" s="36">
        <v>0</v>
      </c>
      <c r="N22" s="36">
        <v>0</v>
      </c>
      <c r="O22" s="36">
        <v>41873</v>
      </c>
      <c r="P22" s="36">
        <v>0</v>
      </c>
      <c r="Q22" s="36">
        <v>26849041</v>
      </c>
      <c r="R22" s="36">
        <v>0</v>
      </c>
      <c r="S22" s="36">
        <v>26849041</v>
      </c>
      <c r="T22" s="36">
        <v>0</v>
      </c>
      <c r="U22" s="36">
        <v>19418612</v>
      </c>
      <c r="V22" s="36">
        <v>0</v>
      </c>
      <c r="W22" s="36">
        <v>0</v>
      </c>
      <c r="X22" s="36">
        <v>0</v>
      </c>
      <c r="Y22" s="36">
        <v>185144</v>
      </c>
      <c r="Z22" s="36">
        <v>0</v>
      </c>
      <c r="AA22" s="36">
        <v>0</v>
      </c>
      <c r="AB22" s="36">
        <v>0</v>
      </c>
      <c r="AC22" s="36">
        <v>0</v>
      </c>
      <c r="AD22" s="36">
        <v>0</v>
      </c>
      <c r="AE22" s="36">
        <v>0</v>
      </c>
      <c r="AF22" s="36">
        <v>0</v>
      </c>
      <c r="AG22" s="36">
        <v>0</v>
      </c>
      <c r="AH22" s="36">
        <v>0</v>
      </c>
      <c r="AI22" s="36">
        <v>0</v>
      </c>
      <c r="AJ22" s="36">
        <v>19603756</v>
      </c>
      <c r="AK22" s="36">
        <v>46452797</v>
      </c>
      <c r="AL22" s="36">
        <v>431807</v>
      </c>
      <c r="AM22" s="36">
        <v>0</v>
      </c>
      <c r="AN22" s="36">
        <v>431807</v>
      </c>
      <c r="AO22" s="36">
        <v>16297630</v>
      </c>
      <c r="AP22" s="36">
        <v>634531</v>
      </c>
      <c r="AQ22" s="36">
        <v>4346</v>
      </c>
      <c r="AR22" s="36">
        <v>0</v>
      </c>
      <c r="AS22" s="36">
        <v>0</v>
      </c>
      <c r="AT22" s="36">
        <v>34223</v>
      </c>
      <c r="AU22" s="36">
        <v>17402537</v>
      </c>
      <c r="AV22" s="36">
        <v>0</v>
      </c>
      <c r="AW22" s="36">
        <v>17402537</v>
      </c>
      <c r="AX22" s="36">
        <v>169445</v>
      </c>
      <c r="AY22" s="36">
        <v>0</v>
      </c>
      <c r="AZ22" s="36">
        <v>169445</v>
      </c>
      <c r="BA22" s="36">
        <v>0</v>
      </c>
      <c r="BB22" s="36">
        <v>1992922</v>
      </c>
      <c r="BC22" s="36">
        <v>0</v>
      </c>
      <c r="BD22" s="36">
        <v>13097</v>
      </c>
      <c r="BE22" s="36">
        <v>0</v>
      </c>
      <c r="BF22" s="36">
        <v>0</v>
      </c>
      <c r="BG22" s="36">
        <v>2175464</v>
      </c>
      <c r="BH22" s="36">
        <v>19578001</v>
      </c>
      <c r="BI22" s="36">
        <v>9158500</v>
      </c>
      <c r="BJ22" s="36">
        <v>10091322</v>
      </c>
      <c r="BK22" s="36">
        <v>0</v>
      </c>
      <c r="BL22" s="36">
        <v>0</v>
      </c>
      <c r="BM22" s="36">
        <v>0</v>
      </c>
      <c r="BN22" s="36">
        <v>0</v>
      </c>
      <c r="BO22" s="36">
        <v>5067299</v>
      </c>
      <c r="BP22" s="36">
        <v>2557675</v>
      </c>
      <c r="BQ22" s="36">
        <v>0</v>
      </c>
      <c r="BR22" s="36">
        <v>0</v>
      </c>
      <c r="BS22" s="36">
        <v>26874796</v>
      </c>
      <c r="BT22" s="36">
        <v>46452797</v>
      </c>
    </row>
    <row r="23" spans="2:72" x14ac:dyDescent="0.3">
      <c r="B23" s="35" t="s">
        <v>124</v>
      </c>
      <c r="C23" s="35" t="s">
        <v>260</v>
      </c>
      <c r="D23" s="35" t="s">
        <v>350</v>
      </c>
      <c r="E23" s="35" t="s">
        <v>132</v>
      </c>
      <c r="F23" s="35" t="s">
        <v>43</v>
      </c>
      <c r="G23" s="35" t="s">
        <v>17</v>
      </c>
      <c r="H23" s="35">
        <v>2020</v>
      </c>
      <c r="I23" s="36">
        <v>296141</v>
      </c>
      <c r="J23" s="36">
        <v>5328838</v>
      </c>
      <c r="K23" s="36">
        <v>6789100</v>
      </c>
      <c r="L23" s="36">
        <v>1849284</v>
      </c>
      <c r="M23" s="36">
        <v>0</v>
      </c>
      <c r="N23" s="36">
        <v>392677</v>
      </c>
      <c r="O23" s="36">
        <v>45934</v>
      </c>
      <c r="P23" s="36">
        <v>0</v>
      </c>
      <c r="Q23" s="36">
        <v>14701974</v>
      </c>
      <c r="R23" s="36">
        <v>0</v>
      </c>
      <c r="S23" s="36">
        <v>14701974</v>
      </c>
      <c r="T23" s="36">
        <v>0</v>
      </c>
      <c r="U23" s="36">
        <v>581251</v>
      </c>
      <c r="V23" s="36">
        <v>0</v>
      </c>
      <c r="W23" s="36">
        <v>0</v>
      </c>
      <c r="X23" s="36">
        <v>0</v>
      </c>
      <c r="Y23" s="36">
        <v>0</v>
      </c>
      <c r="Z23" s="36">
        <v>0</v>
      </c>
      <c r="AA23" s="36">
        <v>0</v>
      </c>
      <c r="AB23" s="36">
        <v>0</v>
      </c>
      <c r="AC23" s="36">
        <v>0</v>
      </c>
      <c r="AD23" s="36">
        <v>0</v>
      </c>
      <c r="AE23" s="36">
        <v>866752</v>
      </c>
      <c r="AF23" s="36">
        <v>0</v>
      </c>
      <c r="AG23" s="36">
        <v>6665</v>
      </c>
      <c r="AH23" s="36">
        <v>0</v>
      </c>
      <c r="AI23" s="36">
        <v>0</v>
      </c>
      <c r="AJ23" s="36">
        <v>1454668</v>
      </c>
      <c r="AK23" s="36">
        <v>16156642</v>
      </c>
      <c r="AL23" s="36">
        <v>177268</v>
      </c>
      <c r="AM23" s="36">
        <v>0</v>
      </c>
      <c r="AN23" s="36">
        <v>177268</v>
      </c>
      <c r="AO23" s="36">
        <v>3207208</v>
      </c>
      <c r="AP23" s="36">
        <v>151154</v>
      </c>
      <c r="AQ23" s="36">
        <v>3960</v>
      </c>
      <c r="AR23" s="36">
        <v>0</v>
      </c>
      <c r="AS23" s="36">
        <v>0</v>
      </c>
      <c r="AT23" s="36">
        <v>0</v>
      </c>
      <c r="AU23" s="36">
        <v>3539590</v>
      </c>
      <c r="AV23" s="36">
        <v>0</v>
      </c>
      <c r="AW23" s="36">
        <v>3539590</v>
      </c>
      <c r="AX23" s="36">
        <v>0</v>
      </c>
      <c r="AY23" s="36">
        <v>0</v>
      </c>
      <c r="AZ23" s="36">
        <v>0</v>
      </c>
      <c r="BA23" s="36">
        <v>533497</v>
      </c>
      <c r="BB23" s="36">
        <v>151253</v>
      </c>
      <c r="BC23" s="36">
        <v>0</v>
      </c>
      <c r="BD23" s="36">
        <v>0</v>
      </c>
      <c r="BE23" s="36">
        <v>0</v>
      </c>
      <c r="BF23" s="36">
        <v>0</v>
      </c>
      <c r="BG23" s="36">
        <v>684750</v>
      </c>
      <c r="BH23" s="36">
        <v>4224340</v>
      </c>
      <c r="BI23" s="36">
        <v>3288269</v>
      </c>
      <c r="BJ23" s="36">
        <v>13404017</v>
      </c>
      <c r="BK23" s="36">
        <v>0</v>
      </c>
      <c r="BL23" s="36">
        <v>0</v>
      </c>
      <c r="BM23" s="36">
        <v>0</v>
      </c>
      <c r="BN23" s="36">
        <v>0</v>
      </c>
      <c r="BO23" s="36">
        <v>106899</v>
      </c>
      <c r="BP23" s="36">
        <v>-4866883</v>
      </c>
      <c r="BQ23" s="36">
        <v>0</v>
      </c>
      <c r="BR23" s="36">
        <v>0</v>
      </c>
      <c r="BS23" s="36">
        <v>11932302</v>
      </c>
      <c r="BT23" s="36">
        <v>16156642</v>
      </c>
    </row>
    <row r="24" spans="2:72" x14ac:dyDescent="0.3">
      <c r="B24" s="35" t="s">
        <v>124</v>
      </c>
      <c r="C24" s="35" t="s">
        <v>260</v>
      </c>
      <c r="D24" s="35" t="s">
        <v>350</v>
      </c>
      <c r="E24" s="35" t="s">
        <v>142</v>
      </c>
      <c r="F24" s="35" t="s">
        <v>87</v>
      </c>
      <c r="G24" s="35" t="s">
        <v>12</v>
      </c>
      <c r="H24" s="35">
        <v>2020</v>
      </c>
      <c r="I24" s="36">
        <v>12298751</v>
      </c>
      <c r="J24" s="36">
        <v>8059287</v>
      </c>
      <c r="K24" s="36">
        <v>4485824</v>
      </c>
      <c r="L24" s="36">
        <v>1062523</v>
      </c>
      <c r="M24" s="36">
        <v>0</v>
      </c>
      <c r="N24" s="36">
        <v>0</v>
      </c>
      <c r="O24" s="36">
        <v>72792</v>
      </c>
      <c r="P24" s="36">
        <v>0</v>
      </c>
      <c r="Q24" s="36">
        <v>25979177</v>
      </c>
      <c r="R24" s="36">
        <v>0</v>
      </c>
      <c r="S24" s="36">
        <v>25979177</v>
      </c>
      <c r="T24" s="36">
        <v>0</v>
      </c>
      <c r="U24" s="36">
        <v>18531582</v>
      </c>
      <c r="V24" s="36">
        <v>0</v>
      </c>
      <c r="W24" s="36">
        <v>0</v>
      </c>
      <c r="X24" s="36">
        <v>0</v>
      </c>
      <c r="Y24" s="36">
        <v>29024448</v>
      </c>
      <c r="Z24" s="36">
        <v>0</v>
      </c>
      <c r="AA24" s="36">
        <v>0</v>
      </c>
      <c r="AB24" s="36">
        <v>0</v>
      </c>
      <c r="AC24" s="36">
        <v>0</v>
      </c>
      <c r="AD24" s="36">
        <v>0</v>
      </c>
      <c r="AE24" s="36">
        <v>0</v>
      </c>
      <c r="AF24" s="36">
        <v>0</v>
      </c>
      <c r="AG24" s="36">
        <v>0</v>
      </c>
      <c r="AH24" s="36">
        <v>0</v>
      </c>
      <c r="AI24" s="36">
        <v>0</v>
      </c>
      <c r="AJ24" s="36">
        <v>47556030</v>
      </c>
      <c r="AK24" s="36">
        <v>73535207</v>
      </c>
      <c r="AL24" s="36">
        <v>0</v>
      </c>
      <c r="AM24" s="36">
        <v>0</v>
      </c>
      <c r="AN24" s="36">
        <v>0</v>
      </c>
      <c r="AO24" s="36">
        <v>2045510</v>
      </c>
      <c r="AP24" s="36">
        <v>549588</v>
      </c>
      <c r="AQ24" s="36">
        <v>0</v>
      </c>
      <c r="AR24" s="36">
        <v>0</v>
      </c>
      <c r="AS24" s="36">
        <v>0</v>
      </c>
      <c r="AT24" s="36">
        <v>230678</v>
      </c>
      <c r="AU24" s="36">
        <v>2825776</v>
      </c>
      <c r="AV24" s="36">
        <v>0</v>
      </c>
      <c r="AW24" s="36">
        <v>2825776</v>
      </c>
      <c r="AX24" s="36">
        <v>0</v>
      </c>
      <c r="AY24" s="36">
        <v>0</v>
      </c>
      <c r="AZ24" s="36">
        <v>0</v>
      </c>
      <c r="BA24" s="36">
        <v>0</v>
      </c>
      <c r="BB24" s="36">
        <v>9914710</v>
      </c>
      <c r="BC24" s="36">
        <v>0</v>
      </c>
      <c r="BD24" s="36">
        <v>0</v>
      </c>
      <c r="BE24" s="36">
        <v>0</v>
      </c>
      <c r="BF24" s="36">
        <v>0</v>
      </c>
      <c r="BG24" s="36">
        <v>9914710</v>
      </c>
      <c r="BH24" s="36">
        <v>12740486</v>
      </c>
      <c r="BI24" s="36">
        <v>5320650</v>
      </c>
      <c r="BJ24" s="36">
        <v>54400848</v>
      </c>
      <c r="BK24" s="36">
        <v>0</v>
      </c>
      <c r="BL24" s="36">
        <v>0</v>
      </c>
      <c r="BM24" s="36">
        <v>0</v>
      </c>
      <c r="BN24" s="36">
        <v>0</v>
      </c>
      <c r="BO24" s="36">
        <v>0</v>
      </c>
      <c r="BP24" s="36">
        <v>1073223</v>
      </c>
      <c r="BQ24" s="36">
        <v>0</v>
      </c>
      <c r="BR24" s="36">
        <v>0</v>
      </c>
      <c r="BS24" s="36">
        <v>60794721</v>
      </c>
      <c r="BT24" s="36">
        <v>73535207</v>
      </c>
    </row>
    <row r="25" spans="2:72" x14ac:dyDescent="0.3">
      <c r="B25" s="35" t="s">
        <v>133</v>
      </c>
      <c r="C25" s="35" t="s">
        <v>260</v>
      </c>
      <c r="D25" s="35" t="s">
        <v>350</v>
      </c>
      <c r="E25" s="35" t="s">
        <v>134</v>
      </c>
      <c r="F25" s="35" t="s">
        <v>28</v>
      </c>
      <c r="G25" s="35" t="s">
        <v>14</v>
      </c>
      <c r="H25" s="35">
        <v>2020</v>
      </c>
      <c r="I25" s="36">
        <v>828958</v>
      </c>
      <c r="J25" s="36">
        <v>2442437</v>
      </c>
      <c r="K25" s="36">
        <v>3608265</v>
      </c>
      <c r="L25" s="36">
        <v>433305</v>
      </c>
      <c r="M25" s="36">
        <v>0</v>
      </c>
      <c r="N25" s="36">
        <v>0</v>
      </c>
      <c r="O25" s="36">
        <v>364930</v>
      </c>
      <c r="P25" s="36">
        <v>0</v>
      </c>
      <c r="Q25" s="36">
        <v>7677895</v>
      </c>
      <c r="R25" s="36">
        <v>0</v>
      </c>
      <c r="S25" s="36">
        <v>7677895</v>
      </c>
      <c r="T25" s="36">
        <v>0</v>
      </c>
      <c r="U25" s="36">
        <v>3673967</v>
      </c>
      <c r="V25" s="36">
        <v>0</v>
      </c>
      <c r="W25" s="36">
        <v>0</v>
      </c>
      <c r="X25" s="36">
        <v>0</v>
      </c>
      <c r="Y25" s="36">
        <v>0</v>
      </c>
      <c r="Z25" s="36">
        <v>0</v>
      </c>
      <c r="AA25" s="36">
        <v>600771</v>
      </c>
      <c r="AB25" s="36">
        <v>0</v>
      </c>
      <c r="AC25" s="36">
        <v>0</v>
      </c>
      <c r="AD25" s="36">
        <v>0</v>
      </c>
      <c r="AE25" s="36">
        <v>456790</v>
      </c>
      <c r="AF25" s="36">
        <v>0</v>
      </c>
      <c r="AG25" s="36">
        <v>0</v>
      </c>
      <c r="AH25" s="36">
        <v>976958</v>
      </c>
      <c r="AI25" s="36">
        <v>0</v>
      </c>
      <c r="AJ25" s="36">
        <v>5708486</v>
      </c>
      <c r="AK25" s="36">
        <v>13386381</v>
      </c>
      <c r="AL25" s="36">
        <v>286075</v>
      </c>
      <c r="AM25" s="36">
        <v>0</v>
      </c>
      <c r="AN25" s="36">
        <v>286075</v>
      </c>
      <c r="AO25" s="36">
        <v>12685869</v>
      </c>
      <c r="AP25" s="36">
        <v>21784</v>
      </c>
      <c r="AQ25" s="36">
        <v>0</v>
      </c>
      <c r="AR25" s="36">
        <v>0</v>
      </c>
      <c r="AS25" s="36">
        <v>0</v>
      </c>
      <c r="AT25" s="36">
        <v>360612</v>
      </c>
      <c r="AU25" s="36">
        <v>13354340</v>
      </c>
      <c r="AV25" s="36">
        <v>0</v>
      </c>
      <c r="AW25" s="36">
        <v>13354340</v>
      </c>
      <c r="AX25" s="36">
        <v>0</v>
      </c>
      <c r="AY25" s="36">
        <v>0</v>
      </c>
      <c r="AZ25" s="36">
        <v>0</v>
      </c>
      <c r="BA25" s="36">
        <v>0</v>
      </c>
      <c r="BB25" s="36">
        <v>0</v>
      </c>
      <c r="BC25" s="36">
        <v>0</v>
      </c>
      <c r="BD25" s="36">
        <v>5841602</v>
      </c>
      <c r="BE25" s="36">
        <v>0</v>
      </c>
      <c r="BF25" s="36">
        <v>976958</v>
      </c>
      <c r="BG25" s="36">
        <v>6818560</v>
      </c>
      <c r="BH25" s="36">
        <v>20172900</v>
      </c>
      <c r="BI25" s="36">
        <v>1143000</v>
      </c>
      <c r="BJ25" s="36">
        <v>666000</v>
      </c>
      <c r="BK25" s="36">
        <v>0</v>
      </c>
      <c r="BL25" s="36">
        <v>0</v>
      </c>
      <c r="BM25" s="36">
        <v>0</v>
      </c>
      <c r="BN25" s="36">
        <v>0</v>
      </c>
      <c r="BO25" s="36">
        <v>571500</v>
      </c>
      <c r="BP25" s="36">
        <v>-9167019</v>
      </c>
      <c r="BQ25" s="36">
        <v>0</v>
      </c>
      <c r="BR25" s="36">
        <v>0</v>
      </c>
      <c r="BS25" s="36">
        <v>-6786519</v>
      </c>
      <c r="BT25" s="36">
        <v>13386381</v>
      </c>
    </row>
    <row r="26" spans="2:72" x14ac:dyDescent="0.3">
      <c r="B26" s="35" t="s">
        <v>133</v>
      </c>
      <c r="C26" s="35" t="s">
        <v>260</v>
      </c>
      <c r="D26" s="35" t="s">
        <v>350</v>
      </c>
      <c r="E26" s="35" t="s">
        <v>136</v>
      </c>
      <c r="F26" s="35" t="s">
        <v>41</v>
      </c>
      <c r="G26" s="35" t="s">
        <v>23</v>
      </c>
      <c r="H26" s="35">
        <v>2020</v>
      </c>
      <c r="I26" s="36">
        <v>244472</v>
      </c>
      <c r="J26" s="36">
        <v>1406003</v>
      </c>
      <c r="K26" s="36">
        <v>1550248</v>
      </c>
      <c r="L26" s="36">
        <v>0</v>
      </c>
      <c r="M26" s="36">
        <v>0</v>
      </c>
      <c r="N26" s="36">
        <v>0</v>
      </c>
      <c r="O26" s="36">
        <v>0</v>
      </c>
      <c r="P26" s="36">
        <v>0</v>
      </c>
      <c r="Q26" s="36">
        <v>3200723</v>
      </c>
      <c r="R26" s="36">
        <v>0</v>
      </c>
      <c r="S26" s="36">
        <v>3200723</v>
      </c>
      <c r="T26" s="36">
        <v>250953</v>
      </c>
      <c r="U26" s="36">
        <v>4750269</v>
      </c>
      <c r="V26" s="36">
        <v>0</v>
      </c>
      <c r="W26" s="36">
        <v>0</v>
      </c>
      <c r="X26" s="36">
        <v>0</v>
      </c>
      <c r="Y26" s="36">
        <v>0</v>
      </c>
      <c r="Z26" s="36">
        <v>957141</v>
      </c>
      <c r="AA26" s="36">
        <v>0</v>
      </c>
      <c r="AB26" s="36">
        <v>0</v>
      </c>
      <c r="AC26" s="36">
        <v>604536</v>
      </c>
      <c r="AD26" s="36">
        <v>0</v>
      </c>
      <c r="AE26" s="36">
        <v>521377</v>
      </c>
      <c r="AF26" s="36">
        <v>0</v>
      </c>
      <c r="AG26" s="36">
        <v>0</v>
      </c>
      <c r="AH26" s="36">
        <v>0</v>
      </c>
      <c r="AI26" s="36">
        <v>0</v>
      </c>
      <c r="AJ26" s="36">
        <v>7084276</v>
      </c>
      <c r="AK26" s="36">
        <v>10284999</v>
      </c>
      <c r="AL26" s="36">
        <v>136532</v>
      </c>
      <c r="AM26" s="36">
        <v>26607</v>
      </c>
      <c r="AN26" s="36">
        <v>163139</v>
      </c>
      <c r="AO26" s="36">
        <v>1265438</v>
      </c>
      <c r="AP26" s="36">
        <v>95467</v>
      </c>
      <c r="AQ26" s="36">
        <v>1075769</v>
      </c>
      <c r="AR26" s="36">
        <v>0</v>
      </c>
      <c r="AS26" s="36">
        <v>0</v>
      </c>
      <c r="AT26" s="36">
        <v>0</v>
      </c>
      <c r="AU26" s="36">
        <v>2599813</v>
      </c>
      <c r="AV26" s="36">
        <v>0</v>
      </c>
      <c r="AW26" s="36">
        <v>2599813</v>
      </c>
      <c r="AX26" s="36">
        <v>0</v>
      </c>
      <c r="AY26" s="36">
        <v>0</v>
      </c>
      <c r="AZ26" s="36">
        <v>0</v>
      </c>
      <c r="BA26" s="36">
        <v>0</v>
      </c>
      <c r="BB26" s="36">
        <v>1416930</v>
      </c>
      <c r="BC26" s="36">
        <v>0</v>
      </c>
      <c r="BD26" s="36">
        <v>1310689</v>
      </c>
      <c r="BE26" s="36">
        <v>0</v>
      </c>
      <c r="BF26" s="36">
        <v>0</v>
      </c>
      <c r="BG26" s="36">
        <v>2727619</v>
      </c>
      <c r="BH26" s="36">
        <v>5327432</v>
      </c>
      <c r="BI26" s="36">
        <v>1454444</v>
      </c>
      <c r="BJ26" s="36">
        <v>0</v>
      </c>
      <c r="BK26" s="36">
        <v>0</v>
      </c>
      <c r="BL26" s="36">
        <v>0</v>
      </c>
      <c r="BM26" s="36">
        <v>0</v>
      </c>
      <c r="BN26" s="36">
        <v>950972</v>
      </c>
      <c r="BO26" s="36">
        <v>736622</v>
      </c>
      <c r="BP26" s="36">
        <v>1815529</v>
      </c>
      <c r="BQ26" s="36">
        <v>0</v>
      </c>
      <c r="BR26" s="36">
        <v>0</v>
      </c>
      <c r="BS26" s="36">
        <v>4957567</v>
      </c>
      <c r="BT26" s="36">
        <v>10284999</v>
      </c>
    </row>
    <row r="27" spans="2:72" x14ac:dyDescent="0.3">
      <c r="B27" s="35" t="s">
        <v>133</v>
      </c>
      <c r="C27" s="35" t="s">
        <v>260</v>
      </c>
      <c r="D27" s="35" t="s">
        <v>350</v>
      </c>
      <c r="E27" s="35" t="s">
        <v>135</v>
      </c>
      <c r="F27" s="35" t="s">
        <v>61</v>
      </c>
      <c r="G27" s="35" t="s">
        <v>17</v>
      </c>
      <c r="H27" s="35">
        <v>2020</v>
      </c>
      <c r="I27" s="36">
        <v>4788244</v>
      </c>
      <c r="J27" s="36">
        <v>12738560</v>
      </c>
      <c r="K27" s="36">
        <v>10648870</v>
      </c>
      <c r="L27" s="36">
        <v>0</v>
      </c>
      <c r="M27" s="36">
        <v>0</v>
      </c>
      <c r="N27" s="36">
        <v>0</v>
      </c>
      <c r="O27" s="36">
        <v>0</v>
      </c>
      <c r="P27" s="36">
        <v>0</v>
      </c>
      <c r="Q27" s="36">
        <v>28175674</v>
      </c>
      <c r="R27" s="36">
        <v>0</v>
      </c>
      <c r="S27" s="36">
        <v>28175674</v>
      </c>
      <c r="T27" s="36">
        <v>17414166</v>
      </c>
      <c r="U27" s="36">
        <v>0</v>
      </c>
      <c r="V27" s="36">
        <v>0</v>
      </c>
      <c r="W27" s="36">
        <v>0</v>
      </c>
      <c r="X27" s="36">
        <v>0</v>
      </c>
      <c r="Y27" s="36">
        <v>0</v>
      </c>
      <c r="Z27" s="36">
        <v>0</v>
      </c>
      <c r="AA27" s="36">
        <v>0</v>
      </c>
      <c r="AB27" s="36">
        <v>0</v>
      </c>
      <c r="AC27" s="36">
        <v>804195</v>
      </c>
      <c r="AD27" s="36">
        <v>0</v>
      </c>
      <c r="AE27" s="36">
        <v>0</v>
      </c>
      <c r="AF27" s="36">
        <v>0</v>
      </c>
      <c r="AG27" s="36">
        <v>0</v>
      </c>
      <c r="AH27" s="36">
        <v>422906</v>
      </c>
      <c r="AI27" s="36">
        <v>0</v>
      </c>
      <c r="AJ27" s="36">
        <v>18641267</v>
      </c>
      <c r="AK27" s="36">
        <v>46816941</v>
      </c>
      <c r="AL27" s="36">
        <v>640707</v>
      </c>
      <c r="AM27" s="36">
        <v>74934</v>
      </c>
      <c r="AN27" s="36">
        <v>715641</v>
      </c>
      <c r="AO27" s="36">
        <v>12797653</v>
      </c>
      <c r="AP27" s="36">
        <v>2976856</v>
      </c>
      <c r="AQ27" s="36">
        <v>2172275</v>
      </c>
      <c r="AR27" s="36">
        <v>0</v>
      </c>
      <c r="AS27" s="36">
        <v>0</v>
      </c>
      <c r="AT27" s="36">
        <v>87248</v>
      </c>
      <c r="AU27" s="36">
        <v>18749673</v>
      </c>
      <c r="AV27" s="36">
        <v>0</v>
      </c>
      <c r="AW27" s="36">
        <v>18749673</v>
      </c>
      <c r="AX27" s="36">
        <v>0</v>
      </c>
      <c r="AY27" s="36">
        <v>0</v>
      </c>
      <c r="AZ27" s="36">
        <v>0</v>
      </c>
      <c r="BA27" s="36">
        <v>0</v>
      </c>
      <c r="BB27" s="36">
        <v>9032</v>
      </c>
      <c r="BC27" s="36">
        <v>0</v>
      </c>
      <c r="BD27" s="36">
        <v>0</v>
      </c>
      <c r="BE27" s="36">
        <v>0</v>
      </c>
      <c r="BF27" s="36">
        <v>13896245</v>
      </c>
      <c r="BG27" s="36">
        <v>13905277</v>
      </c>
      <c r="BH27" s="36">
        <v>32654950</v>
      </c>
      <c r="BI27" s="36">
        <v>7000000</v>
      </c>
      <c r="BJ27" s="36">
        <v>0</v>
      </c>
      <c r="BK27" s="36">
        <v>0</v>
      </c>
      <c r="BL27" s="36">
        <v>0</v>
      </c>
      <c r="BM27" s="36">
        <v>0</v>
      </c>
      <c r="BN27" s="36">
        <v>0</v>
      </c>
      <c r="BO27" s="36">
        <v>992783</v>
      </c>
      <c r="BP27" s="36">
        <v>6169208</v>
      </c>
      <c r="BQ27" s="36">
        <v>0</v>
      </c>
      <c r="BR27" s="36">
        <v>0</v>
      </c>
      <c r="BS27" s="36">
        <v>14161991</v>
      </c>
      <c r="BT27" s="36">
        <v>46816941</v>
      </c>
    </row>
    <row r="28" spans="2:72" x14ac:dyDescent="0.3">
      <c r="B28" s="35" t="s">
        <v>133</v>
      </c>
      <c r="C28" s="35" t="s">
        <v>260</v>
      </c>
      <c r="D28" s="35" t="s">
        <v>350</v>
      </c>
      <c r="E28" s="35" t="s">
        <v>137</v>
      </c>
      <c r="F28" s="35" t="s">
        <v>138</v>
      </c>
      <c r="G28" s="35" t="s">
        <v>8</v>
      </c>
      <c r="H28" s="35">
        <v>2020</v>
      </c>
      <c r="I28" s="36">
        <v>30187527</v>
      </c>
      <c r="J28" s="36">
        <v>192617662</v>
      </c>
      <c r="K28" s="36">
        <v>68120440</v>
      </c>
      <c r="L28" s="36">
        <v>0</v>
      </c>
      <c r="M28" s="36">
        <v>0</v>
      </c>
      <c r="N28" s="36">
        <v>70751</v>
      </c>
      <c r="O28" s="36">
        <v>2593748</v>
      </c>
      <c r="P28" s="36">
        <v>0</v>
      </c>
      <c r="Q28" s="36">
        <v>293590128</v>
      </c>
      <c r="R28" s="36">
        <v>0</v>
      </c>
      <c r="S28" s="36">
        <v>293590128</v>
      </c>
      <c r="T28" s="36">
        <v>0</v>
      </c>
      <c r="U28" s="36">
        <v>143427032</v>
      </c>
      <c r="V28" s="36">
        <v>0</v>
      </c>
      <c r="W28" s="36">
        <v>0</v>
      </c>
      <c r="X28" s="36">
        <v>0</v>
      </c>
      <c r="Y28" s="36">
        <v>4311691</v>
      </c>
      <c r="Z28" s="36">
        <v>0</v>
      </c>
      <c r="AA28" s="36">
        <v>202254927</v>
      </c>
      <c r="AB28" s="36">
        <v>0</v>
      </c>
      <c r="AC28" s="36">
        <v>3770299</v>
      </c>
      <c r="AD28" s="36">
        <v>0</v>
      </c>
      <c r="AE28" s="36">
        <v>0</v>
      </c>
      <c r="AF28" s="36">
        <v>0</v>
      </c>
      <c r="AG28" s="36">
        <v>0</v>
      </c>
      <c r="AH28" s="36">
        <v>574466</v>
      </c>
      <c r="AI28" s="36">
        <v>0</v>
      </c>
      <c r="AJ28" s="36">
        <v>354338415</v>
      </c>
      <c r="AK28" s="36">
        <v>647928543</v>
      </c>
      <c r="AL28" s="36">
        <v>3270469</v>
      </c>
      <c r="AM28" s="36">
        <v>2399664</v>
      </c>
      <c r="AN28" s="36">
        <v>5670133</v>
      </c>
      <c r="AO28" s="36">
        <v>109940955</v>
      </c>
      <c r="AP28" s="36">
        <v>10480958</v>
      </c>
      <c r="AQ28" s="36">
        <v>4047150</v>
      </c>
      <c r="AR28" s="36">
        <v>0</v>
      </c>
      <c r="AS28" s="36">
        <v>0</v>
      </c>
      <c r="AT28" s="36">
        <v>0</v>
      </c>
      <c r="AU28" s="36">
        <v>130139196</v>
      </c>
      <c r="AV28" s="36">
        <v>0</v>
      </c>
      <c r="AW28" s="36">
        <v>130139196</v>
      </c>
      <c r="AX28" s="36">
        <v>9782991</v>
      </c>
      <c r="AY28" s="36">
        <v>42931483</v>
      </c>
      <c r="AZ28" s="36">
        <v>52714474</v>
      </c>
      <c r="BA28" s="36">
        <v>1121346</v>
      </c>
      <c r="BB28" s="36">
        <v>20945486</v>
      </c>
      <c r="BC28" s="36">
        <v>0</v>
      </c>
      <c r="BD28" s="36">
        <v>90049925</v>
      </c>
      <c r="BE28" s="36">
        <v>0</v>
      </c>
      <c r="BF28" s="36">
        <v>0</v>
      </c>
      <c r="BG28" s="36">
        <v>164831231</v>
      </c>
      <c r="BH28" s="36">
        <v>294970427</v>
      </c>
      <c r="BI28" s="36">
        <v>20555988</v>
      </c>
      <c r="BJ28" s="36">
        <v>121711</v>
      </c>
      <c r="BK28" s="36">
        <v>0</v>
      </c>
      <c r="BL28" s="36">
        <v>0</v>
      </c>
      <c r="BM28" s="36">
        <v>0</v>
      </c>
      <c r="BN28" s="36">
        <v>0</v>
      </c>
      <c r="BO28" s="36">
        <v>158813723</v>
      </c>
      <c r="BP28" s="36">
        <v>173466694</v>
      </c>
      <c r="BQ28" s="36">
        <v>0</v>
      </c>
      <c r="BR28" s="36">
        <v>0</v>
      </c>
      <c r="BS28" s="36">
        <v>352958116</v>
      </c>
      <c r="BT28" s="36">
        <v>647928543</v>
      </c>
    </row>
    <row r="29" spans="2:72" x14ac:dyDescent="0.3">
      <c r="B29" s="35" t="s">
        <v>133</v>
      </c>
      <c r="C29" s="35" t="s">
        <v>260</v>
      </c>
      <c r="D29" s="35" t="s">
        <v>350</v>
      </c>
      <c r="E29" s="35" t="s">
        <v>139</v>
      </c>
      <c r="F29" s="35" t="s">
        <v>140</v>
      </c>
      <c r="G29" s="35" t="s">
        <v>8</v>
      </c>
      <c r="H29" s="35">
        <v>2020</v>
      </c>
      <c r="I29" s="36">
        <v>8666240</v>
      </c>
      <c r="J29" s="36">
        <v>50143353</v>
      </c>
      <c r="K29" s="36">
        <v>55620047</v>
      </c>
      <c r="L29" s="36">
        <v>5285844</v>
      </c>
      <c r="M29" s="36">
        <v>0</v>
      </c>
      <c r="N29" s="36">
        <v>182772</v>
      </c>
      <c r="O29" s="36">
        <v>282867</v>
      </c>
      <c r="P29" s="36">
        <v>0</v>
      </c>
      <c r="Q29" s="36">
        <v>120181123</v>
      </c>
      <c r="R29" s="36">
        <v>0</v>
      </c>
      <c r="S29" s="36">
        <v>120181123</v>
      </c>
      <c r="T29" s="36">
        <v>0</v>
      </c>
      <c r="U29" s="36">
        <v>28641378</v>
      </c>
      <c r="V29" s="36">
        <v>0</v>
      </c>
      <c r="W29" s="36">
        <v>0</v>
      </c>
      <c r="X29" s="36">
        <v>0</v>
      </c>
      <c r="Y29" s="36">
        <v>0</v>
      </c>
      <c r="Z29" s="36">
        <v>40057957</v>
      </c>
      <c r="AA29" s="36">
        <v>0</v>
      </c>
      <c r="AB29" s="36">
        <v>0</v>
      </c>
      <c r="AC29" s="36">
        <v>1128179</v>
      </c>
      <c r="AD29" s="36">
        <v>0</v>
      </c>
      <c r="AE29" s="36">
        <v>0</v>
      </c>
      <c r="AF29" s="36">
        <v>0</v>
      </c>
      <c r="AG29" s="36">
        <v>706216</v>
      </c>
      <c r="AH29" s="36">
        <v>5709140</v>
      </c>
      <c r="AI29" s="36">
        <v>0</v>
      </c>
      <c r="AJ29" s="36">
        <v>76242870</v>
      </c>
      <c r="AK29" s="36">
        <v>196423993</v>
      </c>
      <c r="AL29" s="36">
        <v>2174420</v>
      </c>
      <c r="AM29" s="36">
        <v>0</v>
      </c>
      <c r="AN29" s="36">
        <v>2174420</v>
      </c>
      <c r="AO29" s="36">
        <v>21801430</v>
      </c>
      <c r="AP29" s="36">
        <v>1731853</v>
      </c>
      <c r="AQ29" s="36">
        <v>1026629</v>
      </c>
      <c r="AR29" s="36">
        <v>0</v>
      </c>
      <c r="AS29" s="36">
        <v>0</v>
      </c>
      <c r="AT29" s="36">
        <v>0</v>
      </c>
      <c r="AU29" s="36">
        <v>26734332</v>
      </c>
      <c r="AV29" s="36">
        <v>0</v>
      </c>
      <c r="AW29" s="36">
        <v>26734332</v>
      </c>
      <c r="AX29" s="36">
        <v>2564447</v>
      </c>
      <c r="AY29" s="36">
        <v>0</v>
      </c>
      <c r="AZ29" s="36">
        <v>2564447</v>
      </c>
      <c r="BA29" s="36">
        <v>0</v>
      </c>
      <c r="BB29" s="36">
        <v>776232</v>
      </c>
      <c r="BC29" s="36">
        <v>0</v>
      </c>
      <c r="BD29" s="36">
        <v>82280314</v>
      </c>
      <c r="BE29" s="36">
        <v>0</v>
      </c>
      <c r="BF29" s="36">
        <v>0</v>
      </c>
      <c r="BG29" s="36">
        <v>85620993</v>
      </c>
      <c r="BH29" s="36">
        <v>112355325</v>
      </c>
      <c r="BI29" s="36">
        <v>1307262</v>
      </c>
      <c r="BJ29" s="36">
        <v>29255728</v>
      </c>
      <c r="BK29" s="36">
        <v>0</v>
      </c>
      <c r="BL29" s="36">
        <v>0</v>
      </c>
      <c r="BM29" s="36">
        <v>0</v>
      </c>
      <c r="BN29" s="36">
        <v>0</v>
      </c>
      <c r="BO29" s="36">
        <v>38262782</v>
      </c>
      <c r="BP29" s="36">
        <v>15242896</v>
      </c>
      <c r="BQ29" s="36">
        <v>0</v>
      </c>
      <c r="BR29" s="36">
        <v>0</v>
      </c>
      <c r="BS29" s="36">
        <v>84068668</v>
      </c>
      <c r="BT29" s="36">
        <v>196423993</v>
      </c>
    </row>
    <row r="30" spans="2:72" x14ac:dyDescent="0.3">
      <c r="B30" s="35" t="s">
        <v>145</v>
      </c>
      <c r="C30" s="35" t="s">
        <v>260</v>
      </c>
      <c r="D30" s="35" t="s">
        <v>351</v>
      </c>
      <c r="E30" s="35" t="s">
        <v>185</v>
      </c>
      <c r="F30" s="35" t="s">
        <v>55</v>
      </c>
      <c r="G30" s="35" t="s">
        <v>10</v>
      </c>
      <c r="H30" s="35">
        <v>2020</v>
      </c>
      <c r="I30" s="36">
        <v>239383</v>
      </c>
      <c r="J30" s="36">
        <v>3532017</v>
      </c>
      <c r="K30" s="36">
        <v>4877826</v>
      </c>
      <c r="L30" s="36">
        <v>424006</v>
      </c>
      <c r="M30" s="36">
        <v>0</v>
      </c>
      <c r="N30" s="36">
        <v>0</v>
      </c>
      <c r="O30" s="36">
        <v>17271</v>
      </c>
      <c r="P30" s="36">
        <v>0</v>
      </c>
      <c r="Q30" s="36">
        <v>9090503</v>
      </c>
      <c r="R30" s="36">
        <v>0</v>
      </c>
      <c r="S30" s="36">
        <v>9090503</v>
      </c>
      <c r="T30" s="36">
        <v>0</v>
      </c>
      <c r="U30" s="36">
        <v>2198172</v>
      </c>
      <c r="V30" s="36">
        <v>0</v>
      </c>
      <c r="W30" s="36">
        <v>0</v>
      </c>
      <c r="X30" s="36">
        <v>0</v>
      </c>
      <c r="Y30" s="36">
        <v>166102</v>
      </c>
      <c r="Z30" s="36">
        <v>0</v>
      </c>
      <c r="AA30" s="36">
        <v>0</v>
      </c>
      <c r="AB30" s="36">
        <v>0</v>
      </c>
      <c r="AC30" s="36">
        <v>0</v>
      </c>
      <c r="AD30" s="36">
        <v>0</v>
      </c>
      <c r="AE30" s="36">
        <v>0</v>
      </c>
      <c r="AF30" s="36">
        <v>0</v>
      </c>
      <c r="AG30" s="36">
        <v>0</v>
      </c>
      <c r="AH30" s="36">
        <v>0</v>
      </c>
      <c r="AI30" s="36">
        <v>0</v>
      </c>
      <c r="AJ30" s="36">
        <v>2364274</v>
      </c>
      <c r="AK30" s="36">
        <v>11454777</v>
      </c>
      <c r="AL30" s="36">
        <v>57358</v>
      </c>
      <c r="AM30" s="36">
        <v>0</v>
      </c>
      <c r="AN30" s="36">
        <v>57358</v>
      </c>
      <c r="AO30" s="36">
        <v>2444548</v>
      </c>
      <c r="AP30" s="36">
        <v>54073</v>
      </c>
      <c r="AQ30" s="36">
        <v>1083592</v>
      </c>
      <c r="AR30" s="36">
        <v>1083592</v>
      </c>
      <c r="AS30" s="36">
        <v>0</v>
      </c>
      <c r="AT30" s="36">
        <v>13219</v>
      </c>
      <c r="AU30" s="36">
        <v>3652790</v>
      </c>
      <c r="AV30" s="36">
        <v>0</v>
      </c>
      <c r="AW30" s="36">
        <v>3652790</v>
      </c>
      <c r="AX30" s="36">
        <v>0</v>
      </c>
      <c r="AY30" s="36">
        <v>0</v>
      </c>
      <c r="AZ30" s="36">
        <v>0</v>
      </c>
      <c r="BA30" s="36">
        <v>4393854</v>
      </c>
      <c r="BB30" s="36">
        <v>0</v>
      </c>
      <c r="BC30" s="36">
        <v>0</v>
      </c>
      <c r="BD30" s="36">
        <v>962023</v>
      </c>
      <c r="BE30" s="36">
        <v>962023</v>
      </c>
      <c r="BF30" s="36">
        <v>0</v>
      </c>
      <c r="BG30" s="36">
        <v>5355877</v>
      </c>
      <c r="BH30" s="36">
        <v>9008667</v>
      </c>
      <c r="BI30" s="36">
        <v>500000</v>
      </c>
      <c r="BJ30" s="36">
        <v>0</v>
      </c>
      <c r="BK30" s="36">
        <v>0</v>
      </c>
      <c r="BL30" s="36">
        <v>0</v>
      </c>
      <c r="BM30" s="36">
        <v>0</v>
      </c>
      <c r="BN30" s="36">
        <v>0</v>
      </c>
      <c r="BO30" s="36">
        <v>618550</v>
      </c>
      <c r="BP30" s="36">
        <v>1327560</v>
      </c>
      <c r="BQ30" s="36">
        <v>0</v>
      </c>
      <c r="BR30" s="36">
        <v>0</v>
      </c>
      <c r="BS30" s="36">
        <v>2446110</v>
      </c>
      <c r="BT30" s="36">
        <v>11454777</v>
      </c>
    </row>
    <row r="31" spans="2:72" x14ac:dyDescent="0.3">
      <c r="B31" s="35" t="s">
        <v>145</v>
      </c>
      <c r="C31" s="35" t="s">
        <v>260</v>
      </c>
      <c r="D31" s="35" t="s">
        <v>351</v>
      </c>
      <c r="E31" s="35" t="s">
        <v>186</v>
      </c>
      <c r="F31" s="35" t="s">
        <v>74</v>
      </c>
      <c r="G31" s="35" t="s">
        <v>17</v>
      </c>
      <c r="H31" s="35">
        <v>2020</v>
      </c>
      <c r="I31" s="36">
        <v>27085</v>
      </c>
      <c r="J31" s="36">
        <v>1461070</v>
      </c>
      <c r="K31" s="36">
        <v>806079</v>
      </c>
      <c r="L31" s="36">
        <v>0</v>
      </c>
      <c r="M31" s="36">
        <v>0</v>
      </c>
      <c r="N31" s="36">
        <v>0</v>
      </c>
      <c r="O31" s="36">
        <v>0</v>
      </c>
      <c r="P31" s="36">
        <v>0</v>
      </c>
      <c r="Q31" s="36">
        <v>2294234</v>
      </c>
      <c r="R31" s="36">
        <v>0</v>
      </c>
      <c r="S31" s="36">
        <v>2294234</v>
      </c>
      <c r="T31" s="36">
        <v>0</v>
      </c>
      <c r="U31" s="36">
        <v>129434</v>
      </c>
      <c r="V31" s="36">
        <v>0</v>
      </c>
      <c r="W31" s="36">
        <v>0</v>
      </c>
      <c r="X31" s="36">
        <v>0</v>
      </c>
      <c r="Y31" s="36">
        <v>124187</v>
      </c>
      <c r="Z31" s="36">
        <v>0</v>
      </c>
      <c r="AA31" s="36">
        <v>0</v>
      </c>
      <c r="AB31" s="36">
        <v>0</v>
      </c>
      <c r="AC31" s="36">
        <v>0</v>
      </c>
      <c r="AD31" s="36">
        <v>0</v>
      </c>
      <c r="AE31" s="36">
        <v>0</v>
      </c>
      <c r="AF31" s="36">
        <v>0</v>
      </c>
      <c r="AG31" s="36">
        <v>0</v>
      </c>
      <c r="AH31" s="36">
        <v>86036</v>
      </c>
      <c r="AI31" s="36">
        <v>0</v>
      </c>
      <c r="AJ31" s="36">
        <v>339657</v>
      </c>
      <c r="AK31" s="36">
        <v>2633891</v>
      </c>
      <c r="AL31" s="36">
        <v>0</v>
      </c>
      <c r="AM31" s="36">
        <v>0</v>
      </c>
      <c r="AN31" s="36">
        <v>0</v>
      </c>
      <c r="AO31" s="36">
        <v>951288</v>
      </c>
      <c r="AP31" s="36">
        <v>142519</v>
      </c>
      <c r="AQ31" s="36">
        <v>342284</v>
      </c>
      <c r="AR31" s="36">
        <v>342284</v>
      </c>
      <c r="AS31" s="36">
        <v>0</v>
      </c>
      <c r="AT31" s="36">
        <v>58594</v>
      </c>
      <c r="AU31" s="36">
        <v>1494685</v>
      </c>
      <c r="AV31" s="36">
        <v>0</v>
      </c>
      <c r="AW31" s="36">
        <v>1494685</v>
      </c>
      <c r="AX31" s="36">
        <v>0</v>
      </c>
      <c r="AY31" s="36">
        <v>0</v>
      </c>
      <c r="AZ31" s="36">
        <v>0</v>
      </c>
      <c r="BA31" s="36">
        <v>0</v>
      </c>
      <c r="BB31" s="36">
        <v>0</v>
      </c>
      <c r="BC31" s="36">
        <v>0</v>
      </c>
      <c r="BD31" s="36">
        <v>228190</v>
      </c>
      <c r="BE31" s="36">
        <v>228190</v>
      </c>
      <c r="BF31" s="36">
        <v>0</v>
      </c>
      <c r="BG31" s="36">
        <v>228190</v>
      </c>
      <c r="BH31" s="36">
        <v>1722875</v>
      </c>
      <c r="BI31" s="36">
        <v>500000</v>
      </c>
      <c r="BJ31" s="36">
        <v>0</v>
      </c>
      <c r="BK31" s="36">
        <v>0</v>
      </c>
      <c r="BL31" s="36">
        <v>0</v>
      </c>
      <c r="BM31" s="36">
        <v>0</v>
      </c>
      <c r="BN31" s="36">
        <v>0</v>
      </c>
      <c r="BO31" s="36">
        <v>32146</v>
      </c>
      <c r="BP31" s="36">
        <v>378870</v>
      </c>
      <c r="BQ31" s="36">
        <v>0</v>
      </c>
      <c r="BR31" s="36">
        <v>0</v>
      </c>
      <c r="BS31" s="36">
        <v>911016</v>
      </c>
      <c r="BT31" s="36">
        <v>2633891</v>
      </c>
    </row>
    <row r="32" spans="2:72" x14ac:dyDescent="0.3">
      <c r="B32" s="35" t="s">
        <v>145</v>
      </c>
      <c r="C32" s="35" t="s">
        <v>260</v>
      </c>
      <c r="D32" s="35" t="s">
        <v>351</v>
      </c>
      <c r="E32" s="35" t="s">
        <v>174</v>
      </c>
      <c r="F32" s="35" t="s">
        <v>51</v>
      </c>
      <c r="G32" s="35" t="s">
        <v>19</v>
      </c>
      <c r="H32" s="35">
        <v>2020</v>
      </c>
      <c r="I32" s="36">
        <v>19177</v>
      </c>
      <c r="J32" s="36">
        <v>2970905</v>
      </c>
      <c r="K32" s="36">
        <v>916491</v>
      </c>
      <c r="L32" s="36">
        <v>0</v>
      </c>
      <c r="M32" s="36">
        <v>0</v>
      </c>
      <c r="N32" s="36">
        <v>0</v>
      </c>
      <c r="O32" s="36">
        <v>0</v>
      </c>
      <c r="P32" s="36">
        <v>0</v>
      </c>
      <c r="Q32" s="36">
        <v>3906573</v>
      </c>
      <c r="R32" s="36">
        <v>0</v>
      </c>
      <c r="S32" s="36">
        <v>3906573</v>
      </c>
      <c r="T32" s="36">
        <v>0</v>
      </c>
      <c r="U32" s="36">
        <v>2115290</v>
      </c>
      <c r="V32" s="36">
        <v>0</v>
      </c>
      <c r="W32" s="36">
        <v>0</v>
      </c>
      <c r="X32" s="36">
        <v>0</v>
      </c>
      <c r="Y32" s="36">
        <v>0</v>
      </c>
      <c r="Z32" s="36">
        <v>0</v>
      </c>
      <c r="AA32" s="36">
        <v>0</v>
      </c>
      <c r="AB32" s="36">
        <v>0</v>
      </c>
      <c r="AC32" s="36">
        <v>0</v>
      </c>
      <c r="AD32" s="36">
        <v>0</v>
      </c>
      <c r="AE32" s="36">
        <v>57348</v>
      </c>
      <c r="AF32" s="36">
        <v>0</v>
      </c>
      <c r="AG32" s="36">
        <v>0</v>
      </c>
      <c r="AH32" s="36">
        <v>0</v>
      </c>
      <c r="AI32" s="36">
        <v>0</v>
      </c>
      <c r="AJ32" s="36">
        <v>2172638</v>
      </c>
      <c r="AK32" s="36">
        <v>6079211</v>
      </c>
      <c r="AL32" s="36">
        <v>53236</v>
      </c>
      <c r="AM32" s="36">
        <v>0</v>
      </c>
      <c r="AN32" s="36">
        <v>53236</v>
      </c>
      <c r="AO32" s="36">
        <v>1928606</v>
      </c>
      <c r="AP32" s="36">
        <v>0</v>
      </c>
      <c r="AQ32" s="36">
        <v>0</v>
      </c>
      <c r="AR32" s="36">
        <v>0</v>
      </c>
      <c r="AS32" s="36">
        <v>0</v>
      </c>
      <c r="AT32" s="36">
        <v>47809</v>
      </c>
      <c r="AU32" s="36">
        <v>2029651</v>
      </c>
      <c r="AV32" s="36">
        <v>0</v>
      </c>
      <c r="AW32" s="36">
        <v>2029651</v>
      </c>
      <c r="AX32" s="36">
        <v>0</v>
      </c>
      <c r="AY32" s="36">
        <v>688413</v>
      </c>
      <c r="AZ32" s="36">
        <v>688413</v>
      </c>
      <c r="BA32" s="36">
        <v>0</v>
      </c>
      <c r="BB32" s="36">
        <v>0</v>
      </c>
      <c r="BC32" s="36">
        <v>0</v>
      </c>
      <c r="BD32" s="36">
        <v>0</v>
      </c>
      <c r="BE32" s="36">
        <v>0</v>
      </c>
      <c r="BF32" s="36">
        <v>1604172</v>
      </c>
      <c r="BG32" s="36">
        <v>2292585</v>
      </c>
      <c r="BH32" s="36">
        <v>4322236</v>
      </c>
      <c r="BI32" s="36">
        <v>291188</v>
      </c>
      <c r="BJ32" s="36">
        <v>0</v>
      </c>
      <c r="BK32" s="36">
        <v>0</v>
      </c>
      <c r="BL32" s="36">
        <v>0</v>
      </c>
      <c r="BM32" s="36">
        <v>0</v>
      </c>
      <c r="BN32" s="36">
        <v>0</v>
      </c>
      <c r="BO32" s="36">
        <v>257400</v>
      </c>
      <c r="BP32" s="36">
        <v>1208387</v>
      </c>
      <c r="BQ32" s="36">
        <v>0</v>
      </c>
      <c r="BR32" s="36">
        <v>0</v>
      </c>
      <c r="BS32" s="36">
        <v>1756975</v>
      </c>
      <c r="BT32" s="36">
        <v>6079211</v>
      </c>
    </row>
    <row r="33" spans="2:72" x14ac:dyDescent="0.3">
      <c r="B33" s="35" t="s">
        <v>145</v>
      </c>
      <c r="C33" s="35" t="s">
        <v>260</v>
      </c>
      <c r="D33" s="35" t="s">
        <v>351</v>
      </c>
      <c r="E33" s="35" t="s">
        <v>146</v>
      </c>
      <c r="F33" s="35" t="s">
        <v>56</v>
      </c>
      <c r="G33" s="35" t="s">
        <v>12</v>
      </c>
      <c r="H33" s="35">
        <v>2020</v>
      </c>
      <c r="I33" s="36">
        <v>660784</v>
      </c>
      <c r="J33" s="36">
        <v>380809</v>
      </c>
      <c r="K33" s="36">
        <v>630533</v>
      </c>
      <c r="L33" s="36">
        <v>55638</v>
      </c>
      <c r="M33" s="36">
        <v>0</v>
      </c>
      <c r="N33" s="36">
        <v>0</v>
      </c>
      <c r="O33" s="36">
        <v>0</v>
      </c>
      <c r="P33" s="36">
        <v>0</v>
      </c>
      <c r="Q33" s="36">
        <v>1727764</v>
      </c>
      <c r="R33" s="36">
        <v>0</v>
      </c>
      <c r="S33" s="36">
        <v>1727764</v>
      </c>
      <c r="T33" s="36">
        <v>0</v>
      </c>
      <c r="U33" s="36">
        <v>2556321</v>
      </c>
      <c r="V33" s="36">
        <v>0</v>
      </c>
      <c r="W33" s="36">
        <v>822668</v>
      </c>
      <c r="X33" s="36">
        <v>0</v>
      </c>
      <c r="Y33" s="36">
        <v>0</v>
      </c>
      <c r="Z33" s="36">
        <v>0</v>
      </c>
      <c r="AA33" s="36">
        <v>0</v>
      </c>
      <c r="AB33" s="36">
        <v>0</v>
      </c>
      <c r="AC33" s="36">
        <v>0</v>
      </c>
      <c r="AD33" s="36">
        <v>0</v>
      </c>
      <c r="AE33" s="36">
        <v>0</v>
      </c>
      <c r="AF33" s="36">
        <v>0</v>
      </c>
      <c r="AG33" s="36">
        <v>0</v>
      </c>
      <c r="AH33" s="36">
        <v>0</v>
      </c>
      <c r="AI33" s="36">
        <v>0</v>
      </c>
      <c r="AJ33" s="36">
        <v>3378989</v>
      </c>
      <c r="AK33" s="36">
        <v>5106753</v>
      </c>
      <c r="AL33" s="36">
        <v>32386</v>
      </c>
      <c r="AM33" s="36">
        <v>0</v>
      </c>
      <c r="AN33" s="36">
        <v>32386</v>
      </c>
      <c r="AO33" s="36">
        <v>817033</v>
      </c>
      <c r="AP33" s="36">
        <v>143530</v>
      </c>
      <c r="AQ33" s="36">
        <v>25646</v>
      </c>
      <c r="AR33" s="36">
        <v>25646</v>
      </c>
      <c r="AS33" s="36">
        <v>0</v>
      </c>
      <c r="AT33" s="36">
        <v>0</v>
      </c>
      <c r="AU33" s="36">
        <v>1018595</v>
      </c>
      <c r="AV33" s="36">
        <v>0</v>
      </c>
      <c r="AW33" s="36">
        <v>1018595</v>
      </c>
      <c r="AX33" s="36">
        <v>0</v>
      </c>
      <c r="AY33" s="36">
        <v>0</v>
      </c>
      <c r="AZ33" s="36">
        <v>0</v>
      </c>
      <c r="BA33" s="36">
        <v>0</v>
      </c>
      <c r="BB33" s="36">
        <v>0</v>
      </c>
      <c r="BC33" s="36">
        <v>0</v>
      </c>
      <c r="BD33" s="36">
        <v>0</v>
      </c>
      <c r="BE33" s="36">
        <v>0</v>
      </c>
      <c r="BF33" s="36">
        <v>0</v>
      </c>
      <c r="BG33" s="36">
        <v>0</v>
      </c>
      <c r="BH33" s="36">
        <v>1018595</v>
      </c>
      <c r="BI33" s="36">
        <v>200000</v>
      </c>
      <c r="BJ33" s="36">
        <v>0</v>
      </c>
      <c r="BK33" s="36">
        <v>0</v>
      </c>
      <c r="BL33" s="36">
        <v>0</v>
      </c>
      <c r="BM33" s="36">
        <v>0</v>
      </c>
      <c r="BN33" s="36">
        <v>0</v>
      </c>
      <c r="BO33" s="36">
        <v>900000</v>
      </c>
      <c r="BP33" s="36">
        <v>2988158</v>
      </c>
      <c r="BQ33" s="36">
        <v>0</v>
      </c>
      <c r="BR33" s="36">
        <v>0</v>
      </c>
      <c r="BS33" s="36">
        <v>4088158</v>
      </c>
      <c r="BT33" s="36">
        <v>5106753</v>
      </c>
    </row>
    <row r="34" spans="2:72" x14ac:dyDescent="0.3">
      <c r="B34" s="35" t="s">
        <v>145</v>
      </c>
      <c r="C34" s="35" t="s">
        <v>260</v>
      </c>
      <c r="D34" s="35" t="s">
        <v>351</v>
      </c>
      <c r="E34" s="35" t="s">
        <v>147</v>
      </c>
      <c r="F34" s="35" t="s">
        <v>52</v>
      </c>
      <c r="G34" s="35" t="s">
        <v>23</v>
      </c>
      <c r="H34" s="35">
        <v>2020</v>
      </c>
      <c r="I34" s="36">
        <v>72836</v>
      </c>
      <c r="J34" s="36">
        <v>866002</v>
      </c>
      <c r="K34" s="36">
        <v>845536</v>
      </c>
      <c r="L34" s="36">
        <v>304858</v>
      </c>
      <c r="M34" s="36">
        <v>0</v>
      </c>
      <c r="N34" s="36">
        <v>0</v>
      </c>
      <c r="O34" s="36">
        <v>0</v>
      </c>
      <c r="P34" s="36">
        <v>0</v>
      </c>
      <c r="Q34" s="36">
        <v>2089232</v>
      </c>
      <c r="R34" s="36">
        <v>0</v>
      </c>
      <c r="S34" s="36">
        <v>2089232</v>
      </c>
      <c r="T34" s="36">
        <v>0</v>
      </c>
      <c r="U34" s="36">
        <v>4844377</v>
      </c>
      <c r="V34" s="36">
        <v>0</v>
      </c>
      <c r="W34" s="36">
        <v>0</v>
      </c>
      <c r="X34" s="36">
        <v>0</v>
      </c>
      <c r="Y34" s="36">
        <v>250967</v>
      </c>
      <c r="Z34" s="36">
        <v>0</v>
      </c>
      <c r="AA34" s="36">
        <v>0</v>
      </c>
      <c r="AB34" s="36">
        <v>0</v>
      </c>
      <c r="AC34" s="36">
        <v>0</v>
      </c>
      <c r="AD34" s="36">
        <v>0</v>
      </c>
      <c r="AE34" s="36">
        <v>1738</v>
      </c>
      <c r="AF34" s="36">
        <v>0</v>
      </c>
      <c r="AG34" s="36">
        <v>0</v>
      </c>
      <c r="AH34" s="36">
        <v>33409</v>
      </c>
      <c r="AI34" s="36">
        <v>0</v>
      </c>
      <c r="AJ34" s="36">
        <v>5130491</v>
      </c>
      <c r="AK34" s="36">
        <v>7219723</v>
      </c>
      <c r="AL34" s="36">
        <v>112146</v>
      </c>
      <c r="AM34" s="36">
        <v>0</v>
      </c>
      <c r="AN34" s="36">
        <v>112146</v>
      </c>
      <c r="AO34" s="36">
        <v>655312</v>
      </c>
      <c r="AP34" s="36">
        <v>211297</v>
      </c>
      <c r="AQ34" s="36">
        <v>280740</v>
      </c>
      <c r="AR34" s="36">
        <v>280740</v>
      </c>
      <c r="AS34" s="36">
        <v>0</v>
      </c>
      <c r="AT34" s="36">
        <v>30061</v>
      </c>
      <c r="AU34" s="36">
        <v>1289556</v>
      </c>
      <c r="AV34" s="36">
        <v>0</v>
      </c>
      <c r="AW34" s="36">
        <v>1289556</v>
      </c>
      <c r="AX34" s="36">
        <v>0</v>
      </c>
      <c r="AY34" s="36">
        <v>0</v>
      </c>
      <c r="AZ34" s="36">
        <v>0</v>
      </c>
      <c r="BA34" s="36">
        <v>0</v>
      </c>
      <c r="BB34" s="36">
        <v>0</v>
      </c>
      <c r="BC34" s="36">
        <v>0</v>
      </c>
      <c r="BD34" s="36">
        <v>845450</v>
      </c>
      <c r="BE34" s="36">
        <v>0</v>
      </c>
      <c r="BF34" s="36">
        <v>0</v>
      </c>
      <c r="BG34" s="36">
        <v>845450</v>
      </c>
      <c r="BH34" s="36">
        <v>2135006</v>
      </c>
      <c r="BI34" s="36">
        <v>400000</v>
      </c>
      <c r="BJ34" s="36">
        <v>0</v>
      </c>
      <c r="BK34" s="36">
        <v>0</v>
      </c>
      <c r="BL34" s="36">
        <v>0</v>
      </c>
      <c r="BM34" s="36">
        <v>0</v>
      </c>
      <c r="BN34" s="36">
        <v>928652</v>
      </c>
      <c r="BO34" s="36">
        <v>188801</v>
      </c>
      <c r="BP34" s="36">
        <v>3567264</v>
      </c>
      <c r="BQ34" s="36">
        <v>0</v>
      </c>
      <c r="BR34" s="36">
        <v>0</v>
      </c>
      <c r="BS34" s="36">
        <v>5084717</v>
      </c>
      <c r="BT34" s="36">
        <v>7219723</v>
      </c>
    </row>
    <row r="35" spans="2:72" x14ac:dyDescent="0.3">
      <c r="B35" s="35" t="s">
        <v>145</v>
      </c>
      <c r="C35" s="35" t="s">
        <v>260</v>
      </c>
      <c r="D35" s="35" t="s">
        <v>351</v>
      </c>
      <c r="E35" s="35" t="s">
        <v>150</v>
      </c>
      <c r="F35" s="35" t="s">
        <v>89</v>
      </c>
      <c r="G35" s="35" t="s">
        <v>8</v>
      </c>
      <c r="H35" s="35">
        <v>2020</v>
      </c>
      <c r="I35" s="36">
        <v>1044820</v>
      </c>
      <c r="J35" s="36">
        <v>992065</v>
      </c>
      <c r="K35" s="36">
        <v>1751714</v>
      </c>
      <c r="L35" s="36">
        <v>171956</v>
      </c>
      <c r="M35" s="36">
        <v>0</v>
      </c>
      <c r="N35" s="36">
        <v>8400</v>
      </c>
      <c r="O35" s="36">
        <v>14300</v>
      </c>
      <c r="P35" s="36">
        <v>0</v>
      </c>
      <c r="Q35" s="36">
        <v>3983255</v>
      </c>
      <c r="R35" s="36">
        <v>0</v>
      </c>
      <c r="S35" s="36">
        <v>3983255</v>
      </c>
      <c r="T35" s="36">
        <v>0</v>
      </c>
      <c r="U35" s="36">
        <v>3670168</v>
      </c>
      <c r="V35" s="36">
        <v>0</v>
      </c>
      <c r="W35" s="36">
        <v>0</v>
      </c>
      <c r="X35" s="36">
        <v>0</v>
      </c>
      <c r="Y35" s="36">
        <v>64260</v>
      </c>
      <c r="Z35" s="36">
        <v>0</v>
      </c>
      <c r="AA35" s="36">
        <v>0</v>
      </c>
      <c r="AB35" s="36">
        <v>0</v>
      </c>
      <c r="AC35" s="36">
        <v>0</v>
      </c>
      <c r="AD35" s="36">
        <v>0</v>
      </c>
      <c r="AE35" s="36">
        <v>937</v>
      </c>
      <c r="AF35" s="36">
        <v>0</v>
      </c>
      <c r="AG35" s="36">
        <v>0</v>
      </c>
      <c r="AH35" s="36">
        <v>0</v>
      </c>
      <c r="AI35" s="36">
        <v>0</v>
      </c>
      <c r="AJ35" s="36">
        <v>3735365</v>
      </c>
      <c r="AK35" s="36">
        <v>7718620</v>
      </c>
      <c r="AL35" s="36">
        <v>153804</v>
      </c>
      <c r="AM35" s="36">
        <v>0</v>
      </c>
      <c r="AN35" s="36">
        <v>153804</v>
      </c>
      <c r="AO35" s="36">
        <v>1000151</v>
      </c>
      <c r="AP35" s="36">
        <v>0</v>
      </c>
      <c r="AQ35" s="36">
        <v>265950</v>
      </c>
      <c r="AR35" s="36">
        <v>265950</v>
      </c>
      <c r="AS35" s="36">
        <v>0</v>
      </c>
      <c r="AT35" s="36">
        <v>2671</v>
      </c>
      <c r="AU35" s="36">
        <v>1422576</v>
      </c>
      <c r="AV35" s="36">
        <v>0</v>
      </c>
      <c r="AW35" s="36">
        <v>1422576</v>
      </c>
      <c r="AX35" s="36">
        <v>0</v>
      </c>
      <c r="AY35" s="36">
        <v>0</v>
      </c>
      <c r="AZ35" s="36">
        <v>0</v>
      </c>
      <c r="BA35" s="36">
        <v>100616</v>
      </c>
      <c r="BB35" s="36">
        <v>455333</v>
      </c>
      <c r="BC35" s="36">
        <v>0</v>
      </c>
      <c r="BD35" s="36">
        <v>0</v>
      </c>
      <c r="BE35" s="36">
        <v>0</v>
      </c>
      <c r="BF35" s="36">
        <v>0</v>
      </c>
      <c r="BG35" s="36">
        <v>555949</v>
      </c>
      <c r="BH35" s="36">
        <v>1978525</v>
      </c>
      <c r="BI35" s="36">
        <v>836072</v>
      </c>
      <c r="BJ35" s="36">
        <v>983552</v>
      </c>
      <c r="BK35" s="36">
        <v>0</v>
      </c>
      <c r="BL35" s="36">
        <v>0</v>
      </c>
      <c r="BM35" s="36">
        <v>0</v>
      </c>
      <c r="BN35" s="36">
        <v>0</v>
      </c>
      <c r="BO35" s="36">
        <v>531294</v>
      </c>
      <c r="BP35" s="36">
        <v>3389177</v>
      </c>
      <c r="BQ35" s="36">
        <v>0</v>
      </c>
      <c r="BR35" s="36">
        <v>0</v>
      </c>
      <c r="BS35" s="36">
        <v>5740095</v>
      </c>
      <c r="BT35" s="36">
        <v>7718620</v>
      </c>
    </row>
    <row r="36" spans="2:72" x14ac:dyDescent="0.3">
      <c r="B36" s="35" t="s">
        <v>145</v>
      </c>
      <c r="C36" s="35" t="s">
        <v>260</v>
      </c>
      <c r="D36" s="35" t="s">
        <v>351</v>
      </c>
      <c r="E36" s="35" t="s">
        <v>189</v>
      </c>
      <c r="F36" s="35" t="s">
        <v>85</v>
      </c>
      <c r="G36" s="35" t="s">
        <v>23</v>
      </c>
      <c r="H36" s="35">
        <v>2020</v>
      </c>
      <c r="I36" s="36">
        <v>13842</v>
      </c>
      <c r="J36" s="36">
        <v>372178</v>
      </c>
      <c r="K36" s="36">
        <v>1102463</v>
      </c>
      <c r="L36" s="36">
        <v>0</v>
      </c>
      <c r="M36" s="36">
        <v>0</v>
      </c>
      <c r="N36" s="36">
        <v>0</v>
      </c>
      <c r="O36" s="36">
        <v>0</v>
      </c>
      <c r="P36" s="36">
        <v>0</v>
      </c>
      <c r="Q36" s="36">
        <v>1488483</v>
      </c>
      <c r="R36" s="36">
        <v>0</v>
      </c>
      <c r="S36" s="36">
        <v>1488483</v>
      </c>
      <c r="T36" s="36">
        <v>0</v>
      </c>
      <c r="U36" s="36">
        <v>724422</v>
      </c>
      <c r="V36" s="36">
        <v>5475</v>
      </c>
      <c r="W36" s="36">
        <v>0</v>
      </c>
      <c r="X36" s="36">
        <v>0</v>
      </c>
      <c r="Y36" s="36">
        <v>0</v>
      </c>
      <c r="Z36" s="36">
        <v>0</v>
      </c>
      <c r="AA36" s="36">
        <v>0</v>
      </c>
      <c r="AB36" s="36">
        <v>0</v>
      </c>
      <c r="AC36" s="36">
        <v>0</v>
      </c>
      <c r="AD36" s="36">
        <v>0</v>
      </c>
      <c r="AE36" s="36">
        <v>2425</v>
      </c>
      <c r="AF36" s="36">
        <v>0</v>
      </c>
      <c r="AG36" s="36">
        <v>16404</v>
      </c>
      <c r="AH36" s="36">
        <v>0</v>
      </c>
      <c r="AI36" s="36">
        <v>0</v>
      </c>
      <c r="AJ36" s="36">
        <v>748726</v>
      </c>
      <c r="AK36" s="36">
        <v>2237209</v>
      </c>
      <c r="AL36" s="36">
        <v>58951</v>
      </c>
      <c r="AM36" s="36">
        <v>0</v>
      </c>
      <c r="AN36" s="36">
        <v>58951</v>
      </c>
      <c r="AO36" s="36">
        <v>740927</v>
      </c>
      <c r="AP36" s="36">
        <v>57305</v>
      </c>
      <c r="AQ36" s="36">
        <v>567575</v>
      </c>
      <c r="AR36" s="36">
        <v>567575</v>
      </c>
      <c r="AS36" s="36">
        <v>0</v>
      </c>
      <c r="AT36" s="36">
        <v>4283</v>
      </c>
      <c r="AU36" s="36">
        <v>1429041</v>
      </c>
      <c r="AV36" s="36">
        <v>0</v>
      </c>
      <c r="AW36" s="36">
        <v>1429041</v>
      </c>
      <c r="AX36" s="36">
        <v>0</v>
      </c>
      <c r="AY36" s="36">
        <v>33549</v>
      </c>
      <c r="AZ36" s="36">
        <v>33549</v>
      </c>
      <c r="BA36" s="36">
        <v>0</v>
      </c>
      <c r="BB36" s="36">
        <v>11912</v>
      </c>
      <c r="BC36" s="36">
        <v>0</v>
      </c>
      <c r="BD36" s="36">
        <v>0</v>
      </c>
      <c r="BE36" s="36">
        <v>0</v>
      </c>
      <c r="BF36" s="36">
        <v>0</v>
      </c>
      <c r="BG36" s="36">
        <v>45461</v>
      </c>
      <c r="BH36" s="36">
        <v>1474502</v>
      </c>
      <c r="BI36" s="36">
        <v>455900</v>
      </c>
      <c r="BJ36" s="36">
        <v>0</v>
      </c>
      <c r="BK36" s="36">
        <v>0</v>
      </c>
      <c r="BL36" s="36">
        <v>0</v>
      </c>
      <c r="BM36" s="36">
        <v>0</v>
      </c>
      <c r="BN36" s="36">
        <v>0</v>
      </c>
      <c r="BO36" s="36">
        <v>27481</v>
      </c>
      <c r="BP36" s="36">
        <v>279326</v>
      </c>
      <c r="BQ36" s="36">
        <v>0</v>
      </c>
      <c r="BR36" s="36">
        <v>0</v>
      </c>
      <c r="BS36" s="36">
        <v>762707</v>
      </c>
      <c r="BT36" s="36">
        <v>2237209</v>
      </c>
    </row>
    <row r="37" spans="2:72" x14ac:dyDescent="0.3">
      <c r="B37" s="35" t="s">
        <v>145</v>
      </c>
      <c r="C37" s="35" t="s">
        <v>260</v>
      </c>
      <c r="D37" s="35" t="s">
        <v>351</v>
      </c>
      <c r="E37" s="35" t="s">
        <v>152</v>
      </c>
      <c r="F37" s="35" t="s">
        <v>37</v>
      </c>
      <c r="G37" s="35" t="s">
        <v>12</v>
      </c>
      <c r="H37" s="35">
        <v>2020</v>
      </c>
      <c r="I37" s="36">
        <v>8180</v>
      </c>
      <c r="J37" s="36">
        <v>93100</v>
      </c>
      <c r="K37" s="36">
        <v>0</v>
      </c>
      <c r="L37" s="36">
        <v>6988</v>
      </c>
      <c r="M37" s="36">
        <v>0</v>
      </c>
      <c r="N37" s="36">
        <v>0</v>
      </c>
      <c r="O37" s="36">
        <v>0</v>
      </c>
      <c r="P37" s="36">
        <v>0</v>
      </c>
      <c r="Q37" s="36">
        <v>108268</v>
      </c>
      <c r="R37" s="36">
        <v>0</v>
      </c>
      <c r="S37" s="36">
        <v>108268</v>
      </c>
      <c r="T37" s="36">
        <v>0</v>
      </c>
      <c r="U37" s="36">
        <v>77874</v>
      </c>
      <c r="V37" s="36">
        <v>0</v>
      </c>
      <c r="W37" s="36">
        <v>0</v>
      </c>
      <c r="X37" s="36">
        <v>0</v>
      </c>
      <c r="Y37" s="36">
        <v>669019</v>
      </c>
      <c r="Z37" s="36">
        <v>0</v>
      </c>
      <c r="AA37" s="36">
        <v>0</v>
      </c>
      <c r="AB37" s="36">
        <v>0</v>
      </c>
      <c r="AC37" s="36">
        <v>0</v>
      </c>
      <c r="AD37" s="36">
        <v>0</v>
      </c>
      <c r="AE37" s="36">
        <v>0</v>
      </c>
      <c r="AF37" s="36">
        <v>0</v>
      </c>
      <c r="AG37" s="36">
        <v>0</v>
      </c>
      <c r="AH37" s="36">
        <v>0</v>
      </c>
      <c r="AI37" s="36">
        <v>0</v>
      </c>
      <c r="AJ37" s="36">
        <v>746893</v>
      </c>
      <c r="AK37" s="36">
        <v>855161</v>
      </c>
      <c r="AL37" s="36">
        <v>0</v>
      </c>
      <c r="AM37" s="36">
        <v>24000</v>
      </c>
      <c r="AN37" s="36">
        <v>24000</v>
      </c>
      <c r="AO37" s="36">
        <v>0</v>
      </c>
      <c r="AP37" s="36">
        <v>0</v>
      </c>
      <c r="AQ37" s="36">
        <v>0</v>
      </c>
      <c r="AR37" s="36">
        <v>0</v>
      </c>
      <c r="AS37" s="36">
        <v>0</v>
      </c>
      <c r="AT37" s="36">
        <v>0</v>
      </c>
      <c r="AU37" s="36">
        <v>24000</v>
      </c>
      <c r="AV37" s="36">
        <v>0</v>
      </c>
      <c r="AW37" s="36">
        <v>24000</v>
      </c>
      <c r="AX37" s="36">
        <v>89545</v>
      </c>
      <c r="AY37" s="36">
        <v>0</v>
      </c>
      <c r="AZ37" s="36">
        <v>89545</v>
      </c>
      <c r="BA37" s="36">
        <v>124036</v>
      </c>
      <c r="BB37" s="36">
        <v>0</v>
      </c>
      <c r="BC37" s="36">
        <v>538994</v>
      </c>
      <c r="BD37" s="36">
        <v>0</v>
      </c>
      <c r="BE37" s="36">
        <v>0</v>
      </c>
      <c r="BF37" s="36">
        <v>27232</v>
      </c>
      <c r="BG37" s="36">
        <v>779807</v>
      </c>
      <c r="BH37" s="36">
        <v>803807</v>
      </c>
      <c r="BI37" s="36">
        <v>100000</v>
      </c>
      <c r="BJ37" s="36">
        <v>0</v>
      </c>
      <c r="BK37" s="36">
        <v>0</v>
      </c>
      <c r="BL37" s="36">
        <v>0</v>
      </c>
      <c r="BM37" s="36">
        <v>0</v>
      </c>
      <c r="BN37" s="36">
        <v>0</v>
      </c>
      <c r="BO37" s="36">
        <v>50000</v>
      </c>
      <c r="BP37" s="36">
        <v>-98646</v>
      </c>
      <c r="BQ37" s="36">
        <v>0</v>
      </c>
      <c r="BR37" s="36">
        <v>0</v>
      </c>
      <c r="BS37" s="36">
        <v>51354</v>
      </c>
      <c r="BT37" s="36">
        <v>855161</v>
      </c>
    </row>
    <row r="38" spans="2:72" x14ac:dyDescent="0.3">
      <c r="B38" s="35" t="s">
        <v>145</v>
      </c>
      <c r="C38" s="35" t="s">
        <v>260</v>
      </c>
      <c r="D38" s="35" t="s">
        <v>351</v>
      </c>
      <c r="E38" s="35" t="s">
        <v>153</v>
      </c>
      <c r="F38" s="35" t="s">
        <v>69</v>
      </c>
      <c r="G38" s="35" t="s">
        <v>17</v>
      </c>
      <c r="H38" s="35">
        <v>2020</v>
      </c>
      <c r="I38" s="36">
        <v>3207174</v>
      </c>
      <c r="J38" s="36">
        <v>14890986</v>
      </c>
      <c r="K38" s="36">
        <v>8840505</v>
      </c>
      <c r="L38" s="36">
        <v>0</v>
      </c>
      <c r="M38" s="36">
        <v>0</v>
      </c>
      <c r="N38" s="36">
        <v>0</v>
      </c>
      <c r="O38" s="36">
        <v>0</v>
      </c>
      <c r="P38" s="36">
        <v>0</v>
      </c>
      <c r="Q38" s="36">
        <v>26938665</v>
      </c>
      <c r="R38" s="36">
        <v>0</v>
      </c>
      <c r="S38" s="36">
        <v>26938665</v>
      </c>
      <c r="T38" s="36">
        <v>0</v>
      </c>
      <c r="U38" s="36">
        <v>18243440</v>
      </c>
      <c r="V38" s="36">
        <v>0</v>
      </c>
      <c r="W38" s="36">
        <v>0</v>
      </c>
      <c r="X38" s="36">
        <v>0</v>
      </c>
      <c r="Y38" s="36">
        <v>0</v>
      </c>
      <c r="Z38" s="36">
        <v>0</v>
      </c>
      <c r="AA38" s="36">
        <v>0</v>
      </c>
      <c r="AB38" s="36">
        <v>0</v>
      </c>
      <c r="AC38" s="36">
        <v>0</v>
      </c>
      <c r="AD38" s="36">
        <v>0</v>
      </c>
      <c r="AE38" s="36">
        <v>0</v>
      </c>
      <c r="AF38" s="36">
        <v>0</v>
      </c>
      <c r="AG38" s="36">
        <v>0</v>
      </c>
      <c r="AH38" s="36">
        <v>0</v>
      </c>
      <c r="AI38" s="36">
        <v>0</v>
      </c>
      <c r="AJ38" s="36">
        <v>18243440</v>
      </c>
      <c r="AK38" s="36">
        <v>45182105</v>
      </c>
      <c r="AL38" s="36">
        <v>298145</v>
      </c>
      <c r="AM38" s="36">
        <v>0</v>
      </c>
      <c r="AN38" s="36">
        <v>298145</v>
      </c>
      <c r="AO38" s="36">
        <v>12594295</v>
      </c>
      <c r="AP38" s="36">
        <v>1456639</v>
      </c>
      <c r="AQ38" s="36">
        <v>6070872</v>
      </c>
      <c r="AR38" s="36">
        <v>0</v>
      </c>
      <c r="AS38" s="36">
        <v>0</v>
      </c>
      <c r="AT38" s="36">
        <v>0</v>
      </c>
      <c r="AU38" s="36">
        <v>20419951</v>
      </c>
      <c r="AV38" s="36">
        <v>0</v>
      </c>
      <c r="AW38" s="36">
        <v>20419951</v>
      </c>
      <c r="AX38" s="36">
        <v>0</v>
      </c>
      <c r="AY38" s="36">
        <v>0</v>
      </c>
      <c r="AZ38" s="36">
        <v>0</v>
      </c>
      <c r="BA38" s="36">
        <v>0</v>
      </c>
      <c r="BB38" s="36">
        <v>0</v>
      </c>
      <c r="BC38" s="36">
        <v>0</v>
      </c>
      <c r="BD38" s="36">
        <v>0</v>
      </c>
      <c r="BE38" s="36">
        <v>0</v>
      </c>
      <c r="BF38" s="36">
        <v>0</v>
      </c>
      <c r="BG38" s="36">
        <v>0</v>
      </c>
      <c r="BH38" s="36">
        <v>20419951</v>
      </c>
      <c r="BI38" s="36">
        <v>552000</v>
      </c>
      <c r="BJ38" s="36">
        <v>0</v>
      </c>
      <c r="BK38" s="36">
        <v>0</v>
      </c>
      <c r="BL38" s="36">
        <v>0</v>
      </c>
      <c r="BM38" s="36">
        <v>0</v>
      </c>
      <c r="BN38" s="36">
        <v>0</v>
      </c>
      <c r="BO38" s="36">
        <v>2886747</v>
      </c>
      <c r="BP38" s="36">
        <v>21323407</v>
      </c>
      <c r="BQ38" s="36">
        <v>0</v>
      </c>
      <c r="BR38" s="36">
        <v>0</v>
      </c>
      <c r="BS38" s="36">
        <v>24762154</v>
      </c>
      <c r="BT38" s="36">
        <v>45182105</v>
      </c>
    </row>
    <row r="39" spans="2:72" x14ac:dyDescent="0.3">
      <c r="B39" s="35" t="s">
        <v>145</v>
      </c>
      <c r="C39" s="35" t="s">
        <v>260</v>
      </c>
      <c r="D39" s="35" t="s">
        <v>351</v>
      </c>
      <c r="E39" s="35" t="s">
        <v>154</v>
      </c>
      <c r="F39" s="35" t="s">
        <v>66</v>
      </c>
      <c r="G39" s="35" t="s">
        <v>8</v>
      </c>
      <c r="H39" s="35">
        <v>2020</v>
      </c>
      <c r="I39" s="36">
        <v>1414554</v>
      </c>
      <c r="J39" s="36">
        <v>3528428</v>
      </c>
      <c r="K39" s="36">
        <v>2910753</v>
      </c>
      <c r="L39" s="36">
        <v>468218</v>
      </c>
      <c r="M39" s="36">
        <v>0</v>
      </c>
      <c r="N39" s="36">
        <v>0</v>
      </c>
      <c r="O39" s="36">
        <v>0</v>
      </c>
      <c r="P39" s="36">
        <v>0</v>
      </c>
      <c r="Q39" s="36">
        <v>8321953</v>
      </c>
      <c r="R39" s="36">
        <v>5480830</v>
      </c>
      <c r="S39" s="36">
        <v>13802783</v>
      </c>
      <c r="T39" s="36">
        <v>0</v>
      </c>
      <c r="U39" s="36">
        <v>4924004</v>
      </c>
      <c r="V39" s="36">
        <v>0</v>
      </c>
      <c r="W39" s="36">
        <v>0</v>
      </c>
      <c r="X39" s="36">
        <v>0</v>
      </c>
      <c r="Y39" s="36">
        <v>206546</v>
      </c>
      <c r="Z39" s="36">
        <v>0</v>
      </c>
      <c r="AA39" s="36">
        <v>0</v>
      </c>
      <c r="AB39" s="36">
        <v>0</v>
      </c>
      <c r="AC39" s="36">
        <v>0</v>
      </c>
      <c r="AD39" s="36">
        <v>0</v>
      </c>
      <c r="AE39" s="36">
        <v>15816</v>
      </c>
      <c r="AF39" s="36">
        <v>0</v>
      </c>
      <c r="AG39" s="36">
        <v>0</v>
      </c>
      <c r="AH39" s="36">
        <v>0</v>
      </c>
      <c r="AI39" s="36">
        <v>0</v>
      </c>
      <c r="AJ39" s="36">
        <v>5146366</v>
      </c>
      <c r="AK39" s="36">
        <v>18949149</v>
      </c>
      <c r="AL39" s="36">
        <v>0</v>
      </c>
      <c r="AM39" s="36">
        <v>0</v>
      </c>
      <c r="AN39" s="36">
        <v>0</v>
      </c>
      <c r="AO39" s="36">
        <v>3577538</v>
      </c>
      <c r="AP39" s="36">
        <v>454198</v>
      </c>
      <c r="AQ39" s="36">
        <v>2800</v>
      </c>
      <c r="AR39" s="36">
        <v>2800</v>
      </c>
      <c r="AS39" s="36">
        <v>0</v>
      </c>
      <c r="AT39" s="36">
        <v>118359</v>
      </c>
      <c r="AU39" s="36">
        <v>4152895</v>
      </c>
      <c r="AV39" s="36">
        <v>0</v>
      </c>
      <c r="AW39" s="36">
        <v>4152895</v>
      </c>
      <c r="AX39" s="36">
        <v>0</v>
      </c>
      <c r="AY39" s="36">
        <v>0</v>
      </c>
      <c r="AZ39" s="36">
        <v>0</v>
      </c>
      <c r="BA39" s="36">
        <v>0</v>
      </c>
      <c r="BB39" s="36">
        <v>224082</v>
      </c>
      <c r="BC39" s="36">
        <v>0</v>
      </c>
      <c r="BD39" s="36">
        <v>830415</v>
      </c>
      <c r="BE39" s="36">
        <v>830415</v>
      </c>
      <c r="BF39" s="36">
        <v>0</v>
      </c>
      <c r="BG39" s="36">
        <v>1054497</v>
      </c>
      <c r="BH39" s="36">
        <v>5207392</v>
      </c>
      <c r="BI39" s="36">
        <v>410000</v>
      </c>
      <c r="BJ39" s="36">
        <v>0</v>
      </c>
      <c r="BK39" s="36">
        <v>0</v>
      </c>
      <c r="BL39" s="36">
        <v>0</v>
      </c>
      <c r="BM39" s="36">
        <v>0</v>
      </c>
      <c r="BN39" s="36">
        <v>4699796</v>
      </c>
      <c r="BO39" s="36">
        <v>682075</v>
      </c>
      <c r="BP39" s="36">
        <v>7949886</v>
      </c>
      <c r="BQ39" s="36">
        <v>0</v>
      </c>
      <c r="BR39" s="36">
        <v>0</v>
      </c>
      <c r="BS39" s="36">
        <v>13741757</v>
      </c>
      <c r="BT39" s="36">
        <v>18949149</v>
      </c>
    </row>
    <row r="40" spans="2:72" x14ac:dyDescent="0.3">
      <c r="B40" s="35" t="s">
        <v>145</v>
      </c>
      <c r="C40" s="35" t="s">
        <v>260</v>
      </c>
      <c r="D40" s="35" t="s">
        <v>351</v>
      </c>
      <c r="E40" s="35" t="s">
        <v>155</v>
      </c>
      <c r="F40" s="35" t="s">
        <v>67</v>
      </c>
      <c r="G40" s="35" t="s">
        <v>17</v>
      </c>
      <c r="H40" s="35">
        <v>2020</v>
      </c>
      <c r="I40" s="36">
        <v>1664710</v>
      </c>
      <c r="J40" s="36">
        <v>6262920</v>
      </c>
      <c r="K40" s="36">
        <v>3794036</v>
      </c>
      <c r="L40" s="36">
        <v>599581</v>
      </c>
      <c r="M40" s="36">
        <v>0</v>
      </c>
      <c r="N40" s="36">
        <v>1452173</v>
      </c>
      <c r="O40" s="36">
        <v>0</v>
      </c>
      <c r="P40" s="36">
        <v>0</v>
      </c>
      <c r="Q40" s="36">
        <v>13773420</v>
      </c>
      <c r="R40" s="36">
        <v>0</v>
      </c>
      <c r="S40" s="36">
        <v>13773420</v>
      </c>
      <c r="T40" s="36">
        <v>0</v>
      </c>
      <c r="U40" s="36">
        <v>1655109</v>
      </c>
      <c r="V40" s="36">
        <v>0</v>
      </c>
      <c r="W40" s="36">
        <v>0</v>
      </c>
      <c r="X40" s="36">
        <v>0</v>
      </c>
      <c r="Y40" s="36">
        <v>35187</v>
      </c>
      <c r="Z40" s="36">
        <v>0</v>
      </c>
      <c r="AA40" s="36">
        <v>0</v>
      </c>
      <c r="AB40" s="36">
        <v>0</v>
      </c>
      <c r="AC40" s="36">
        <v>0</v>
      </c>
      <c r="AD40" s="36">
        <v>0</v>
      </c>
      <c r="AE40" s="36">
        <v>0</v>
      </c>
      <c r="AF40" s="36">
        <v>0</v>
      </c>
      <c r="AG40" s="36">
        <v>90000</v>
      </c>
      <c r="AH40" s="36">
        <v>0</v>
      </c>
      <c r="AI40" s="36">
        <v>0</v>
      </c>
      <c r="AJ40" s="36">
        <v>1780296</v>
      </c>
      <c r="AK40" s="36">
        <v>15553716</v>
      </c>
      <c r="AL40" s="36">
        <v>241278</v>
      </c>
      <c r="AM40" s="36">
        <v>12053</v>
      </c>
      <c r="AN40" s="36">
        <v>253331</v>
      </c>
      <c r="AO40" s="36">
        <v>5911549</v>
      </c>
      <c r="AP40" s="36">
        <v>1031237</v>
      </c>
      <c r="AQ40" s="36">
        <v>0</v>
      </c>
      <c r="AR40" s="36">
        <v>0</v>
      </c>
      <c r="AS40" s="36">
        <v>0</v>
      </c>
      <c r="AT40" s="36">
        <v>0</v>
      </c>
      <c r="AU40" s="36">
        <v>7196117</v>
      </c>
      <c r="AV40" s="36">
        <v>0</v>
      </c>
      <c r="AW40" s="36">
        <v>7196117</v>
      </c>
      <c r="AX40" s="36">
        <v>0</v>
      </c>
      <c r="AY40" s="36">
        <v>0</v>
      </c>
      <c r="AZ40" s="36">
        <v>0</v>
      </c>
      <c r="BA40" s="36">
        <v>455000</v>
      </c>
      <c r="BB40" s="36">
        <v>456801</v>
      </c>
      <c r="BC40" s="36">
        <v>0</v>
      </c>
      <c r="BD40" s="36">
        <v>0</v>
      </c>
      <c r="BE40" s="36">
        <v>0</v>
      </c>
      <c r="BF40" s="36">
        <v>0</v>
      </c>
      <c r="BG40" s="36">
        <v>911801</v>
      </c>
      <c r="BH40" s="36">
        <v>8107918</v>
      </c>
      <c r="BI40" s="36">
        <v>2000000</v>
      </c>
      <c r="BJ40" s="36">
        <v>0</v>
      </c>
      <c r="BK40" s="36">
        <v>0</v>
      </c>
      <c r="BL40" s="36">
        <v>0</v>
      </c>
      <c r="BM40" s="36">
        <v>0</v>
      </c>
      <c r="BN40" s="36">
        <v>0</v>
      </c>
      <c r="BO40" s="36">
        <v>817345</v>
      </c>
      <c r="BP40" s="36">
        <v>4628453</v>
      </c>
      <c r="BQ40" s="36">
        <v>0</v>
      </c>
      <c r="BR40" s="36">
        <v>0</v>
      </c>
      <c r="BS40" s="36">
        <v>7445798</v>
      </c>
      <c r="BT40" s="36">
        <v>15553716</v>
      </c>
    </row>
    <row r="41" spans="2:72" x14ac:dyDescent="0.3">
      <c r="B41" s="35" t="s">
        <v>145</v>
      </c>
      <c r="C41" s="35" t="s">
        <v>260</v>
      </c>
      <c r="D41" s="35" t="s">
        <v>351</v>
      </c>
      <c r="E41" s="35" t="s">
        <v>157</v>
      </c>
      <c r="F41" s="35" t="s">
        <v>77</v>
      </c>
      <c r="G41" s="35" t="s">
        <v>8</v>
      </c>
      <c r="H41" s="35">
        <v>2020</v>
      </c>
      <c r="I41" s="36">
        <v>82317</v>
      </c>
      <c r="J41" s="36">
        <v>1092105</v>
      </c>
      <c r="K41" s="36">
        <v>1557672</v>
      </c>
      <c r="L41" s="36">
        <v>104253</v>
      </c>
      <c r="M41" s="36">
        <v>0</v>
      </c>
      <c r="N41" s="36">
        <v>0</v>
      </c>
      <c r="O41" s="36">
        <v>0</v>
      </c>
      <c r="P41" s="36">
        <v>0</v>
      </c>
      <c r="Q41" s="36">
        <v>2836347</v>
      </c>
      <c r="R41" s="36">
        <v>0</v>
      </c>
      <c r="S41" s="36">
        <v>2836347</v>
      </c>
      <c r="T41" s="36">
        <v>0</v>
      </c>
      <c r="U41" s="36">
        <v>1437769</v>
      </c>
      <c r="V41" s="36">
        <v>0</v>
      </c>
      <c r="W41" s="36">
        <v>0</v>
      </c>
      <c r="X41" s="36">
        <v>0</v>
      </c>
      <c r="Y41" s="36">
        <v>17610</v>
      </c>
      <c r="Z41" s="36">
        <v>0</v>
      </c>
      <c r="AA41" s="36">
        <v>0</v>
      </c>
      <c r="AB41" s="36">
        <v>0</v>
      </c>
      <c r="AC41" s="36">
        <v>0</v>
      </c>
      <c r="AD41" s="36">
        <v>0</v>
      </c>
      <c r="AE41" s="36">
        <v>0</v>
      </c>
      <c r="AF41" s="36">
        <v>0</v>
      </c>
      <c r="AG41" s="36">
        <v>0</v>
      </c>
      <c r="AH41" s="36">
        <v>0</v>
      </c>
      <c r="AI41" s="36">
        <v>0</v>
      </c>
      <c r="AJ41" s="36">
        <v>1455379</v>
      </c>
      <c r="AK41" s="36">
        <v>4291726</v>
      </c>
      <c r="AL41" s="36">
        <v>64971</v>
      </c>
      <c r="AM41" s="36">
        <v>0</v>
      </c>
      <c r="AN41" s="36">
        <v>64971</v>
      </c>
      <c r="AO41" s="36">
        <v>820675</v>
      </c>
      <c r="AP41" s="36">
        <v>211528</v>
      </c>
      <c r="AQ41" s="36">
        <v>345850</v>
      </c>
      <c r="AR41" s="36">
        <v>345850</v>
      </c>
      <c r="AS41" s="36">
        <v>0</v>
      </c>
      <c r="AT41" s="36">
        <v>90580</v>
      </c>
      <c r="AU41" s="36">
        <v>1533604</v>
      </c>
      <c r="AV41" s="36">
        <v>0</v>
      </c>
      <c r="AW41" s="36">
        <v>1533604</v>
      </c>
      <c r="AX41" s="36">
        <v>0</v>
      </c>
      <c r="AY41" s="36">
        <v>0</v>
      </c>
      <c r="AZ41" s="36">
        <v>0</v>
      </c>
      <c r="BA41" s="36">
        <v>0</v>
      </c>
      <c r="BB41" s="36">
        <v>24000</v>
      </c>
      <c r="BC41" s="36">
        <v>0</v>
      </c>
      <c r="BD41" s="36">
        <v>0</v>
      </c>
      <c r="BE41" s="36">
        <v>0</v>
      </c>
      <c r="BF41" s="36">
        <v>194541</v>
      </c>
      <c r="BG41" s="36">
        <v>218541</v>
      </c>
      <c r="BH41" s="36">
        <v>1752145</v>
      </c>
      <c r="BI41" s="36">
        <v>400000</v>
      </c>
      <c r="BJ41" s="36">
        <v>0</v>
      </c>
      <c r="BK41" s="36">
        <v>0</v>
      </c>
      <c r="BL41" s="36">
        <v>0</v>
      </c>
      <c r="BM41" s="36">
        <v>0</v>
      </c>
      <c r="BN41" s="36">
        <v>0</v>
      </c>
      <c r="BO41" s="36">
        <v>95565</v>
      </c>
      <c r="BP41" s="36">
        <v>2044016</v>
      </c>
      <c r="BQ41" s="36">
        <v>0</v>
      </c>
      <c r="BR41" s="36">
        <v>0</v>
      </c>
      <c r="BS41" s="36">
        <v>2539581</v>
      </c>
      <c r="BT41" s="36">
        <v>4291726</v>
      </c>
    </row>
    <row r="42" spans="2:72" x14ac:dyDescent="0.3">
      <c r="B42" s="35" t="s">
        <v>145</v>
      </c>
      <c r="C42" s="35" t="s">
        <v>260</v>
      </c>
      <c r="D42" s="35" t="s">
        <v>351</v>
      </c>
      <c r="E42" s="35" t="s">
        <v>158</v>
      </c>
      <c r="F42" s="35" t="s">
        <v>32</v>
      </c>
      <c r="G42" s="35" t="s">
        <v>10</v>
      </c>
      <c r="H42" s="35">
        <v>2020</v>
      </c>
      <c r="I42" s="36">
        <v>1865025</v>
      </c>
      <c r="J42" s="36">
        <v>1181903</v>
      </c>
      <c r="K42" s="36">
        <v>3015517</v>
      </c>
      <c r="L42" s="36">
        <v>0</v>
      </c>
      <c r="M42" s="36">
        <v>0</v>
      </c>
      <c r="N42" s="36">
        <v>0</v>
      </c>
      <c r="O42" s="36">
        <v>0</v>
      </c>
      <c r="P42" s="36">
        <v>0</v>
      </c>
      <c r="Q42" s="36">
        <v>6062445</v>
      </c>
      <c r="R42" s="36">
        <v>0</v>
      </c>
      <c r="S42" s="36">
        <v>6062445</v>
      </c>
      <c r="T42" s="36">
        <v>0</v>
      </c>
      <c r="U42" s="36">
        <v>242174</v>
      </c>
      <c r="V42" s="36">
        <v>0</v>
      </c>
      <c r="W42" s="36">
        <v>358490</v>
      </c>
      <c r="X42" s="36">
        <v>0</v>
      </c>
      <c r="Y42" s="36">
        <v>456</v>
      </c>
      <c r="Z42" s="36">
        <v>0</v>
      </c>
      <c r="AA42" s="36">
        <v>0</v>
      </c>
      <c r="AB42" s="36">
        <v>0</v>
      </c>
      <c r="AC42" s="36">
        <v>0</v>
      </c>
      <c r="AD42" s="36">
        <v>0</v>
      </c>
      <c r="AE42" s="36">
        <v>0</v>
      </c>
      <c r="AF42" s="36">
        <v>0</v>
      </c>
      <c r="AG42" s="36">
        <v>0</v>
      </c>
      <c r="AH42" s="36">
        <v>0</v>
      </c>
      <c r="AI42" s="36">
        <v>0</v>
      </c>
      <c r="AJ42" s="36">
        <v>601120</v>
      </c>
      <c r="AK42" s="36">
        <v>6663565</v>
      </c>
      <c r="AL42" s="36">
        <v>0</v>
      </c>
      <c r="AM42" s="36">
        <v>0</v>
      </c>
      <c r="AN42" s="36">
        <v>0</v>
      </c>
      <c r="AO42" s="36">
        <v>3112871</v>
      </c>
      <c r="AP42" s="36">
        <v>0</v>
      </c>
      <c r="AQ42" s="36">
        <v>0</v>
      </c>
      <c r="AR42" s="36">
        <v>0</v>
      </c>
      <c r="AS42" s="36">
        <v>0</v>
      </c>
      <c r="AT42" s="36">
        <v>0</v>
      </c>
      <c r="AU42" s="36">
        <v>3112871</v>
      </c>
      <c r="AV42" s="36">
        <v>0</v>
      </c>
      <c r="AW42" s="36">
        <v>3112871</v>
      </c>
      <c r="AX42" s="36">
        <v>0</v>
      </c>
      <c r="AY42" s="36">
        <v>0</v>
      </c>
      <c r="AZ42" s="36">
        <v>0</v>
      </c>
      <c r="BA42" s="36">
        <v>0</v>
      </c>
      <c r="BB42" s="36">
        <v>0</v>
      </c>
      <c r="BC42" s="36">
        <v>0</v>
      </c>
      <c r="BD42" s="36">
        <v>0</v>
      </c>
      <c r="BE42" s="36">
        <v>0</v>
      </c>
      <c r="BF42" s="36">
        <v>0</v>
      </c>
      <c r="BG42" s="36">
        <v>0</v>
      </c>
      <c r="BH42" s="36">
        <v>3112871</v>
      </c>
      <c r="BI42" s="36">
        <v>1000000</v>
      </c>
      <c r="BJ42" s="36">
        <v>0</v>
      </c>
      <c r="BK42" s="36">
        <v>0</v>
      </c>
      <c r="BL42" s="36">
        <v>0</v>
      </c>
      <c r="BM42" s="36">
        <v>0</v>
      </c>
      <c r="BN42" s="36">
        <v>0</v>
      </c>
      <c r="BO42" s="36">
        <v>199861</v>
      </c>
      <c r="BP42" s="36">
        <v>2350833</v>
      </c>
      <c r="BQ42" s="36">
        <v>0</v>
      </c>
      <c r="BR42" s="36">
        <v>0</v>
      </c>
      <c r="BS42" s="36">
        <v>3550694</v>
      </c>
      <c r="BT42" s="36">
        <v>6663565</v>
      </c>
    </row>
    <row r="43" spans="2:72" x14ac:dyDescent="0.3">
      <c r="B43" s="35" t="s">
        <v>145</v>
      </c>
      <c r="C43" s="35" t="s">
        <v>260</v>
      </c>
      <c r="D43" s="35" t="s">
        <v>351</v>
      </c>
      <c r="E43" s="35" t="s">
        <v>190</v>
      </c>
      <c r="F43" s="35" t="s">
        <v>30</v>
      </c>
      <c r="G43" s="35" t="s">
        <v>10</v>
      </c>
      <c r="H43" s="35">
        <v>2020</v>
      </c>
      <c r="I43" s="36">
        <v>961361</v>
      </c>
      <c r="J43" s="36">
        <v>1354175</v>
      </c>
      <c r="K43" s="36">
        <v>2028280</v>
      </c>
      <c r="L43" s="36">
        <v>0</v>
      </c>
      <c r="M43" s="36">
        <v>0</v>
      </c>
      <c r="N43" s="36">
        <v>0</v>
      </c>
      <c r="O43" s="36">
        <v>0</v>
      </c>
      <c r="P43" s="36">
        <v>0</v>
      </c>
      <c r="Q43" s="36">
        <v>4343816</v>
      </c>
      <c r="R43" s="36">
        <v>0</v>
      </c>
      <c r="S43" s="36">
        <v>4343816</v>
      </c>
      <c r="T43" s="36">
        <v>0</v>
      </c>
      <c r="U43" s="36">
        <v>906783</v>
      </c>
      <c r="V43" s="36">
        <v>0</v>
      </c>
      <c r="W43" s="36">
        <v>0</v>
      </c>
      <c r="X43" s="36">
        <v>0</v>
      </c>
      <c r="Y43" s="36">
        <v>5788</v>
      </c>
      <c r="Z43" s="36">
        <v>0</v>
      </c>
      <c r="AA43" s="36">
        <v>0</v>
      </c>
      <c r="AB43" s="36">
        <v>0</v>
      </c>
      <c r="AC43" s="36">
        <v>0</v>
      </c>
      <c r="AD43" s="36">
        <v>0</v>
      </c>
      <c r="AE43" s="36">
        <v>0</v>
      </c>
      <c r="AF43" s="36">
        <v>0</v>
      </c>
      <c r="AG43" s="36">
        <v>0</v>
      </c>
      <c r="AH43" s="36">
        <v>0</v>
      </c>
      <c r="AI43" s="36">
        <v>0</v>
      </c>
      <c r="AJ43" s="36">
        <v>912571</v>
      </c>
      <c r="AK43" s="36">
        <v>5256387</v>
      </c>
      <c r="AL43" s="36">
        <v>0</v>
      </c>
      <c r="AM43" s="36">
        <v>0</v>
      </c>
      <c r="AN43" s="36">
        <v>0</v>
      </c>
      <c r="AO43" s="36">
        <v>2865145</v>
      </c>
      <c r="AP43" s="36">
        <v>0</v>
      </c>
      <c r="AQ43" s="36">
        <v>0</v>
      </c>
      <c r="AR43" s="36">
        <v>0</v>
      </c>
      <c r="AS43" s="36">
        <v>0</v>
      </c>
      <c r="AT43" s="36">
        <v>0</v>
      </c>
      <c r="AU43" s="36">
        <v>2865145</v>
      </c>
      <c r="AV43" s="36">
        <v>0</v>
      </c>
      <c r="AW43" s="36">
        <v>2865145</v>
      </c>
      <c r="AX43" s="36">
        <v>0</v>
      </c>
      <c r="AY43" s="36">
        <v>0</v>
      </c>
      <c r="AZ43" s="36">
        <v>0</v>
      </c>
      <c r="BA43" s="36">
        <v>0</v>
      </c>
      <c r="BB43" s="36">
        <v>0</v>
      </c>
      <c r="BC43" s="36">
        <v>0</v>
      </c>
      <c r="BD43" s="36">
        <v>0</v>
      </c>
      <c r="BE43" s="36">
        <v>0</v>
      </c>
      <c r="BF43" s="36">
        <v>0</v>
      </c>
      <c r="BG43" s="36">
        <v>0</v>
      </c>
      <c r="BH43" s="36">
        <v>2865145</v>
      </c>
      <c r="BI43" s="36">
        <v>931000</v>
      </c>
      <c r="BJ43" s="36">
        <v>0</v>
      </c>
      <c r="BK43" s="36">
        <v>0</v>
      </c>
      <c r="BL43" s="36">
        <v>0</v>
      </c>
      <c r="BM43" s="36">
        <v>0</v>
      </c>
      <c r="BN43" s="36">
        <v>218386</v>
      </c>
      <c r="BO43" s="36">
        <v>72838</v>
      </c>
      <c r="BP43" s="36">
        <v>1169018</v>
      </c>
      <c r="BQ43" s="36">
        <v>0</v>
      </c>
      <c r="BR43" s="36">
        <v>0</v>
      </c>
      <c r="BS43" s="36">
        <v>2391242</v>
      </c>
      <c r="BT43" s="36">
        <v>5256387</v>
      </c>
    </row>
    <row r="44" spans="2:72" x14ac:dyDescent="0.3">
      <c r="B44" s="35" t="s">
        <v>145</v>
      </c>
      <c r="C44" s="35" t="s">
        <v>260</v>
      </c>
      <c r="D44" s="35" t="s">
        <v>351</v>
      </c>
      <c r="E44" s="35" t="s">
        <v>159</v>
      </c>
      <c r="F44" s="35" t="s">
        <v>40</v>
      </c>
      <c r="G44" s="35" t="s">
        <v>8</v>
      </c>
      <c r="H44" s="35">
        <v>2020</v>
      </c>
      <c r="I44" s="36">
        <v>2130116</v>
      </c>
      <c r="J44" s="36">
        <v>5441164</v>
      </c>
      <c r="K44" s="36">
        <v>4908050</v>
      </c>
      <c r="L44" s="36">
        <v>0</v>
      </c>
      <c r="M44" s="36">
        <v>0</v>
      </c>
      <c r="N44" s="36">
        <v>0</v>
      </c>
      <c r="O44" s="36">
        <v>71883</v>
      </c>
      <c r="P44" s="36">
        <v>0</v>
      </c>
      <c r="Q44" s="36">
        <v>12551213</v>
      </c>
      <c r="R44" s="36">
        <v>0</v>
      </c>
      <c r="S44" s="36">
        <v>12551213</v>
      </c>
      <c r="T44" s="36">
        <v>0</v>
      </c>
      <c r="U44" s="36">
        <v>2613998</v>
      </c>
      <c r="V44" s="36">
        <v>0</v>
      </c>
      <c r="W44" s="36">
        <v>0</v>
      </c>
      <c r="X44" s="36">
        <v>0</v>
      </c>
      <c r="Y44" s="36">
        <v>0</v>
      </c>
      <c r="Z44" s="36">
        <v>0</v>
      </c>
      <c r="AA44" s="36">
        <v>0</v>
      </c>
      <c r="AB44" s="36">
        <v>0</v>
      </c>
      <c r="AC44" s="36">
        <v>0</v>
      </c>
      <c r="AD44" s="36">
        <v>0</v>
      </c>
      <c r="AE44" s="36">
        <v>7500</v>
      </c>
      <c r="AF44" s="36">
        <v>0</v>
      </c>
      <c r="AG44" s="36">
        <v>0</v>
      </c>
      <c r="AH44" s="36">
        <v>0</v>
      </c>
      <c r="AI44" s="36">
        <v>0</v>
      </c>
      <c r="AJ44" s="36">
        <v>2621498</v>
      </c>
      <c r="AK44" s="36">
        <v>15172711</v>
      </c>
      <c r="AL44" s="36">
        <v>377945</v>
      </c>
      <c r="AM44" s="36">
        <v>20055</v>
      </c>
      <c r="AN44" s="36">
        <v>398000</v>
      </c>
      <c r="AO44" s="36">
        <v>4253941</v>
      </c>
      <c r="AP44" s="36">
        <v>0</v>
      </c>
      <c r="AQ44" s="36">
        <v>49578</v>
      </c>
      <c r="AR44" s="36">
        <v>49578</v>
      </c>
      <c r="AS44" s="36">
        <v>0</v>
      </c>
      <c r="AT44" s="36">
        <v>1200225</v>
      </c>
      <c r="AU44" s="36">
        <v>5901744</v>
      </c>
      <c r="AV44" s="36">
        <v>0</v>
      </c>
      <c r="AW44" s="36">
        <v>5901744</v>
      </c>
      <c r="AX44" s="36">
        <v>0</v>
      </c>
      <c r="AY44" s="36">
        <v>0</v>
      </c>
      <c r="AZ44" s="36">
        <v>0</v>
      </c>
      <c r="BA44" s="36">
        <v>0</v>
      </c>
      <c r="BB44" s="36">
        <v>341719</v>
      </c>
      <c r="BC44" s="36">
        <v>0</v>
      </c>
      <c r="BD44" s="36">
        <v>0</v>
      </c>
      <c r="BE44" s="36">
        <v>0</v>
      </c>
      <c r="BF44" s="36">
        <v>0</v>
      </c>
      <c r="BG44" s="36">
        <v>341719</v>
      </c>
      <c r="BH44" s="36">
        <v>6243463</v>
      </c>
      <c r="BI44" s="36">
        <v>156576</v>
      </c>
      <c r="BJ44" s="36">
        <v>28787</v>
      </c>
      <c r="BK44" s="36">
        <v>0</v>
      </c>
      <c r="BL44" s="36">
        <v>0</v>
      </c>
      <c r="BM44" s="36">
        <v>0</v>
      </c>
      <c r="BN44" s="36">
        <v>0</v>
      </c>
      <c r="BO44" s="36">
        <v>2199235</v>
      </c>
      <c r="BP44" s="36">
        <v>6544650</v>
      </c>
      <c r="BQ44" s="36">
        <v>0</v>
      </c>
      <c r="BR44" s="36">
        <v>0</v>
      </c>
      <c r="BS44" s="36">
        <v>8929248</v>
      </c>
      <c r="BT44" s="36">
        <v>15172711</v>
      </c>
    </row>
    <row r="45" spans="2:72" x14ac:dyDescent="0.3">
      <c r="B45" s="35" t="s">
        <v>145</v>
      </c>
      <c r="C45" s="35" t="s">
        <v>260</v>
      </c>
      <c r="D45" s="35" t="s">
        <v>351</v>
      </c>
      <c r="E45" s="35" t="s">
        <v>160</v>
      </c>
      <c r="F45" s="35" t="s">
        <v>26</v>
      </c>
      <c r="G45" s="35" t="s">
        <v>8</v>
      </c>
      <c r="H45" s="35">
        <v>2020</v>
      </c>
      <c r="I45" s="36">
        <v>1687423</v>
      </c>
      <c r="J45" s="36">
        <v>4861685</v>
      </c>
      <c r="K45" s="36">
        <v>3317542</v>
      </c>
      <c r="L45" s="36">
        <v>0</v>
      </c>
      <c r="M45" s="36">
        <v>0</v>
      </c>
      <c r="N45" s="36">
        <v>0</v>
      </c>
      <c r="O45" s="36">
        <v>0</v>
      </c>
      <c r="P45" s="36">
        <v>0</v>
      </c>
      <c r="Q45" s="36">
        <v>9866650</v>
      </c>
      <c r="R45" s="36">
        <v>0</v>
      </c>
      <c r="S45" s="36">
        <v>9866650</v>
      </c>
      <c r="T45" s="36">
        <v>0</v>
      </c>
      <c r="U45" s="36">
        <v>5609588</v>
      </c>
      <c r="V45" s="36">
        <v>0</v>
      </c>
      <c r="W45" s="36">
        <v>0</v>
      </c>
      <c r="X45" s="36">
        <v>0</v>
      </c>
      <c r="Y45" s="36">
        <v>0</v>
      </c>
      <c r="Z45" s="36">
        <v>0</v>
      </c>
      <c r="AA45" s="36">
        <v>0</v>
      </c>
      <c r="AB45" s="36">
        <v>0</v>
      </c>
      <c r="AC45" s="36">
        <v>24998</v>
      </c>
      <c r="AD45" s="36">
        <v>0</v>
      </c>
      <c r="AE45" s="36">
        <v>71244</v>
      </c>
      <c r="AF45" s="36">
        <v>0</v>
      </c>
      <c r="AG45" s="36">
        <v>0</v>
      </c>
      <c r="AH45" s="36">
        <v>0</v>
      </c>
      <c r="AI45" s="36">
        <v>0</v>
      </c>
      <c r="AJ45" s="36">
        <v>5705830</v>
      </c>
      <c r="AK45" s="36">
        <v>15572480</v>
      </c>
      <c r="AL45" s="36">
        <v>189068</v>
      </c>
      <c r="AM45" s="36">
        <v>20079</v>
      </c>
      <c r="AN45" s="36">
        <v>209147</v>
      </c>
      <c r="AO45" s="36">
        <v>2350223</v>
      </c>
      <c r="AP45" s="36">
        <v>1128967</v>
      </c>
      <c r="AQ45" s="36">
        <v>59119</v>
      </c>
      <c r="AR45" s="36">
        <v>59119</v>
      </c>
      <c r="AS45" s="36">
        <v>0</v>
      </c>
      <c r="AT45" s="36">
        <v>0</v>
      </c>
      <c r="AU45" s="36">
        <v>3747456</v>
      </c>
      <c r="AV45" s="36">
        <v>0</v>
      </c>
      <c r="AW45" s="36">
        <v>3747456</v>
      </c>
      <c r="AX45" s="36">
        <v>41485</v>
      </c>
      <c r="AY45" s="36">
        <v>0</v>
      </c>
      <c r="AZ45" s="36">
        <v>41485</v>
      </c>
      <c r="BA45" s="36">
        <v>0</v>
      </c>
      <c r="BB45" s="36">
        <v>452017</v>
      </c>
      <c r="BC45" s="36">
        <v>0</v>
      </c>
      <c r="BD45" s="36">
        <v>0</v>
      </c>
      <c r="BE45" s="36">
        <v>0</v>
      </c>
      <c r="BF45" s="36">
        <v>0</v>
      </c>
      <c r="BG45" s="36">
        <v>493502</v>
      </c>
      <c r="BH45" s="36">
        <v>4240958</v>
      </c>
      <c r="BI45" s="36">
        <v>40000</v>
      </c>
      <c r="BJ45" s="36">
        <v>0</v>
      </c>
      <c r="BK45" s="36">
        <v>0</v>
      </c>
      <c r="BL45" s="36">
        <v>0</v>
      </c>
      <c r="BM45" s="36">
        <v>0</v>
      </c>
      <c r="BN45" s="36">
        <v>1789501</v>
      </c>
      <c r="BO45" s="36">
        <v>40000</v>
      </c>
      <c r="BP45" s="36">
        <v>9462021</v>
      </c>
      <c r="BQ45" s="36">
        <v>0</v>
      </c>
      <c r="BR45" s="36">
        <v>0</v>
      </c>
      <c r="BS45" s="36">
        <v>11331522</v>
      </c>
      <c r="BT45" s="36">
        <v>15572480</v>
      </c>
    </row>
    <row r="46" spans="2:72" x14ac:dyDescent="0.3">
      <c r="B46" s="35" t="s">
        <v>145</v>
      </c>
      <c r="C46" s="35" t="s">
        <v>260</v>
      </c>
      <c r="D46" s="35" t="s">
        <v>351</v>
      </c>
      <c r="E46" s="35" t="s">
        <v>162</v>
      </c>
      <c r="F46" s="35" t="s">
        <v>60</v>
      </c>
      <c r="G46" s="35" t="s">
        <v>17</v>
      </c>
      <c r="H46" s="35">
        <v>2020</v>
      </c>
      <c r="I46" s="36">
        <v>289838</v>
      </c>
      <c r="J46" s="36">
        <v>3555670</v>
      </c>
      <c r="K46" s="36">
        <v>2910273</v>
      </c>
      <c r="L46" s="36">
        <v>0</v>
      </c>
      <c r="M46" s="36">
        <v>0</v>
      </c>
      <c r="N46" s="36">
        <v>0</v>
      </c>
      <c r="O46" s="36">
        <v>126690</v>
      </c>
      <c r="P46" s="36">
        <v>0</v>
      </c>
      <c r="Q46" s="36">
        <v>6882471</v>
      </c>
      <c r="R46" s="36">
        <v>0</v>
      </c>
      <c r="S46" s="36">
        <v>6882471</v>
      </c>
      <c r="T46" s="36">
        <v>0</v>
      </c>
      <c r="U46" s="36">
        <v>1031220</v>
      </c>
      <c r="V46" s="36">
        <v>0</v>
      </c>
      <c r="W46" s="36">
        <v>0</v>
      </c>
      <c r="X46" s="36">
        <v>0</v>
      </c>
      <c r="Y46" s="36">
        <v>23280</v>
      </c>
      <c r="Z46" s="36">
        <v>0</v>
      </c>
      <c r="AA46" s="36">
        <v>0</v>
      </c>
      <c r="AB46" s="36">
        <v>0</v>
      </c>
      <c r="AC46" s="36">
        <v>0</v>
      </c>
      <c r="AD46" s="36">
        <v>0</v>
      </c>
      <c r="AE46" s="36">
        <v>6726</v>
      </c>
      <c r="AF46" s="36">
        <v>0</v>
      </c>
      <c r="AG46" s="36">
        <v>0</v>
      </c>
      <c r="AH46" s="36">
        <v>0</v>
      </c>
      <c r="AI46" s="36">
        <v>0</v>
      </c>
      <c r="AJ46" s="36">
        <v>1061226</v>
      </c>
      <c r="AK46" s="36">
        <v>7943697</v>
      </c>
      <c r="AL46" s="36">
        <v>244799</v>
      </c>
      <c r="AM46" s="36">
        <v>0</v>
      </c>
      <c r="AN46" s="36">
        <v>244799</v>
      </c>
      <c r="AO46" s="36">
        <v>2830310</v>
      </c>
      <c r="AP46" s="36">
        <v>407229</v>
      </c>
      <c r="AQ46" s="36">
        <v>614537</v>
      </c>
      <c r="AR46" s="36">
        <v>614537</v>
      </c>
      <c r="AS46" s="36">
        <v>0</v>
      </c>
      <c r="AT46" s="36">
        <v>459440</v>
      </c>
      <c r="AU46" s="36">
        <v>4556315</v>
      </c>
      <c r="AV46" s="36">
        <v>0</v>
      </c>
      <c r="AW46" s="36">
        <v>4556315</v>
      </c>
      <c r="AX46" s="36">
        <v>0</v>
      </c>
      <c r="AY46" s="36">
        <v>0</v>
      </c>
      <c r="AZ46" s="36">
        <v>0</v>
      </c>
      <c r="BA46" s="36">
        <v>0</v>
      </c>
      <c r="BB46" s="36">
        <v>17506</v>
      </c>
      <c r="BC46" s="36">
        <v>0</v>
      </c>
      <c r="BD46" s="36">
        <v>373333</v>
      </c>
      <c r="BE46" s="36">
        <v>373333</v>
      </c>
      <c r="BF46" s="36">
        <v>0</v>
      </c>
      <c r="BG46" s="36">
        <v>390839</v>
      </c>
      <c r="BH46" s="36">
        <v>4947154</v>
      </c>
      <c r="BI46" s="36">
        <v>200000</v>
      </c>
      <c r="BJ46" s="36">
        <v>0</v>
      </c>
      <c r="BK46" s="36">
        <v>0</v>
      </c>
      <c r="BL46" s="36">
        <v>0</v>
      </c>
      <c r="BM46" s="36">
        <v>0</v>
      </c>
      <c r="BN46" s="36">
        <v>0</v>
      </c>
      <c r="BO46" s="36">
        <v>100000</v>
      </c>
      <c r="BP46" s="36">
        <v>2696543</v>
      </c>
      <c r="BQ46" s="36">
        <v>0</v>
      </c>
      <c r="BR46" s="36">
        <v>0</v>
      </c>
      <c r="BS46" s="36">
        <v>2996543</v>
      </c>
      <c r="BT46" s="36">
        <v>7943697</v>
      </c>
    </row>
    <row r="47" spans="2:72" x14ac:dyDescent="0.3">
      <c r="B47" s="35" t="s">
        <v>145</v>
      </c>
      <c r="C47" s="35" t="s">
        <v>260</v>
      </c>
      <c r="D47" s="35" t="s">
        <v>351</v>
      </c>
      <c r="E47" s="35" t="s">
        <v>163</v>
      </c>
      <c r="F47" s="35" t="s">
        <v>57</v>
      </c>
      <c r="G47" s="35" t="s">
        <v>12</v>
      </c>
      <c r="H47" s="35">
        <v>2020</v>
      </c>
      <c r="I47" s="36">
        <v>736172</v>
      </c>
      <c r="J47" s="36">
        <v>1874753</v>
      </c>
      <c r="K47" s="36">
        <v>1668250</v>
      </c>
      <c r="L47" s="36">
        <v>0</v>
      </c>
      <c r="M47" s="36">
        <v>0</v>
      </c>
      <c r="N47" s="36">
        <v>0</v>
      </c>
      <c r="O47" s="36">
        <v>0</v>
      </c>
      <c r="P47" s="36">
        <v>0</v>
      </c>
      <c r="Q47" s="36">
        <v>4279175</v>
      </c>
      <c r="R47" s="36">
        <v>0</v>
      </c>
      <c r="S47" s="36">
        <v>4279175</v>
      </c>
      <c r="T47" s="36">
        <v>0</v>
      </c>
      <c r="U47" s="36">
        <v>215895</v>
      </c>
      <c r="V47" s="36">
        <v>0</v>
      </c>
      <c r="W47" s="36">
        <v>0</v>
      </c>
      <c r="X47" s="36">
        <v>0</v>
      </c>
      <c r="Y47" s="36">
        <v>0</v>
      </c>
      <c r="Z47" s="36">
        <v>0</v>
      </c>
      <c r="AA47" s="36">
        <v>0</v>
      </c>
      <c r="AB47" s="36">
        <v>0</v>
      </c>
      <c r="AC47" s="36">
        <v>0</v>
      </c>
      <c r="AD47" s="36">
        <v>0</v>
      </c>
      <c r="AE47" s="36">
        <v>0</v>
      </c>
      <c r="AF47" s="36">
        <v>0</v>
      </c>
      <c r="AG47" s="36">
        <v>0</v>
      </c>
      <c r="AH47" s="36">
        <v>0</v>
      </c>
      <c r="AI47" s="36">
        <v>0</v>
      </c>
      <c r="AJ47" s="36">
        <v>215895</v>
      </c>
      <c r="AK47" s="36">
        <v>4495070</v>
      </c>
      <c r="AL47" s="36">
        <v>47811</v>
      </c>
      <c r="AM47" s="36">
        <v>0</v>
      </c>
      <c r="AN47" s="36">
        <v>47811</v>
      </c>
      <c r="AO47" s="36">
        <v>1758742</v>
      </c>
      <c r="AP47" s="36">
        <v>133782</v>
      </c>
      <c r="AQ47" s="36">
        <v>139594</v>
      </c>
      <c r="AR47" s="36">
        <v>139594</v>
      </c>
      <c r="AS47" s="36">
        <v>0</v>
      </c>
      <c r="AT47" s="36">
        <v>0</v>
      </c>
      <c r="AU47" s="36">
        <v>2079929</v>
      </c>
      <c r="AV47" s="36">
        <v>0</v>
      </c>
      <c r="AW47" s="36">
        <v>2079929</v>
      </c>
      <c r="AX47" s="36">
        <v>0</v>
      </c>
      <c r="AY47" s="36">
        <v>0</v>
      </c>
      <c r="AZ47" s="36">
        <v>0</v>
      </c>
      <c r="BA47" s="36">
        <v>0</v>
      </c>
      <c r="BB47" s="36">
        <v>0</v>
      </c>
      <c r="BC47" s="36">
        <v>0</v>
      </c>
      <c r="BD47" s="36">
        <v>131366</v>
      </c>
      <c r="BE47" s="36">
        <v>0</v>
      </c>
      <c r="BF47" s="36">
        <v>0</v>
      </c>
      <c r="BG47" s="36">
        <v>131366</v>
      </c>
      <c r="BH47" s="36">
        <v>2211295</v>
      </c>
      <c r="BI47" s="36">
        <v>640800</v>
      </c>
      <c r="BJ47" s="36">
        <v>0</v>
      </c>
      <c r="BK47" s="36">
        <v>0</v>
      </c>
      <c r="BL47" s="36">
        <v>0</v>
      </c>
      <c r="BM47" s="36">
        <v>0</v>
      </c>
      <c r="BN47" s="36">
        <v>0</v>
      </c>
      <c r="BO47" s="36">
        <v>429065</v>
      </c>
      <c r="BP47" s="36">
        <v>1213910</v>
      </c>
      <c r="BQ47" s="36">
        <v>0</v>
      </c>
      <c r="BR47" s="36">
        <v>0</v>
      </c>
      <c r="BS47" s="36">
        <v>2283775</v>
      </c>
      <c r="BT47" s="36">
        <v>4495070</v>
      </c>
    </row>
    <row r="48" spans="2:72" x14ac:dyDescent="0.3">
      <c r="B48" s="35" t="s">
        <v>145</v>
      </c>
      <c r="C48" s="35" t="s">
        <v>260</v>
      </c>
      <c r="D48" s="35" t="s">
        <v>351</v>
      </c>
      <c r="E48" s="35" t="s">
        <v>164</v>
      </c>
      <c r="F48" s="35" t="s">
        <v>68</v>
      </c>
      <c r="G48" s="35" t="s">
        <v>17</v>
      </c>
      <c r="H48" s="35">
        <v>2020</v>
      </c>
      <c r="I48" s="36">
        <v>10161597</v>
      </c>
      <c r="J48" s="36">
        <v>2755914</v>
      </c>
      <c r="K48" s="36">
        <v>6002620</v>
      </c>
      <c r="L48" s="36">
        <v>1874415</v>
      </c>
      <c r="M48" s="36">
        <v>0</v>
      </c>
      <c r="N48" s="36">
        <v>0</v>
      </c>
      <c r="O48" s="36">
        <v>609753</v>
      </c>
      <c r="P48" s="36">
        <v>0</v>
      </c>
      <c r="Q48" s="36">
        <v>21404299</v>
      </c>
      <c r="R48" s="36">
        <v>0</v>
      </c>
      <c r="S48" s="36">
        <v>21404299</v>
      </c>
      <c r="T48" s="36">
        <v>0</v>
      </c>
      <c r="U48" s="36">
        <v>21639530</v>
      </c>
      <c r="V48" s="36">
        <v>0</v>
      </c>
      <c r="W48" s="36">
        <v>0</v>
      </c>
      <c r="X48" s="36">
        <v>0</v>
      </c>
      <c r="Y48" s="36">
        <v>0</v>
      </c>
      <c r="Z48" s="36">
        <v>0</v>
      </c>
      <c r="AA48" s="36">
        <v>0</v>
      </c>
      <c r="AB48" s="36">
        <v>0</v>
      </c>
      <c r="AC48" s="36">
        <v>0</v>
      </c>
      <c r="AD48" s="36">
        <v>0</v>
      </c>
      <c r="AE48" s="36">
        <v>4064</v>
      </c>
      <c r="AF48" s="36">
        <v>0</v>
      </c>
      <c r="AG48" s="36">
        <v>0</v>
      </c>
      <c r="AH48" s="36">
        <v>0</v>
      </c>
      <c r="AI48" s="36">
        <v>0</v>
      </c>
      <c r="AJ48" s="36">
        <v>21643594</v>
      </c>
      <c r="AK48" s="36">
        <v>43047893</v>
      </c>
      <c r="AL48" s="36">
        <v>321359</v>
      </c>
      <c r="AM48" s="36">
        <v>0</v>
      </c>
      <c r="AN48" s="36">
        <v>321359</v>
      </c>
      <c r="AO48" s="36">
        <v>15584241</v>
      </c>
      <c r="AP48" s="36">
        <v>0</v>
      </c>
      <c r="AQ48" s="36">
        <v>2406</v>
      </c>
      <c r="AR48" s="36">
        <v>2406</v>
      </c>
      <c r="AS48" s="36">
        <v>0</v>
      </c>
      <c r="AT48" s="36">
        <v>0</v>
      </c>
      <c r="AU48" s="36">
        <v>15908006</v>
      </c>
      <c r="AV48" s="36">
        <v>0</v>
      </c>
      <c r="AW48" s="36">
        <v>15908006</v>
      </c>
      <c r="AX48" s="36">
        <v>0</v>
      </c>
      <c r="AY48" s="36">
        <v>0</v>
      </c>
      <c r="AZ48" s="36">
        <v>0</v>
      </c>
      <c r="BA48" s="36">
        <v>0</v>
      </c>
      <c r="BB48" s="36">
        <v>555068</v>
      </c>
      <c r="BC48" s="36">
        <v>0</v>
      </c>
      <c r="BD48" s="36">
        <v>1944699</v>
      </c>
      <c r="BE48" s="36">
        <v>1944699</v>
      </c>
      <c r="BF48" s="36">
        <v>0</v>
      </c>
      <c r="BG48" s="36">
        <v>2499767</v>
      </c>
      <c r="BH48" s="36">
        <v>18407773</v>
      </c>
      <c r="BI48" s="36">
        <v>180000</v>
      </c>
      <c r="BJ48" s="36">
        <v>0</v>
      </c>
      <c r="BK48" s="36">
        <v>0</v>
      </c>
      <c r="BL48" s="36">
        <v>0</v>
      </c>
      <c r="BM48" s="36">
        <v>0</v>
      </c>
      <c r="BN48" s="36">
        <v>0</v>
      </c>
      <c r="BO48" s="36">
        <v>804336</v>
      </c>
      <c r="BP48" s="36">
        <v>23655784</v>
      </c>
      <c r="BQ48" s="36">
        <v>0</v>
      </c>
      <c r="BR48" s="36">
        <v>0</v>
      </c>
      <c r="BS48" s="36">
        <v>24640120</v>
      </c>
      <c r="BT48" s="36">
        <v>43047893</v>
      </c>
    </row>
    <row r="49" spans="2:72" x14ac:dyDescent="0.3">
      <c r="B49" s="35" t="s">
        <v>145</v>
      </c>
      <c r="C49" s="35" t="s">
        <v>260</v>
      </c>
      <c r="D49" s="35" t="s">
        <v>351</v>
      </c>
      <c r="E49" s="35" t="s">
        <v>200</v>
      </c>
      <c r="F49" s="35" t="s">
        <v>31</v>
      </c>
      <c r="G49" s="35" t="s">
        <v>12</v>
      </c>
      <c r="H49" s="35">
        <v>2020</v>
      </c>
      <c r="I49" s="36">
        <v>582119</v>
      </c>
      <c r="J49" s="36">
        <v>969474</v>
      </c>
      <c r="K49" s="36">
        <v>272528</v>
      </c>
      <c r="L49" s="36">
        <v>156933</v>
      </c>
      <c r="M49" s="36">
        <v>0</v>
      </c>
      <c r="N49" s="36">
        <v>203487</v>
      </c>
      <c r="O49" s="36">
        <v>0</v>
      </c>
      <c r="P49" s="36">
        <v>0</v>
      </c>
      <c r="Q49" s="36">
        <v>2184541</v>
      </c>
      <c r="R49" s="36">
        <v>0</v>
      </c>
      <c r="S49" s="36">
        <v>2184541</v>
      </c>
      <c r="T49" s="36">
        <v>0</v>
      </c>
      <c r="U49" s="36">
        <v>684085</v>
      </c>
      <c r="V49" s="36">
        <v>0</v>
      </c>
      <c r="W49" s="36">
        <v>0</v>
      </c>
      <c r="X49" s="36">
        <v>0</v>
      </c>
      <c r="Y49" s="36">
        <v>0</v>
      </c>
      <c r="Z49" s="36">
        <v>0</v>
      </c>
      <c r="AA49" s="36">
        <v>0</v>
      </c>
      <c r="AB49" s="36">
        <v>0</v>
      </c>
      <c r="AC49" s="36">
        <v>0</v>
      </c>
      <c r="AD49" s="36">
        <v>0</v>
      </c>
      <c r="AE49" s="36">
        <v>0</v>
      </c>
      <c r="AF49" s="36">
        <v>0</v>
      </c>
      <c r="AG49" s="36">
        <v>0</v>
      </c>
      <c r="AH49" s="36">
        <v>0</v>
      </c>
      <c r="AI49" s="36">
        <v>0</v>
      </c>
      <c r="AJ49" s="36">
        <v>684085</v>
      </c>
      <c r="AK49" s="36">
        <v>2868626</v>
      </c>
      <c r="AL49" s="36">
        <v>0</v>
      </c>
      <c r="AM49" s="36">
        <v>0</v>
      </c>
      <c r="AN49" s="36">
        <v>0</v>
      </c>
      <c r="AO49" s="36">
        <v>639105</v>
      </c>
      <c r="AP49" s="36">
        <v>161182</v>
      </c>
      <c r="AQ49" s="36">
        <v>0</v>
      </c>
      <c r="AR49" s="36">
        <v>0</v>
      </c>
      <c r="AS49" s="36">
        <v>0</v>
      </c>
      <c r="AT49" s="36">
        <v>63655</v>
      </c>
      <c r="AU49" s="36">
        <v>863942</v>
      </c>
      <c r="AV49" s="36">
        <v>0</v>
      </c>
      <c r="AW49" s="36">
        <v>863942</v>
      </c>
      <c r="AX49" s="36">
        <v>0</v>
      </c>
      <c r="AY49" s="36">
        <v>0</v>
      </c>
      <c r="AZ49" s="36">
        <v>0</v>
      </c>
      <c r="BA49" s="36">
        <v>281849</v>
      </c>
      <c r="BB49" s="36">
        <v>0</v>
      </c>
      <c r="BC49" s="36">
        <v>0</v>
      </c>
      <c r="BD49" s="36">
        <v>0</v>
      </c>
      <c r="BE49" s="36">
        <v>0</v>
      </c>
      <c r="BF49" s="36">
        <v>0</v>
      </c>
      <c r="BG49" s="36">
        <v>281849</v>
      </c>
      <c r="BH49" s="36">
        <v>1145791</v>
      </c>
      <c r="BI49" s="36">
        <v>80000</v>
      </c>
      <c r="BJ49" s="36">
        <v>0</v>
      </c>
      <c r="BK49" s="36">
        <v>0</v>
      </c>
      <c r="BL49" s="36">
        <v>0</v>
      </c>
      <c r="BM49" s="36">
        <v>242607</v>
      </c>
      <c r="BN49" s="36">
        <v>0</v>
      </c>
      <c r="BO49" s="36">
        <v>388233</v>
      </c>
      <c r="BP49" s="36">
        <v>1011995</v>
      </c>
      <c r="BQ49" s="36">
        <v>0</v>
      </c>
      <c r="BR49" s="36">
        <v>0</v>
      </c>
      <c r="BS49" s="36">
        <v>1722835</v>
      </c>
      <c r="BT49" s="36">
        <v>2868626</v>
      </c>
    </row>
    <row r="50" spans="2:72" x14ac:dyDescent="0.3">
      <c r="B50" s="35" t="s">
        <v>145</v>
      </c>
      <c r="C50" s="35" t="s">
        <v>260</v>
      </c>
      <c r="D50" s="35" t="s">
        <v>351</v>
      </c>
      <c r="E50" s="35" t="s">
        <v>168</v>
      </c>
      <c r="F50" s="35" t="s">
        <v>58</v>
      </c>
      <c r="G50" s="35" t="s">
        <v>12</v>
      </c>
      <c r="H50" s="35">
        <v>2020</v>
      </c>
      <c r="I50" s="36">
        <v>2811935</v>
      </c>
      <c r="J50" s="36">
        <v>5359617</v>
      </c>
      <c r="K50" s="36">
        <v>6564481</v>
      </c>
      <c r="L50" s="36">
        <v>330179</v>
      </c>
      <c r="M50" s="36">
        <v>0</v>
      </c>
      <c r="N50" s="36">
        <v>0</v>
      </c>
      <c r="O50" s="36">
        <v>447879</v>
      </c>
      <c r="P50" s="36">
        <v>0</v>
      </c>
      <c r="Q50" s="36">
        <v>15514091</v>
      </c>
      <c r="R50" s="36">
        <v>0</v>
      </c>
      <c r="S50" s="36">
        <v>15514091</v>
      </c>
      <c r="T50" s="36">
        <v>0</v>
      </c>
      <c r="U50" s="36">
        <v>1190874</v>
      </c>
      <c r="V50" s="36">
        <v>60000</v>
      </c>
      <c r="W50" s="36">
        <v>0</v>
      </c>
      <c r="X50" s="36">
        <v>0</v>
      </c>
      <c r="Y50" s="36">
        <v>72646</v>
      </c>
      <c r="Z50" s="36">
        <v>0</v>
      </c>
      <c r="AA50" s="36">
        <v>0</v>
      </c>
      <c r="AB50" s="36">
        <v>0</v>
      </c>
      <c r="AC50" s="36">
        <v>0</v>
      </c>
      <c r="AD50" s="36">
        <v>0</v>
      </c>
      <c r="AE50" s="36">
        <v>910810</v>
      </c>
      <c r="AF50" s="36">
        <v>0</v>
      </c>
      <c r="AG50" s="36">
        <v>0</v>
      </c>
      <c r="AH50" s="36">
        <v>0</v>
      </c>
      <c r="AI50" s="36">
        <v>0</v>
      </c>
      <c r="AJ50" s="36">
        <v>2234330</v>
      </c>
      <c r="AK50" s="36">
        <v>17748421</v>
      </c>
      <c r="AL50" s="36">
        <v>279094</v>
      </c>
      <c r="AM50" s="36">
        <v>0</v>
      </c>
      <c r="AN50" s="36">
        <v>279094</v>
      </c>
      <c r="AO50" s="36">
        <v>7577792</v>
      </c>
      <c r="AP50" s="36">
        <v>582823</v>
      </c>
      <c r="AQ50" s="36">
        <v>1606421</v>
      </c>
      <c r="AR50" s="36">
        <v>583976</v>
      </c>
      <c r="AS50" s="36">
        <v>1022445</v>
      </c>
      <c r="AT50" s="36">
        <v>41886</v>
      </c>
      <c r="AU50" s="36">
        <v>10088016</v>
      </c>
      <c r="AV50" s="36">
        <v>0</v>
      </c>
      <c r="AW50" s="36">
        <v>10088016</v>
      </c>
      <c r="AX50" s="36">
        <v>633068</v>
      </c>
      <c r="AY50" s="36">
        <v>0</v>
      </c>
      <c r="AZ50" s="36">
        <v>633068</v>
      </c>
      <c r="BA50" s="36">
        <v>0</v>
      </c>
      <c r="BB50" s="36">
        <v>47481</v>
      </c>
      <c r="BC50" s="36">
        <v>0</v>
      </c>
      <c r="BD50" s="36">
        <v>1077000</v>
      </c>
      <c r="BE50" s="36">
        <v>1077000</v>
      </c>
      <c r="BF50" s="36">
        <v>0</v>
      </c>
      <c r="BG50" s="36">
        <v>1757549</v>
      </c>
      <c r="BH50" s="36">
        <v>11845565</v>
      </c>
      <c r="BI50" s="36">
        <v>600000</v>
      </c>
      <c r="BJ50" s="36">
        <v>0</v>
      </c>
      <c r="BK50" s="36">
        <v>0</v>
      </c>
      <c r="BL50" s="36">
        <v>0</v>
      </c>
      <c r="BM50" s="36">
        <v>0</v>
      </c>
      <c r="BN50" s="36">
        <v>0</v>
      </c>
      <c r="BO50" s="36">
        <v>398258</v>
      </c>
      <c r="BP50" s="36">
        <v>4904598</v>
      </c>
      <c r="BQ50" s="36">
        <v>0</v>
      </c>
      <c r="BR50" s="36">
        <v>0</v>
      </c>
      <c r="BS50" s="36">
        <v>5902856</v>
      </c>
      <c r="BT50" s="36">
        <v>17748421</v>
      </c>
    </row>
    <row r="51" spans="2:72" x14ac:dyDescent="0.3">
      <c r="B51" s="35" t="s">
        <v>145</v>
      </c>
      <c r="C51" s="35" t="s">
        <v>260</v>
      </c>
      <c r="D51" s="35" t="s">
        <v>351</v>
      </c>
      <c r="E51" s="35" t="s">
        <v>201</v>
      </c>
      <c r="F51" s="35" t="s">
        <v>48</v>
      </c>
      <c r="G51" s="35" t="s">
        <v>23</v>
      </c>
      <c r="H51" s="35">
        <v>2020</v>
      </c>
      <c r="I51" s="36">
        <v>102971</v>
      </c>
      <c r="J51" s="36">
        <v>12735486</v>
      </c>
      <c r="K51" s="36">
        <v>8340571</v>
      </c>
      <c r="L51" s="36">
        <v>3380768</v>
      </c>
      <c r="M51" s="36">
        <v>0</v>
      </c>
      <c r="N51" s="36">
        <v>0</v>
      </c>
      <c r="O51" s="36">
        <v>0</v>
      </c>
      <c r="P51" s="36">
        <v>0</v>
      </c>
      <c r="Q51" s="36">
        <v>24559796</v>
      </c>
      <c r="R51" s="36">
        <v>0</v>
      </c>
      <c r="S51" s="36">
        <v>24559796</v>
      </c>
      <c r="T51" s="36">
        <v>0</v>
      </c>
      <c r="U51" s="36">
        <v>6370361</v>
      </c>
      <c r="V51" s="36">
        <v>5598490</v>
      </c>
      <c r="W51" s="36">
        <v>0</v>
      </c>
      <c r="X51" s="36">
        <v>0</v>
      </c>
      <c r="Y51" s="36">
        <v>0</v>
      </c>
      <c r="Z51" s="36">
        <v>0</v>
      </c>
      <c r="AA51" s="36">
        <v>0</v>
      </c>
      <c r="AB51" s="36">
        <v>0</v>
      </c>
      <c r="AC51" s="36">
        <v>0</v>
      </c>
      <c r="AD51" s="36">
        <v>0</v>
      </c>
      <c r="AE51" s="36">
        <v>1470</v>
      </c>
      <c r="AF51" s="36">
        <v>0</v>
      </c>
      <c r="AG51" s="36">
        <v>0</v>
      </c>
      <c r="AH51" s="36">
        <v>0</v>
      </c>
      <c r="AI51" s="36">
        <v>0</v>
      </c>
      <c r="AJ51" s="36">
        <v>11970321</v>
      </c>
      <c r="AK51" s="36">
        <v>36530117</v>
      </c>
      <c r="AL51" s="36">
        <v>464342</v>
      </c>
      <c r="AM51" s="36">
        <v>0</v>
      </c>
      <c r="AN51" s="36">
        <v>464342</v>
      </c>
      <c r="AO51" s="36">
        <v>11521872</v>
      </c>
      <c r="AP51" s="36">
        <v>643725</v>
      </c>
      <c r="AQ51" s="36">
        <v>6322656</v>
      </c>
      <c r="AR51" s="36">
        <v>6322656</v>
      </c>
      <c r="AS51" s="36">
        <v>0</v>
      </c>
      <c r="AT51" s="36">
        <v>0</v>
      </c>
      <c r="AU51" s="36">
        <v>18952595</v>
      </c>
      <c r="AV51" s="36">
        <v>0</v>
      </c>
      <c r="AW51" s="36">
        <v>18952595</v>
      </c>
      <c r="AX51" s="36">
        <v>0</v>
      </c>
      <c r="AY51" s="36">
        <v>0</v>
      </c>
      <c r="AZ51" s="36">
        <v>0</v>
      </c>
      <c r="BA51" s="36">
        <v>0</v>
      </c>
      <c r="BB51" s="36">
        <v>254294</v>
      </c>
      <c r="BC51" s="36">
        <v>0</v>
      </c>
      <c r="BD51" s="36">
        <v>0</v>
      </c>
      <c r="BE51" s="36">
        <v>0</v>
      </c>
      <c r="BF51" s="36">
        <v>0</v>
      </c>
      <c r="BG51" s="36">
        <v>254294</v>
      </c>
      <c r="BH51" s="36">
        <v>19206889</v>
      </c>
      <c r="BI51" s="36">
        <v>600000</v>
      </c>
      <c r="BJ51" s="36">
        <v>0</v>
      </c>
      <c r="BK51" s="36">
        <v>0</v>
      </c>
      <c r="BL51" s="36">
        <v>0</v>
      </c>
      <c r="BM51" s="36">
        <v>0</v>
      </c>
      <c r="BN51" s="36">
        <v>0</v>
      </c>
      <c r="BO51" s="36">
        <v>2880046</v>
      </c>
      <c r="BP51" s="36">
        <v>13843182</v>
      </c>
      <c r="BQ51" s="36">
        <v>0</v>
      </c>
      <c r="BR51" s="36">
        <v>0</v>
      </c>
      <c r="BS51" s="36">
        <v>17323228</v>
      </c>
      <c r="BT51" s="36">
        <v>36530117</v>
      </c>
    </row>
    <row r="52" spans="2:72" x14ac:dyDescent="0.3">
      <c r="B52" s="35" t="s">
        <v>145</v>
      </c>
      <c r="C52" s="35" t="s">
        <v>260</v>
      </c>
      <c r="D52" s="35" t="s">
        <v>351</v>
      </c>
      <c r="E52" s="35" t="s">
        <v>172</v>
      </c>
      <c r="F52" s="35" t="s">
        <v>49</v>
      </c>
      <c r="G52" s="35" t="s">
        <v>23</v>
      </c>
      <c r="H52" s="35">
        <v>2020</v>
      </c>
      <c r="I52" s="36">
        <v>702758</v>
      </c>
      <c r="J52" s="36">
        <v>432619</v>
      </c>
      <c r="K52" s="36">
        <v>2675696</v>
      </c>
      <c r="L52" s="36">
        <v>2326</v>
      </c>
      <c r="M52" s="36">
        <v>0</v>
      </c>
      <c r="N52" s="36">
        <v>1730547</v>
      </c>
      <c r="O52" s="36">
        <v>0</v>
      </c>
      <c r="P52" s="36">
        <v>0</v>
      </c>
      <c r="Q52" s="36">
        <v>5543946</v>
      </c>
      <c r="R52" s="36">
        <v>0</v>
      </c>
      <c r="S52" s="36">
        <v>5543946</v>
      </c>
      <c r="T52" s="36">
        <v>0</v>
      </c>
      <c r="U52" s="36">
        <v>2980874</v>
      </c>
      <c r="V52" s="36">
        <v>0</v>
      </c>
      <c r="W52" s="36">
        <v>105307</v>
      </c>
      <c r="X52" s="36">
        <v>0</v>
      </c>
      <c r="Y52" s="36">
        <v>2551</v>
      </c>
      <c r="Z52" s="36">
        <v>0</v>
      </c>
      <c r="AA52" s="36">
        <v>0</v>
      </c>
      <c r="AB52" s="36">
        <v>0</v>
      </c>
      <c r="AC52" s="36">
        <v>0</v>
      </c>
      <c r="AD52" s="36">
        <v>0</v>
      </c>
      <c r="AE52" s="36">
        <v>0</v>
      </c>
      <c r="AF52" s="36">
        <v>0</v>
      </c>
      <c r="AG52" s="36">
        <v>0</v>
      </c>
      <c r="AH52" s="36">
        <v>0</v>
      </c>
      <c r="AI52" s="36">
        <v>0</v>
      </c>
      <c r="AJ52" s="36">
        <v>3088732</v>
      </c>
      <c r="AK52" s="36">
        <v>8632678</v>
      </c>
      <c r="AL52" s="36">
        <v>0</v>
      </c>
      <c r="AM52" s="36">
        <v>0</v>
      </c>
      <c r="AN52" s="36">
        <v>0</v>
      </c>
      <c r="AO52" s="36">
        <v>2520406</v>
      </c>
      <c r="AP52" s="36">
        <v>1019012</v>
      </c>
      <c r="AQ52" s="36">
        <v>612417</v>
      </c>
      <c r="AR52" s="36">
        <v>612417</v>
      </c>
      <c r="AS52" s="36">
        <v>0</v>
      </c>
      <c r="AT52" s="36">
        <v>0</v>
      </c>
      <c r="AU52" s="36">
        <v>4151835</v>
      </c>
      <c r="AV52" s="36">
        <v>0</v>
      </c>
      <c r="AW52" s="36">
        <v>4151835</v>
      </c>
      <c r="AX52" s="36">
        <v>0</v>
      </c>
      <c r="AY52" s="36">
        <v>0</v>
      </c>
      <c r="AZ52" s="36">
        <v>0</v>
      </c>
      <c r="BA52" s="36">
        <v>0</v>
      </c>
      <c r="BB52" s="36">
        <v>0</v>
      </c>
      <c r="BC52" s="36">
        <v>0</v>
      </c>
      <c r="BD52" s="36">
        <v>505186</v>
      </c>
      <c r="BE52" s="36">
        <v>505186</v>
      </c>
      <c r="BF52" s="36">
        <v>0</v>
      </c>
      <c r="BG52" s="36">
        <v>505186</v>
      </c>
      <c r="BH52" s="36">
        <v>4657021</v>
      </c>
      <c r="BI52" s="36">
        <v>600000</v>
      </c>
      <c r="BJ52" s="36">
        <v>0</v>
      </c>
      <c r="BK52" s="36">
        <v>0</v>
      </c>
      <c r="BL52" s="36">
        <v>0</v>
      </c>
      <c r="BM52" s="36">
        <v>0</v>
      </c>
      <c r="BN52" s="36">
        <v>458906</v>
      </c>
      <c r="BO52" s="36">
        <v>199488</v>
      </c>
      <c r="BP52" s="36">
        <v>2717263</v>
      </c>
      <c r="BQ52" s="36">
        <v>0</v>
      </c>
      <c r="BR52" s="36">
        <v>0</v>
      </c>
      <c r="BS52" s="36">
        <v>3975657</v>
      </c>
      <c r="BT52" s="36">
        <v>8632678</v>
      </c>
    </row>
    <row r="53" spans="2:72" x14ac:dyDescent="0.3">
      <c r="B53" s="35" t="s">
        <v>145</v>
      </c>
      <c r="C53" s="35" t="s">
        <v>260</v>
      </c>
      <c r="D53" s="35" t="s">
        <v>351</v>
      </c>
      <c r="E53" s="35" t="s">
        <v>202</v>
      </c>
      <c r="F53" s="35" t="s">
        <v>42</v>
      </c>
      <c r="G53" s="35" t="s">
        <v>262</v>
      </c>
      <c r="H53" s="35">
        <v>2020</v>
      </c>
      <c r="I53" s="36">
        <v>1178468</v>
      </c>
      <c r="J53" s="36">
        <v>382048</v>
      </c>
      <c r="K53" s="36">
        <v>2182008</v>
      </c>
      <c r="L53" s="36">
        <v>0</v>
      </c>
      <c r="M53" s="36">
        <v>0</v>
      </c>
      <c r="N53" s="36">
        <v>0</v>
      </c>
      <c r="O53" s="36">
        <v>0</v>
      </c>
      <c r="P53" s="36">
        <v>0</v>
      </c>
      <c r="Q53" s="36">
        <v>3742524</v>
      </c>
      <c r="R53" s="36">
        <v>0</v>
      </c>
      <c r="S53" s="36">
        <v>3742524</v>
      </c>
      <c r="T53" s="36">
        <v>0</v>
      </c>
      <c r="U53" s="36">
        <v>817700</v>
      </c>
      <c r="V53" s="36">
        <v>0</v>
      </c>
      <c r="W53" s="36">
        <v>0</v>
      </c>
      <c r="X53" s="36">
        <v>0</v>
      </c>
      <c r="Y53" s="36">
        <v>28459</v>
      </c>
      <c r="Z53" s="36">
        <v>0</v>
      </c>
      <c r="AA53" s="36">
        <v>0</v>
      </c>
      <c r="AB53" s="36">
        <v>0</v>
      </c>
      <c r="AC53" s="36">
        <v>0</v>
      </c>
      <c r="AD53" s="36">
        <v>0</v>
      </c>
      <c r="AE53" s="36">
        <v>33070</v>
      </c>
      <c r="AF53" s="36">
        <v>0</v>
      </c>
      <c r="AG53" s="36">
        <v>0</v>
      </c>
      <c r="AH53" s="36">
        <v>0</v>
      </c>
      <c r="AI53" s="36">
        <v>0</v>
      </c>
      <c r="AJ53" s="36">
        <v>879229</v>
      </c>
      <c r="AK53" s="36">
        <v>4621753</v>
      </c>
      <c r="AL53" s="36">
        <v>94558</v>
      </c>
      <c r="AM53" s="36">
        <v>0</v>
      </c>
      <c r="AN53" s="36">
        <v>94558</v>
      </c>
      <c r="AO53" s="36">
        <v>1000655</v>
      </c>
      <c r="AP53" s="36">
        <v>279374</v>
      </c>
      <c r="AQ53" s="36">
        <v>0</v>
      </c>
      <c r="AR53" s="36">
        <v>0</v>
      </c>
      <c r="AS53" s="36">
        <v>0</v>
      </c>
      <c r="AT53" s="36">
        <v>1394</v>
      </c>
      <c r="AU53" s="36">
        <v>1375981</v>
      </c>
      <c r="AV53" s="36">
        <v>0</v>
      </c>
      <c r="AW53" s="36">
        <v>1375981</v>
      </c>
      <c r="AX53" s="36">
        <v>0</v>
      </c>
      <c r="AY53" s="36">
        <v>0</v>
      </c>
      <c r="AZ53" s="36">
        <v>0</v>
      </c>
      <c r="BA53" s="36">
        <v>0</v>
      </c>
      <c r="BB53" s="36">
        <v>91500</v>
      </c>
      <c r="BC53" s="36">
        <v>0</v>
      </c>
      <c r="BD53" s="36">
        <v>0</v>
      </c>
      <c r="BE53" s="36">
        <v>0</v>
      </c>
      <c r="BF53" s="36">
        <v>0</v>
      </c>
      <c r="BG53" s="36">
        <v>91500</v>
      </c>
      <c r="BH53" s="36">
        <v>1467481</v>
      </c>
      <c r="BI53" s="36">
        <v>280000</v>
      </c>
      <c r="BJ53" s="36">
        <v>0</v>
      </c>
      <c r="BK53" s="36">
        <v>0</v>
      </c>
      <c r="BL53" s="36">
        <v>0</v>
      </c>
      <c r="BM53" s="36">
        <v>0</v>
      </c>
      <c r="BN53" s="36">
        <v>0</v>
      </c>
      <c r="BO53" s="36">
        <v>140000</v>
      </c>
      <c r="BP53" s="36">
        <v>2734272</v>
      </c>
      <c r="BQ53" s="36">
        <v>0</v>
      </c>
      <c r="BR53" s="36">
        <v>0</v>
      </c>
      <c r="BS53" s="36">
        <v>3154272</v>
      </c>
      <c r="BT53" s="36">
        <v>4621753</v>
      </c>
    </row>
    <row r="54" spans="2:72" x14ac:dyDescent="0.3">
      <c r="B54" s="35" t="s">
        <v>145</v>
      </c>
      <c r="C54" s="35" t="s">
        <v>260</v>
      </c>
      <c r="D54" s="35" t="s">
        <v>351</v>
      </c>
      <c r="E54" s="35" t="s">
        <v>203</v>
      </c>
      <c r="F54" s="35" t="s">
        <v>25</v>
      </c>
      <c r="G54" s="35" t="s">
        <v>263</v>
      </c>
      <c r="H54" s="35">
        <v>2020</v>
      </c>
      <c r="I54" s="36">
        <v>386381</v>
      </c>
      <c r="J54" s="36">
        <v>4211081</v>
      </c>
      <c r="K54" s="36">
        <v>8246959</v>
      </c>
      <c r="L54" s="36">
        <v>0</v>
      </c>
      <c r="M54" s="36">
        <v>0</v>
      </c>
      <c r="N54" s="36">
        <v>0</v>
      </c>
      <c r="O54" s="36">
        <v>3372467</v>
      </c>
      <c r="P54" s="36">
        <v>0</v>
      </c>
      <c r="Q54" s="36">
        <v>16216888</v>
      </c>
      <c r="R54" s="36">
        <v>0</v>
      </c>
      <c r="S54" s="36">
        <v>16216888</v>
      </c>
      <c r="T54" s="36">
        <v>0</v>
      </c>
      <c r="U54" s="36">
        <v>7197700</v>
      </c>
      <c r="V54" s="36">
        <v>0</v>
      </c>
      <c r="W54" s="36">
        <v>0</v>
      </c>
      <c r="X54" s="36">
        <v>0</v>
      </c>
      <c r="Y54" s="36">
        <v>0</v>
      </c>
      <c r="Z54" s="36">
        <v>0</v>
      </c>
      <c r="AA54" s="36">
        <v>0</v>
      </c>
      <c r="AB54" s="36">
        <v>0</v>
      </c>
      <c r="AC54" s="36">
        <v>0</v>
      </c>
      <c r="AD54" s="36">
        <v>0</v>
      </c>
      <c r="AE54" s="36">
        <v>0</v>
      </c>
      <c r="AF54" s="36">
        <v>0</v>
      </c>
      <c r="AG54" s="36">
        <v>0</v>
      </c>
      <c r="AH54" s="36">
        <v>0</v>
      </c>
      <c r="AI54" s="36">
        <v>0</v>
      </c>
      <c r="AJ54" s="36">
        <v>7197700</v>
      </c>
      <c r="AK54" s="36">
        <v>23414588</v>
      </c>
      <c r="AL54" s="36">
        <v>111932</v>
      </c>
      <c r="AM54" s="36">
        <v>0</v>
      </c>
      <c r="AN54" s="36">
        <v>111932</v>
      </c>
      <c r="AO54" s="36">
        <v>5907545</v>
      </c>
      <c r="AP54" s="36">
        <v>1026177</v>
      </c>
      <c r="AQ54" s="36">
        <v>3782928</v>
      </c>
      <c r="AR54" s="36">
        <v>0</v>
      </c>
      <c r="AS54" s="36">
        <v>3782928</v>
      </c>
      <c r="AT54" s="36">
        <v>117052</v>
      </c>
      <c r="AU54" s="36">
        <v>10945634</v>
      </c>
      <c r="AV54" s="36">
        <v>0</v>
      </c>
      <c r="AW54" s="36">
        <v>10945634</v>
      </c>
      <c r="AX54" s="36">
        <v>0</v>
      </c>
      <c r="AY54" s="36">
        <v>0</v>
      </c>
      <c r="AZ54" s="36">
        <v>0</v>
      </c>
      <c r="BA54" s="36">
        <v>0</v>
      </c>
      <c r="BB54" s="36">
        <v>1149424</v>
      </c>
      <c r="BC54" s="36">
        <v>0</v>
      </c>
      <c r="BD54" s="36">
        <v>4535460</v>
      </c>
      <c r="BE54" s="36">
        <v>4535460</v>
      </c>
      <c r="BF54" s="36">
        <v>0</v>
      </c>
      <c r="BG54" s="36">
        <v>5684884</v>
      </c>
      <c r="BH54" s="36">
        <v>16630518</v>
      </c>
      <c r="BI54" s="36">
        <v>1320012</v>
      </c>
      <c r="BJ54" s="36">
        <v>0</v>
      </c>
      <c r="BK54" s="36">
        <v>0</v>
      </c>
      <c r="BL54" s="36">
        <v>0</v>
      </c>
      <c r="BM54" s="36">
        <v>0</v>
      </c>
      <c r="BN54" s="36">
        <v>0</v>
      </c>
      <c r="BO54" s="36">
        <v>566787</v>
      </c>
      <c r="BP54" s="36">
        <v>4897271</v>
      </c>
      <c r="BQ54" s="36">
        <v>0</v>
      </c>
      <c r="BR54" s="36">
        <v>0</v>
      </c>
      <c r="BS54" s="36">
        <v>6784070</v>
      </c>
      <c r="BT54" s="36">
        <v>23414588</v>
      </c>
    </row>
    <row r="55" spans="2:72" x14ac:dyDescent="0.3">
      <c r="B55" s="35" t="s">
        <v>145</v>
      </c>
      <c r="C55" s="35" t="s">
        <v>260</v>
      </c>
      <c r="D55" s="35" t="s">
        <v>351</v>
      </c>
      <c r="E55" s="35" t="s">
        <v>193</v>
      </c>
      <c r="F55" s="35" t="s">
        <v>72</v>
      </c>
      <c r="G55" s="35" t="s">
        <v>8</v>
      </c>
      <c r="H55" s="35">
        <v>2020</v>
      </c>
      <c r="I55" s="36">
        <v>25954</v>
      </c>
      <c r="J55" s="36">
        <v>1134043</v>
      </c>
      <c r="K55" s="36">
        <v>768171</v>
      </c>
      <c r="L55" s="36">
        <v>46634</v>
      </c>
      <c r="M55" s="36">
        <v>0</v>
      </c>
      <c r="N55" s="36">
        <v>0</v>
      </c>
      <c r="O55" s="36">
        <v>0</v>
      </c>
      <c r="P55" s="36">
        <v>0</v>
      </c>
      <c r="Q55" s="36">
        <v>1974802</v>
      </c>
      <c r="R55" s="36">
        <v>0</v>
      </c>
      <c r="S55" s="36">
        <v>1974802</v>
      </c>
      <c r="T55" s="36">
        <v>0</v>
      </c>
      <c r="U55" s="36">
        <v>794535</v>
      </c>
      <c r="V55" s="36">
        <v>0</v>
      </c>
      <c r="W55" s="36">
        <v>0</v>
      </c>
      <c r="X55" s="36">
        <v>0</v>
      </c>
      <c r="Y55" s="36">
        <v>0</v>
      </c>
      <c r="Z55" s="36">
        <v>0</v>
      </c>
      <c r="AA55" s="36">
        <v>0</v>
      </c>
      <c r="AB55" s="36">
        <v>0</v>
      </c>
      <c r="AC55" s="36">
        <v>0</v>
      </c>
      <c r="AD55" s="36">
        <v>0</v>
      </c>
      <c r="AE55" s="36">
        <v>0</v>
      </c>
      <c r="AF55" s="36">
        <v>0</v>
      </c>
      <c r="AG55" s="36">
        <v>0</v>
      </c>
      <c r="AH55" s="36">
        <v>0</v>
      </c>
      <c r="AI55" s="36">
        <v>0</v>
      </c>
      <c r="AJ55" s="36">
        <v>794535</v>
      </c>
      <c r="AK55" s="36">
        <v>2769337</v>
      </c>
      <c r="AL55" s="36">
        <v>0</v>
      </c>
      <c r="AM55" s="36">
        <v>0</v>
      </c>
      <c r="AN55" s="36">
        <v>0</v>
      </c>
      <c r="AO55" s="36">
        <v>1320697</v>
      </c>
      <c r="AP55" s="36">
        <v>0</v>
      </c>
      <c r="AQ55" s="36">
        <v>15979</v>
      </c>
      <c r="AR55" s="36">
        <v>15979</v>
      </c>
      <c r="AS55" s="36">
        <v>0</v>
      </c>
      <c r="AT55" s="36">
        <v>0</v>
      </c>
      <c r="AU55" s="36">
        <v>1336676</v>
      </c>
      <c r="AV55" s="36">
        <v>0</v>
      </c>
      <c r="AW55" s="36">
        <v>1336676</v>
      </c>
      <c r="AX55" s="36">
        <v>0</v>
      </c>
      <c r="AY55" s="36">
        <v>0</v>
      </c>
      <c r="AZ55" s="36">
        <v>0</v>
      </c>
      <c r="BA55" s="36">
        <v>0</v>
      </c>
      <c r="BB55" s="36">
        <v>0</v>
      </c>
      <c r="BC55" s="36">
        <v>0</v>
      </c>
      <c r="BD55" s="36">
        <v>511778</v>
      </c>
      <c r="BE55" s="36">
        <v>511778</v>
      </c>
      <c r="BF55" s="36">
        <v>0</v>
      </c>
      <c r="BG55" s="36">
        <v>511778</v>
      </c>
      <c r="BH55" s="36">
        <v>1848454</v>
      </c>
      <c r="BI55" s="36">
        <v>80000</v>
      </c>
      <c r="BJ55" s="36">
        <v>0</v>
      </c>
      <c r="BK55" s="36">
        <v>0</v>
      </c>
      <c r="BL55" s="36">
        <v>0</v>
      </c>
      <c r="BM55" s="36">
        <v>0</v>
      </c>
      <c r="BN55" s="36">
        <v>0</v>
      </c>
      <c r="BO55" s="36">
        <v>40000</v>
      </c>
      <c r="BP55" s="36">
        <v>800883</v>
      </c>
      <c r="BQ55" s="36">
        <v>0</v>
      </c>
      <c r="BR55" s="36">
        <v>0</v>
      </c>
      <c r="BS55" s="36">
        <v>920883</v>
      </c>
      <c r="BT55" s="36">
        <v>2769337</v>
      </c>
    </row>
    <row r="56" spans="2:72" x14ac:dyDescent="0.3">
      <c r="B56" s="35" t="s">
        <v>145</v>
      </c>
      <c r="C56" s="35" t="s">
        <v>260</v>
      </c>
      <c r="D56" s="35" t="s">
        <v>351</v>
      </c>
      <c r="E56" s="35" t="s">
        <v>194</v>
      </c>
      <c r="F56" s="35" t="s">
        <v>36</v>
      </c>
      <c r="G56" s="35" t="s">
        <v>12</v>
      </c>
      <c r="H56" s="35">
        <v>2020</v>
      </c>
      <c r="I56" s="36">
        <v>50258</v>
      </c>
      <c r="J56" s="36">
        <v>739757</v>
      </c>
      <c r="K56" s="36">
        <v>1252130</v>
      </c>
      <c r="L56" s="36">
        <v>0</v>
      </c>
      <c r="M56" s="36">
        <v>0</v>
      </c>
      <c r="N56" s="36">
        <v>0</v>
      </c>
      <c r="O56" s="36">
        <v>463818</v>
      </c>
      <c r="P56" s="36">
        <v>0</v>
      </c>
      <c r="Q56" s="36">
        <v>2505963</v>
      </c>
      <c r="R56" s="36">
        <v>0</v>
      </c>
      <c r="S56" s="36">
        <v>2505963</v>
      </c>
      <c r="T56" s="36">
        <v>0</v>
      </c>
      <c r="U56" s="36">
        <v>261470</v>
      </c>
      <c r="V56" s="36">
        <v>0</v>
      </c>
      <c r="W56" s="36">
        <v>0</v>
      </c>
      <c r="X56" s="36">
        <v>0</v>
      </c>
      <c r="Y56" s="36">
        <v>4307</v>
      </c>
      <c r="Z56" s="36">
        <v>0</v>
      </c>
      <c r="AA56" s="36">
        <v>0</v>
      </c>
      <c r="AB56" s="36">
        <v>0</v>
      </c>
      <c r="AC56" s="36">
        <v>0</v>
      </c>
      <c r="AD56" s="36">
        <v>0</v>
      </c>
      <c r="AE56" s="36">
        <v>0</v>
      </c>
      <c r="AF56" s="36">
        <v>0</v>
      </c>
      <c r="AG56" s="36">
        <v>0</v>
      </c>
      <c r="AH56" s="36">
        <v>0</v>
      </c>
      <c r="AI56" s="36">
        <v>0</v>
      </c>
      <c r="AJ56" s="36">
        <v>265777</v>
      </c>
      <c r="AK56" s="36">
        <v>2771740</v>
      </c>
      <c r="AL56" s="36">
        <v>0</v>
      </c>
      <c r="AM56" s="36">
        <v>0</v>
      </c>
      <c r="AN56" s="36">
        <v>0</v>
      </c>
      <c r="AO56" s="36">
        <v>925485</v>
      </c>
      <c r="AP56" s="36">
        <v>215251</v>
      </c>
      <c r="AQ56" s="36">
        <v>0</v>
      </c>
      <c r="AR56" s="36">
        <v>0</v>
      </c>
      <c r="AS56" s="36">
        <v>0</v>
      </c>
      <c r="AT56" s="36">
        <v>0</v>
      </c>
      <c r="AU56" s="36">
        <v>1140736</v>
      </c>
      <c r="AV56" s="36">
        <v>0</v>
      </c>
      <c r="AW56" s="36">
        <v>1140736</v>
      </c>
      <c r="AX56" s="36">
        <v>0</v>
      </c>
      <c r="AY56" s="36">
        <v>0</v>
      </c>
      <c r="AZ56" s="36">
        <v>0</v>
      </c>
      <c r="BA56" s="36">
        <v>0</v>
      </c>
      <c r="BB56" s="36">
        <v>0</v>
      </c>
      <c r="BC56" s="36">
        <v>62214</v>
      </c>
      <c r="BD56" s="36">
        <v>0</v>
      </c>
      <c r="BE56" s="36">
        <v>0</v>
      </c>
      <c r="BF56" s="36">
        <v>0</v>
      </c>
      <c r="BG56" s="36">
        <v>62214</v>
      </c>
      <c r="BH56" s="36">
        <v>1202950</v>
      </c>
      <c r="BI56" s="36">
        <v>200000</v>
      </c>
      <c r="BJ56" s="36">
        <v>837000</v>
      </c>
      <c r="BK56" s="36">
        <v>0</v>
      </c>
      <c r="BL56" s="36">
        <v>0</v>
      </c>
      <c r="BM56" s="36">
        <v>0</v>
      </c>
      <c r="BN56" s="36">
        <v>0</v>
      </c>
      <c r="BO56" s="36">
        <v>68300</v>
      </c>
      <c r="BP56" s="36">
        <v>463490</v>
      </c>
      <c r="BQ56" s="36">
        <v>0</v>
      </c>
      <c r="BR56" s="36">
        <v>0</v>
      </c>
      <c r="BS56" s="36">
        <v>1568790</v>
      </c>
      <c r="BT56" s="36">
        <v>2771740</v>
      </c>
    </row>
    <row r="57" spans="2:72" x14ac:dyDescent="0.3">
      <c r="B57" s="35" t="s">
        <v>145</v>
      </c>
      <c r="C57" s="35" t="s">
        <v>260</v>
      </c>
      <c r="D57" s="35" t="s">
        <v>351</v>
      </c>
      <c r="E57" s="35" t="s">
        <v>195</v>
      </c>
      <c r="F57" s="35" t="s">
        <v>88</v>
      </c>
      <c r="G57" s="35" t="s">
        <v>8</v>
      </c>
      <c r="H57" s="35">
        <v>2020</v>
      </c>
      <c r="I57" s="36">
        <v>90127</v>
      </c>
      <c r="J57" s="36">
        <v>1831831</v>
      </c>
      <c r="K57" s="36">
        <v>1893949</v>
      </c>
      <c r="L57" s="36">
        <v>0</v>
      </c>
      <c r="M57" s="36">
        <v>0</v>
      </c>
      <c r="N57" s="36">
        <v>0</v>
      </c>
      <c r="O57" s="36">
        <v>3738</v>
      </c>
      <c r="P57" s="36">
        <v>0</v>
      </c>
      <c r="Q57" s="36">
        <v>3819645</v>
      </c>
      <c r="R57" s="36">
        <v>0</v>
      </c>
      <c r="S57" s="36">
        <v>3819645</v>
      </c>
      <c r="T57" s="36">
        <v>0</v>
      </c>
      <c r="U57" s="36">
        <v>438939</v>
      </c>
      <c r="V57" s="36">
        <v>0</v>
      </c>
      <c r="W57" s="36">
        <v>0</v>
      </c>
      <c r="X57" s="36">
        <v>0</v>
      </c>
      <c r="Y57" s="36">
        <v>0</v>
      </c>
      <c r="Z57" s="36">
        <v>0</v>
      </c>
      <c r="AA57" s="36">
        <v>0</v>
      </c>
      <c r="AB57" s="36">
        <v>0</v>
      </c>
      <c r="AC57" s="36">
        <v>0</v>
      </c>
      <c r="AD57" s="36">
        <v>0</v>
      </c>
      <c r="AE57" s="36">
        <v>0</v>
      </c>
      <c r="AF57" s="36">
        <v>0</v>
      </c>
      <c r="AG57" s="36">
        <v>0</v>
      </c>
      <c r="AH57" s="36">
        <v>0</v>
      </c>
      <c r="AI57" s="36">
        <v>0</v>
      </c>
      <c r="AJ57" s="36">
        <v>438939</v>
      </c>
      <c r="AK57" s="36">
        <v>4258584</v>
      </c>
      <c r="AL57" s="36">
        <v>61863</v>
      </c>
      <c r="AM57" s="36">
        <v>0</v>
      </c>
      <c r="AN57" s="36">
        <v>61863</v>
      </c>
      <c r="AO57" s="36">
        <v>2180100</v>
      </c>
      <c r="AP57" s="36">
        <v>64455</v>
      </c>
      <c r="AQ57" s="36">
        <v>22465</v>
      </c>
      <c r="AR57" s="36">
        <v>0</v>
      </c>
      <c r="AS57" s="36">
        <v>22465</v>
      </c>
      <c r="AT57" s="36">
        <v>12267</v>
      </c>
      <c r="AU57" s="36">
        <v>2341150</v>
      </c>
      <c r="AV57" s="36">
        <v>0</v>
      </c>
      <c r="AW57" s="36">
        <v>2341150</v>
      </c>
      <c r="AX57" s="36">
        <v>0</v>
      </c>
      <c r="AY57" s="36">
        <v>0</v>
      </c>
      <c r="AZ57" s="36">
        <v>0</v>
      </c>
      <c r="BA57" s="36">
        <v>0</v>
      </c>
      <c r="BB57" s="36">
        <v>0</v>
      </c>
      <c r="BC57" s="36">
        <v>0</v>
      </c>
      <c r="BD57" s="36">
        <v>304784</v>
      </c>
      <c r="BE57" s="36">
        <v>304784</v>
      </c>
      <c r="BF57" s="36">
        <v>286997</v>
      </c>
      <c r="BG57" s="36">
        <v>591781</v>
      </c>
      <c r="BH57" s="36">
        <v>2932931</v>
      </c>
      <c r="BI57" s="36">
        <v>1717000</v>
      </c>
      <c r="BJ57" s="36">
        <v>0</v>
      </c>
      <c r="BK57" s="36">
        <v>0</v>
      </c>
      <c r="BL57" s="36">
        <v>0</v>
      </c>
      <c r="BM57" s="36">
        <v>0</v>
      </c>
      <c r="BN57" s="36">
        <v>0</v>
      </c>
      <c r="BO57" s="36">
        <v>0</v>
      </c>
      <c r="BP57" s="36">
        <v>-391347</v>
      </c>
      <c r="BQ57" s="36">
        <v>0</v>
      </c>
      <c r="BR57" s="36">
        <v>0</v>
      </c>
      <c r="BS57" s="36">
        <v>1325653</v>
      </c>
      <c r="BT57" s="36">
        <v>4258584</v>
      </c>
    </row>
    <row r="58" spans="2:72" x14ac:dyDescent="0.3">
      <c r="B58" s="35" t="s">
        <v>145</v>
      </c>
      <c r="C58" s="35" t="s">
        <v>260</v>
      </c>
      <c r="D58" s="35" t="s">
        <v>351</v>
      </c>
      <c r="E58" s="35" t="s">
        <v>176</v>
      </c>
      <c r="F58" s="35" t="s">
        <v>62</v>
      </c>
      <c r="G58" s="35" t="s">
        <v>17</v>
      </c>
      <c r="H58" s="35">
        <v>2020</v>
      </c>
      <c r="I58" s="36">
        <v>2104215</v>
      </c>
      <c r="J58" s="36">
        <v>1119773</v>
      </c>
      <c r="K58" s="36">
        <v>3144712</v>
      </c>
      <c r="L58" s="36">
        <v>0</v>
      </c>
      <c r="M58" s="36">
        <v>0</v>
      </c>
      <c r="N58" s="36">
        <v>0</v>
      </c>
      <c r="O58" s="36">
        <v>0</v>
      </c>
      <c r="P58" s="36">
        <v>0</v>
      </c>
      <c r="Q58" s="36">
        <v>6368700</v>
      </c>
      <c r="R58" s="36">
        <v>0</v>
      </c>
      <c r="S58" s="36">
        <v>6368700</v>
      </c>
      <c r="T58" s="36">
        <v>0</v>
      </c>
      <c r="U58" s="36">
        <v>1266976</v>
      </c>
      <c r="V58" s="36">
        <v>0</v>
      </c>
      <c r="W58" s="36">
        <v>0</v>
      </c>
      <c r="X58" s="36">
        <v>0</v>
      </c>
      <c r="Y58" s="36">
        <v>0</v>
      </c>
      <c r="Z58" s="36">
        <v>0</v>
      </c>
      <c r="AA58" s="36">
        <v>0</v>
      </c>
      <c r="AB58" s="36">
        <v>0</v>
      </c>
      <c r="AC58" s="36">
        <v>1353608</v>
      </c>
      <c r="AD58" s="36">
        <v>0</v>
      </c>
      <c r="AE58" s="36">
        <v>0</v>
      </c>
      <c r="AF58" s="36">
        <v>0</v>
      </c>
      <c r="AG58" s="36">
        <v>0</v>
      </c>
      <c r="AH58" s="36">
        <v>0</v>
      </c>
      <c r="AI58" s="36">
        <v>0</v>
      </c>
      <c r="AJ58" s="36">
        <v>2620584</v>
      </c>
      <c r="AK58" s="36">
        <v>8989284</v>
      </c>
      <c r="AL58" s="36">
        <v>93082</v>
      </c>
      <c r="AM58" s="36">
        <v>0</v>
      </c>
      <c r="AN58" s="36">
        <v>93082</v>
      </c>
      <c r="AO58" s="36">
        <v>4124529</v>
      </c>
      <c r="AP58" s="36">
        <v>344168</v>
      </c>
      <c r="AQ58" s="36">
        <v>332827</v>
      </c>
      <c r="AR58" s="36">
        <v>332827</v>
      </c>
      <c r="AS58" s="36">
        <v>0</v>
      </c>
      <c r="AT58" s="36">
        <v>0</v>
      </c>
      <c r="AU58" s="36">
        <v>4894606</v>
      </c>
      <c r="AV58" s="36">
        <v>0</v>
      </c>
      <c r="AW58" s="36">
        <v>4894606</v>
      </c>
      <c r="AX58" s="36">
        <v>0</v>
      </c>
      <c r="AY58" s="36">
        <v>0</v>
      </c>
      <c r="AZ58" s="36">
        <v>0</v>
      </c>
      <c r="BA58" s="36">
        <v>134000</v>
      </c>
      <c r="BB58" s="36">
        <v>0</v>
      </c>
      <c r="BC58" s="36">
        <v>0</v>
      </c>
      <c r="BD58" s="36">
        <v>625061</v>
      </c>
      <c r="BE58" s="36">
        <v>625061</v>
      </c>
      <c r="BF58" s="36">
        <v>0</v>
      </c>
      <c r="BG58" s="36">
        <v>759061</v>
      </c>
      <c r="BH58" s="36">
        <v>5653667</v>
      </c>
      <c r="BI58" s="36">
        <v>200000</v>
      </c>
      <c r="BJ58" s="36">
        <v>0</v>
      </c>
      <c r="BK58" s="36">
        <v>0</v>
      </c>
      <c r="BL58" s="36">
        <v>0</v>
      </c>
      <c r="BM58" s="36">
        <v>0</v>
      </c>
      <c r="BN58" s="36">
        <v>0</v>
      </c>
      <c r="BO58" s="36">
        <v>146906</v>
      </c>
      <c r="BP58" s="36">
        <v>2988711</v>
      </c>
      <c r="BQ58" s="36">
        <v>0</v>
      </c>
      <c r="BR58" s="36">
        <v>0</v>
      </c>
      <c r="BS58" s="36">
        <v>3335617</v>
      </c>
      <c r="BT58" s="36">
        <v>8989284</v>
      </c>
    </row>
    <row r="59" spans="2:72" x14ac:dyDescent="0.3">
      <c r="B59" s="35" t="s">
        <v>145</v>
      </c>
      <c r="C59" s="35" t="s">
        <v>260</v>
      </c>
      <c r="D59" s="35" t="s">
        <v>351</v>
      </c>
      <c r="E59" s="35" t="s">
        <v>177</v>
      </c>
      <c r="F59" s="35" t="s">
        <v>93</v>
      </c>
      <c r="G59" s="35" t="s">
        <v>8</v>
      </c>
      <c r="H59" s="35">
        <v>2020</v>
      </c>
      <c r="I59" s="36">
        <v>1672566</v>
      </c>
      <c r="J59" s="36">
        <v>3229547</v>
      </c>
      <c r="K59" s="36">
        <v>6941449</v>
      </c>
      <c r="L59" s="36">
        <v>0</v>
      </c>
      <c r="M59" s="36">
        <v>0</v>
      </c>
      <c r="N59" s="36">
        <v>0</v>
      </c>
      <c r="O59" s="36">
        <v>0</v>
      </c>
      <c r="P59" s="36">
        <v>0</v>
      </c>
      <c r="Q59" s="36">
        <v>11843562</v>
      </c>
      <c r="R59" s="36">
        <v>0</v>
      </c>
      <c r="S59" s="36">
        <v>11843562</v>
      </c>
      <c r="T59" s="36">
        <v>0</v>
      </c>
      <c r="U59" s="36">
        <v>3276860</v>
      </c>
      <c r="V59" s="36">
        <v>0</v>
      </c>
      <c r="W59" s="36">
        <v>0</v>
      </c>
      <c r="X59" s="36">
        <v>0</v>
      </c>
      <c r="Y59" s="36">
        <v>10472</v>
      </c>
      <c r="Z59" s="36">
        <v>0</v>
      </c>
      <c r="AA59" s="36">
        <v>0</v>
      </c>
      <c r="AB59" s="36">
        <v>0</v>
      </c>
      <c r="AC59" s="36">
        <v>0</v>
      </c>
      <c r="AD59" s="36">
        <v>0</v>
      </c>
      <c r="AE59" s="36">
        <v>212554</v>
      </c>
      <c r="AF59" s="36">
        <v>0</v>
      </c>
      <c r="AG59" s="36">
        <v>0</v>
      </c>
      <c r="AH59" s="36">
        <v>0</v>
      </c>
      <c r="AI59" s="36">
        <v>0</v>
      </c>
      <c r="AJ59" s="36">
        <v>3499886</v>
      </c>
      <c r="AK59" s="36">
        <v>15343448</v>
      </c>
      <c r="AL59" s="36">
        <v>101719</v>
      </c>
      <c r="AM59" s="36">
        <v>0</v>
      </c>
      <c r="AN59" s="36">
        <v>101719</v>
      </c>
      <c r="AO59" s="36">
        <v>4977093</v>
      </c>
      <c r="AP59" s="36">
        <v>75662</v>
      </c>
      <c r="AQ59" s="36">
        <v>154198</v>
      </c>
      <c r="AR59" s="36">
        <v>154198</v>
      </c>
      <c r="AS59" s="36">
        <v>0</v>
      </c>
      <c r="AT59" s="36">
        <v>0</v>
      </c>
      <c r="AU59" s="36">
        <v>5308672</v>
      </c>
      <c r="AV59" s="36">
        <v>138873</v>
      </c>
      <c r="AW59" s="36">
        <v>5447545</v>
      </c>
      <c r="AX59" s="36">
        <v>0</v>
      </c>
      <c r="AY59" s="36">
        <v>0</v>
      </c>
      <c r="AZ59" s="36">
        <v>0</v>
      </c>
      <c r="BA59" s="36">
        <v>0</v>
      </c>
      <c r="BB59" s="36">
        <v>467444</v>
      </c>
      <c r="BC59" s="36">
        <v>0</v>
      </c>
      <c r="BD59" s="36">
        <v>0</v>
      </c>
      <c r="BE59" s="36">
        <v>0</v>
      </c>
      <c r="BF59" s="36">
        <v>0</v>
      </c>
      <c r="BG59" s="36">
        <v>467444</v>
      </c>
      <c r="BH59" s="36">
        <v>5914989</v>
      </c>
      <c r="BI59" s="36">
        <v>14538014</v>
      </c>
      <c r="BJ59" s="36">
        <v>0</v>
      </c>
      <c r="BK59" s="36">
        <v>0</v>
      </c>
      <c r="BL59" s="36">
        <v>0</v>
      </c>
      <c r="BM59" s="36">
        <v>0</v>
      </c>
      <c r="BN59" s="36">
        <v>0</v>
      </c>
      <c r="BO59" s="36">
        <v>44033</v>
      </c>
      <c r="BP59" s="36">
        <v>-5153588</v>
      </c>
      <c r="BQ59" s="36">
        <v>0</v>
      </c>
      <c r="BR59" s="36">
        <v>0</v>
      </c>
      <c r="BS59" s="36">
        <v>9428459</v>
      </c>
      <c r="BT59" s="36">
        <v>15343448</v>
      </c>
    </row>
    <row r="60" spans="2:72" x14ac:dyDescent="0.3">
      <c r="B60" s="35" t="s">
        <v>145</v>
      </c>
      <c r="C60" s="35" t="s">
        <v>260</v>
      </c>
      <c r="D60" s="35" t="s">
        <v>351</v>
      </c>
      <c r="E60" s="35" t="s">
        <v>196</v>
      </c>
      <c r="F60" s="35" t="s">
        <v>50</v>
      </c>
      <c r="G60" s="35" t="s">
        <v>12</v>
      </c>
      <c r="H60" s="35">
        <v>2020</v>
      </c>
      <c r="I60" s="36">
        <v>5035</v>
      </c>
      <c r="J60" s="36">
        <v>207940</v>
      </c>
      <c r="K60" s="36">
        <v>754422</v>
      </c>
      <c r="L60" s="36">
        <v>66973</v>
      </c>
      <c r="M60" s="36">
        <v>0</v>
      </c>
      <c r="N60" s="36">
        <v>3569</v>
      </c>
      <c r="O60" s="36">
        <v>0</v>
      </c>
      <c r="P60" s="36">
        <v>0</v>
      </c>
      <c r="Q60" s="36">
        <v>1037939</v>
      </c>
      <c r="R60" s="36">
        <v>0</v>
      </c>
      <c r="S60" s="36">
        <v>1037939</v>
      </c>
      <c r="T60" s="36">
        <v>0</v>
      </c>
      <c r="U60" s="36">
        <v>1301179</v>
      </c>
      <c r="V60" s="36">
        <v>0</v>
      </c>
      <c r="W60" s="36">
        <v>0</v>
      </c>
      <c r="X60" s="36">
        <v>0</v>
      </c>
      <c r="Y60" s="36">
        <v>111969</v>
      </c>
      <c r="Z60" s="36">
        <v>0</v>
      </c>
      <c r="AA60" s="36">
        <v>0</v>
      </c>
      <c r="AB60" s="36">
        <v>0</v>
      </c>
      <c r="AC60" s="36">
        <v>0</v>
      </c>
      <c r="AD60" s="36">
        <v>0</v>
      </c>
      <c r="AE60" s="36">
        <v>0</v>
      </c>
      <c r="AF60" s="36">
        <v>0</v>
      </c>
      <c r="AG60" s="36">
        <v>0</v>
      </c>
      <c r="AH60" s="36">
        <v>0</v>
      </c>
      <c r="AI60" s="36">
        <v>0</v>
      </c>
      <c r="AJ60" s="36">
        <v>1413148</v>
      </c>
      <c r="AK60" s="36">
        <v>2451087</v>
      </c>
      <c r="AL60" s="36">
        <v>0</v>
      </c>
      <c r="AM60" s="36">
        <v>0</v>
      </c>
      <c r="AN60" s="36">
        <v>0</v>
      </c>
      <c r="AO60" s="36">
        <v>1463931</v>
      </c>
      <c r="AP60" s="36">
        <v>31726</v>
      </c>
      <c r="AQ60" s="36">
        <v>494563</v>
      </c>
      <c r="AR60" s="36">
        <v>494563</v>
      </c>
      <c r="AS60" s="36">
        <v>0</v>
      </c>
      <c r="AT60" s="36">
        <v>0</v>
      </c>
      <c r="AU60" s="36">
        <v>1990220</v>
      </c>
      <c r="AV60" s="36">
        <v>0</v>
      </c>
      <c r="AW60" s="36">
        <v>1990220</v>
      </c>
      <c r="AX60" s="36">
        <v>1625</v>
      </c>
      <c r="AY60" s="36">
        <v>365984</v>
      </c>
      <c r="AZ60" s="36">
        <v>367609</v>
      </c>
      <c r="BA60" s="36">
        <v>0</v>
      </c>
      <c r="BB60" s="36">
        <v>0</v>
      </c>
      <c r="BC60" s="36">
        <v>70060</v>
      </c>
      <c r="BD60" s="36">
        <v>0</v>
      </c>
      <c r="BE60" s="36">
        <v>0</v>
      </c>
      <c r="BF60" s="36">
        <v>0</v>
      </c>
      <c r="BG60" s="36">
        <v>437669</v>
      </c>
      <c r="BH60" s="36">
        <v>2427889</v>
      </c>
      <c r="BI60" s="36">
        <v>150000</v>
      </c>
      <c r="BJ60" s="36">
        <v>0</v>
      </c>
      <c r="BK60" s="36">
        <v>0</v>
      </c>
      <c r="BL60" s="36">
        <v>0</v>
      </c>
      <c r="BM60" s="36">
        <v>0</v>
      </c>
      <c r="BN60" s="36">
        <v>0</v>
      </c>
      <c r="BO60" s="36">
        <v>22680</v>
      </c>
      <c r="BP60" s="36">
        <v>-149482</v>
      </c>
      <c r="BQ60" s="36">
        <v>0</v>
      </c>
      <c r="BR60" s="36">
        <v>0</v>
      </c>
      <c r="BS60" s="36">
        <v>23198</v>
      </c>
      <c r="BT60" s="36">
        <v>2451087</v>
      </c>
    </row>
    <row r="61" spans="2:72" x14ac:dyDescent="0.3">
      <c r="B61" s="35" t="s">
        <v>145</v>
      </c>
      <c r="C61" s="35" t="s">
        <v>260</v>
      </c>
      <c r="D61" s="35" t="s">
        <v>351</v>
      </c>
      <c r="E61" s="35" t="s">
        <v>197</v>
      </c>
      <c r="F61" s="35" t="s">
        <v>54</v>
      </c>
      <c r="G61" s="35" t="s">
        <v>10</v>
      </c>
      <c r="H61" s="35">
        <v>2020</v>
      </c>
      <c r="I61" s="36">
        <v>77947</v>
      </c>
      <c r="J61" s="36">
        <v>850472</v>
      </c>
      <c r="K61" s="36">
        <v>152876</v>
      </c>
      <c r="L61" s="36">
        <v>237577</v>
      </c>
      <c r="M61" s="36">
        <v>0</v>
      </c>
      <c r="N61" s="36">
        <v>0</v>
      </c>
      <c r="O61" s="36">
        <v>0</v>
      </c>
      <c r="P61" s="36">
        <v>0</v>
      </c>
      <c r="Q61" s="36">
        <v>1318872</v>
      </c>
      <c r="R61" s="36">
        <v>0</v>
      </c>
      <c r="S61" s="36">
        <v>1318872</v>
      </c>
      <c r="T61" s="36">
        <v>0</v>
      </c>
      <c r="U61" s="36">
        <v>1424667</v>
      </c>
      <c r="V61" s="36">
        <v>0</v>
      </c>
      <c r="W61" s="36">
        <v>0</v>
      </c>
      <c r="X61" s="36">
        <v>0</v>
      </c>
      <c r="Y61" s="36">
        <v>0</v>
      </c>
      <c r="Z61" s="36">
        <v>0</v>
      </c>
      <c r="AA61" s="36">
        <v>0</v>
      </c>
      <c r="AB61" s="36">
        <v>0</v>
      </c>
      <c r="AC61" s="36">
        <v>0</v>
      </c>
      <c r="AD61" s="36">
        <v>0</v>
      </c>
      <c r="AE61" s="36">
        <v>0</v>
      </c>
      <c r="AF61" s="36">
        <v>0</v>
      </c>
      <c r="AG61" s="36">
        <v>0</v>
      </c>
      <c r="AH61" s="36">
        <v>0</v>
      </c>
      <c r="AI61" s="36">
        <v>0</v>
      </c>
      <c r="AJ61" s="36">
        <v>1424667</v>
      </c>
      <c r="AK61" s="36">
        <v>2743539</v>
      </c>
      <c r="AL61" s="36">
        <v>79213</v>
      </c>
      <c r="AM61" s="36">
        <v>0</v>
      </c>
      <c r="AN61" s="36">
        <v>79213</v>
      </c>
      <c r="AO61" s="36">
        <v>933264</v>
      </c>
      <c r="AP61" s="36">
        <v>83175</v>
      </c>
      <c r="AQ61" s="36">
        <v>0</v>
      </c>
      <c r="AR61" s="36">
        <v>0</v>
      </c>
      <c r="AS61" s="36">
        <v>0</v>
      </c>
      <c r="AT61" s="36">
        <v>0</v>
      </c>
      <c r="AU61" s="36">
        <v>1095652</v>
      </c>
      <c r="AV61" s="36">
        <v>0</v>
      </c>
      <c r="AW61" s="36">
        <v>1095652</v>
      </c>
      <c r="AX61" s="36">
        <v>0</v>
      </c>
      <c r="AY61" s="36">
        <v>0</v>
      </c>
      <c r="AZ61" s="36">
        <v>0</v>
      </c>
      <c r="BA61" s="36">
        <v>0</v>
      </c>
      <c r="BB61" s="36">
        <v>0</v>
      </c>
      <c r="BC61" s="36">
        <v>0</v>
      </c>
      <c r="BD61" s="36">
        <v>0</v>
      </c>
      <c r="BE61" s="36">
        <v>0</v>
      </c>
      <c r="BF61" s="36">
        <v>189726</v>
      </c>
      <c r="BG61" s="36">
        <v>189726</v>
      </c>
      <c r="BH61" s="36">
        <v>1285378</v>
      </c>
      <c r="BI61" s="36">
        <v>50000</v>
      </c>
      <c r="BJ61" s="36">
        <v>0</v>
      </c>
      <c r="BK61" s="36">
        <v>0</v>
      </c>
      <c r="BL61" s="36">
        <v>0</v>
      </c>
      <c r="BM61" s="36">
        <v>0</v>
      </c>
      <c r="BN61" s="36">
        <v>0</v>
      </c>
      <c r="BO61" s="36">
        <v>0</v>
      </c>
      <c r="BP61" s="36">
        <v>1408161</v>
      </c>
      <c r="BQ61" s="36">
        <v>0</v>
      </c>
      <c r="BR61" s="36">
        <v>0</v>
      </c>
      <c r="BS61" s="36">
        <v>1458161</v>
      </c>
      <c r="BT61" s="36">
        <v>2743539</v>
      </c>
    </row>
    <row r="62" spans="2:72" x14ac:dyDescent="0.3">
      <c r="B62" s="35" t="s">
        <v>145</v>
      </c>
      <c r="C62" s="35" t="s">
        <v>260</v>
      </c>
      <c r="D62" s="35" t="s">
        <v>351</v>
      </c>
      <c r="E62" s="35" t="s">
        <v>198</v>
      </c>
      <c r="F62" s="35" t="s">
        <v>84</v>
      </c>
      <c r="G62" s="35" t="s">
        <v>10</v>
      </c>
      <c r="H62" s="35">
        <v>2020</v>
      </c>
      <c r="I62" s="36">
        <v>2312</v>
      </c>
      <c r="J62" s="36">
        <v>295005</v>
      </c>
      <c r="K62" s="36">
        <v>290132</v>
      </c>
      <c r="L62" s="36">
        <v>10394</v>
      </c>
      <c r="M62" s="36">
        <v>0</v>
      </c>
      <c r="N62" s="36">
        <v>0</v>
      </c>
      <c r="O62" s="36">
        <v>0</v>
      </c>
      <c r="P62" s="36">
        <v>0</v>
      </c>
      <c r="Q62" s="36">
        <v>597843</v>
      </c>
      <c r="R62" s="36">
        <v>0</v>
      </c>
      <c r="S62" s="36">
        <v>597843</v>
      </c>
      <c r="T62" s="36">
        <v>0</v>
      </c>
      <c r="U62" s="36">
        <v>142555</v>
      </c>
      <c r="V62" s="36">
        <v>0</v>
      </c>
      <c r="W62" s="36">
        <v>0</v>
      </c>
      <c r="X62" s="36">
        <v>0</v>
      </c>
      <c r="Y62" s="36">
        <v>0</v>
      </c>
      <c r="Z62" s="36">
        <v>0</v>
      </c>
      <c r="AA62" s="36">
        <v>0</v>
      </c>
      <c r="AB62" s="36">
        <v>0</v>
      </c>
      <c r="AC62" s="36">
        <v>0</v>
      </c>
      <c r="AD62" s="36">
        <v>0</v>
      </c>
      <c r="AE62" s="36">
        <v>0</v>
      </c>
      <c r="AF62" s="36">
        <v>0</v>
      </c>
      <c r="AG62" s="36">
        <v>0</v>
      </c>
      <c r="AH62" s="36">
        <v>0</v>
      </c>
      <c r="AI62" s="36">
        <v>0</v>
      </c>
      <c r="AJ62" s="36">
        <v>142555</v>
      </c>
      <c r="AK62" s="36">
        <v>740398</v>
      </c>
      <c r="AL62" s="36">
        <v>0</v>
      </c>
      <c r="AM62" s="36">
        <v>0</v>
      </c>
      <c r="AN62" s="36">
        <v>0</v>
      </c>
      <c r="AO62" s="36">
        <v>208055</v>
      </c>
      <c r="AP62" s="36">
        <v>65473</v>
      </c>
      <c r="AQ62" s="36">
        <v>251603</v>
      </c>
      <c r="AR62" s="36">
        <v>0</v>
      </c>
      <c r="AS62" s="36">
        <v>0</v>
      </c>
      <c r="AT62" s="36">
        <v>0</v>
      </c>
      <c r="AU62" s="36">
        <v>525131</v>
      </c>
      <c r="AV62" s="36">
        <v>0</v>
      </c>
      <c r="AW62" s="36">
        <v>525131</v>
      </c>
      <c r="AX62" s="36">
        <v>0</v>
      </c>
      <c r="AY62" s="36">
        <v>0</v>
      </c>
      <c r="AZ62" s="36">
        <v>0</v>
      </c>
      <c r="BA62" s="36">
        <v>83772</v>
      </c>
      <c r="BB62" s="36">
        <v>0</v>
      </c>
      <c r="BC62" s="36">
        <v>0</v>
      </c>
      <c r="BD62" s="36">
        <v>0</v>
      </c>
      <c r="BE62" s="36">
        <v>0</v>
      </c>
      <c r="BF62" s="36">
        <v>0</v>
      </c>
      <c r="BG62" s="36">
        <v>83772</v>
      </c>
      <c r="BH62" s="36">
        <v>608903</v>
      </c>
      <c r="BI62" s="36">
        <v>60000</v>
      </c>
      <c r="BJ62" s="36">
        <v>0</v>
      </c>
      <c r="BK62" s="36">
        <v>0</v>
      </c>
      <c r="BL62" s="36">
        <v>0</v>
      </c>
      <c r="BM62" s="36">
        <v>0</v>
      </c>
      <c r="BN62" s="36">
        <v>0</v>
      </c>
      <c r="BO62" s="36">
        <v>0</v>
      </c>
      <c r="BP62" s="36">
        <v>71495</v>
      </c>
      <c r="BQ62" s="36">
        <v>0</v>
      </c>
      <c r="BR62" s="36">
        <v>0</v>
      </c>
      <c r="BS62" s="36">
        <v>131495</v>
      </c>
      <c r="BT62" s="36">
        <v>740398</v>
      </c>
    </row>
    <row r="63" spans="2:72" x14ac:dyDescent="0.3">
      <c r="B63" s="35" t="s">
        <v>145</v>
      </c>
      <c r="C63" s="35" t="s">
        <v>260</v>
      </c>
      <c r="D63" s="35" t="s">
        <v>351</v>
      </c>
      <c r="E63" s="35" t="s">
        <v>199</v>
      </c>
      <c r="F63" s="35" t="s">
        <v>47</v>
      </c>
      <c r="G63" s="35" t="s">
        <v>8</v>
      </c>
      <c r="H63" s="35">
        <v>2020</v>
      </c>
      <c r="I63" s="36">
        <v>102146</v>
      </c>
      <c r="J63" s="36">
        <v>780097</v>
      </c>
      <c r="K63" s="36">
        <v>590386</v>
      </c>
      <c r="L63" s="36">
        <v>46666</v>
      </c>
      <c r="M63" s="36">
        <v>0</v>
      </c>
      <c r="N63" s="36">
        <v>0</v>
      </c>
      <c r="O63" s="36">
        <v>26172</v>
      </c>
      <c r="P63" s="36">
        <v>0</v>
      </c>
      <c r="Q63" s="36">
        <v>1545467</v>
      </c>
      <c r="R63" s="36">
        <v>0</v>
      </c>
      <c r="S63" s="36">
        <v>1545467</v>
      </c>
      <c r="T63" s="36">
        <v>0</v>
      </c>
      <c r="U63" s="36">
        <v>265711</v>
      </c>
      <c r="V63" s="36">
        <v>0</v>
      </c>
      <c r="W63" s="36">
        <v>0</v>
      </c>
      <c r="X63" s="36">
        <v>0</v>
      </c>
      <c r="Y63" s="36">
        <v>0</v>
      </c>
      <c r="Z63" s="36">
        <v>0</v>
      </c>
      <c r="AA63" s="36">
        <v>0</v>
      </c>
      <c r="AB63" s="36">
        <v>0</v>
      </c>
      <c r="AC63" s="36">
        <v>0</v>
      </c>
      <c r="AD63" s="36">
        <v>0</v>
      </c>
      <c r="AE63" s="36">
        <v>0</v>
      </c>
      <c r="AF63" s="36">
        <v>0</v>
      </c>
      <c r="AG63" s="36">
        <v>0</v>
      </c>
      <c r="AH63" s="36">
        <v>0</v>
      </c>
      <c r="AI63" s="36">
        <v>0</v>
      </c>
      <c r="AJ63" s="36">
        <v>265711</v>
      </c>
      <c r="AK63" s="36">
        <v>1811178</v>
      </c>
      <c r="AL63" s="36">
        <v>0</v>
      </c>
      <c r="AM63" s="36">
        <v>0</v>
      </c>
      <c r="AN63" s="36">
        <v>0</v>
      </c>
      <c r="AO63" s="36">
        <v>1135895</v>
      </c>
      <c r="AP63" s="36">
        <v>0</v>
      </c>
      <c r="AQ63" s="36">
        <v>152147</v>
      </c>
      <c r="AR63" s="36">
        <v>152147</v>
      </c>
      <c r="AS63" s="36">
        <v>0</v>
      </c>
      <c r="AT63" s="36">
        <v>0</v>
      </c>
      <c r="AU63" s="36">
        <v>1288042</v>
      </c>
      <c r="AV63" s="36">
        <v>0</v>
      </c>
      <c r="AW63" s="36">
        <v>1288042</v>
      </c>
      <c r="AX63" s="36">
        <v>0</v>
      </c>
      <c r="AY63" s="36">
        <v>0</v>
      </c>
      <c r="AZ63" s="36">
        <v>0</v>
      </c>
      <c r="BA63" s="36">
        <v>0</v>
      </c>
      <c r="BB63" s="36">
        <v>0</v>
      </c>
      <c r="BC63" s="36">
        <v>0</v>
      </c>
      <c r="BD63" s="36">
        <v>0</v>
      </c>
      <c r="BE63" s="36">
        <v>0</v>
      </c>
      <c r="BF63" s="36">
        <v>0</v>
      </c>
      <c r="BG63" s="36">
        <v>0</v>
      </c>
      <c r="BH63" s="36">
        <v>1288042</v>
      </c>
      <c r="BI63" s="36">
        <v>115500</v>
      </c>
      <c r="BJ63" s="36">
        <v>50000</v>
      </c>
      <c r="BK63" s="36">
        <v>0</v>
      </c>
      <c r="BL63" s="36">
        <v>0</v>
      </c>
      <c r="BM63" s="36">
        <v>0</v>
      </c>
      <c r="BN63" s="36">
        <v>0</v>
      </c>
      <c r="BO63" s="36">
        <v>30851</v>
      </c>
      <c r="BP63" s="36">
        <v>326785</v>
      </c>
      <c r="BQ63" s="36">
        <v>0</v>
      </c>
      <c r="BR63" s="36">
        <v>0</v>
      </c>
      <c r="BS63" s="36">
        <v>523136</v>
      </c>
      <c r="BT63" s="36">
        <v>1811178</v>
      </c>
    </row>
    <row r="64" spans="2:72" x14ac:dyDescent="0.3">
      <c r="B64" s="35" t="s">
        <v>188</v>
      </c>
      <c r="C64" s="35" t="s">
        <v>260</v>
      </c>
      <c r="D64" s="35" t="s">
        <v>351</v>
      </c>
      <c r="E64" s="35" t="s">
        <v>167</v>
      </c>
      <c r="F64" s="35" t="s">
        <v>46</v>
      </c>
      <c r="G64" s="35" t="s">
        <v>17</v>
      </c>
      <c r="H64" s="35">
        <v>2020</v>
      </c>
      <c r="I64" s="36">
        <v>1576368</v>
      </c>
      <c r="J64" s="36">
        <v>785563</v>
      </c>
      <c r="K64" s="36">
        <v>899660</v>
      </c>
      <c r="L64" s="36">
        <v>3201</v>
      </c>
      <c r="M64" s="36">
        <v>24414</v>
      </c>
      <c r="N64" s="36">
        <v>0</v>
      </c>
      <c r="O64" s="36">
        <v>14920</v>
      </c>
      <c r="P64" s="36">
        <v>0</v>
      </c>
      <c r="Q64" s="36">
        <v>3304126</v>
      </c>
      <c r="R64" s="36">
        <v>0</v>
      </c>
      <c r="S64" s="36">
        <v>3304126</v>
      </c>
      <c r="T64" s="36">
        <v>0</v>
      </c>
      <c r="U64" s="36">
        <v>69773</v>
      </c>
      <c r="V64" s="36">
        <v>0</v>
      </c>
      <c r="W64" s="36">
        <v>4460500</v>
      </c>
      <c r="X64" s="36">
        <v>0</v>
      </c>
      <c r="Y64" s="36">
        <v>0</v>
      </c>
      <c r="Z64" s="36">
        <v>0</v>
      </c>
      <c r="AA64" s="36">
        <v>255889</v>
      </c>
      <c r="AB64" s="36">
        <v>0</v>
      </c>
      <c r="AC64" s="36">
        <v>0</v>
      </c>
      <c r="AD64" s="36">
        <v>0</v>
      </c>
      <c r="AE64" s="36">
        <v>29177</v>
      </c>
      <c r="AF64" s="36">
        <v>0</v>
      </c>
      <c r="AG64" s="36">
        <v>0</v>
      </c>
      <c r="AH64" s="36">
        <v>0</v>
      </c>
      <c r="AI64" s="36">
        <v>0</v>
      </c>
      <c r="AJ64" s="36">
        <v>4815339</v>
      </c>
      <c r="AK64" s="36">
        <v>8119465</v>
      </c>
      <c r="AL64" s="36">
        <v>16314</v>
      </c>
      <c r="AM64" s="36">
        <v>0</v>
      </c>
      <c r="AN64" s="36">
        <v>16314</v>
      </c>
      <c r="AO64" s="36">
        <v>420676</v>
      </c>
      <c r="AP64" s="36">
        <v>53025</v>
      </c>
      <c r="AQ64" s="36">
        <v>13808</v>
      </c>
      <c r="AR64" s="36">
        <v>0</v>
      </c>
      <c r="AS64" s="36">
        <v>0</v>
      </c>
      <c r="AT64" s="36">
        <v>0</v>
      </c>
      <c r="AU64" s="36">
        <v>503823</v>
      </c>
      <c r="AV64" s="36">
        <v>0</v>
      </c>
      <c r="AW64" s="36">
        <v>503823</v>
      </c>
      <c r="AX64" s="36">
        <v>0</v>
      </c>
      <c r="AY64" s="36">
        <v>0</v>
      </c>
      <c r="AZ64" s="36">
        <v>0</v>
      </c>
      <c r="BA64" s="36">
        <v>0</v>
      </c>
      <c r="BB64" s="36">
        <v>458950</v>
      </c>
      <c r="BC64" s="36">
        <v>0</v>
      </c>
      <c r="BD64" s="36">
        <v>0</v>
      </c>
      <c r="BE64" s="36">
        <v>0</v>
      </c>
      <c r="BF64" s="36">
        <v>0</v>
      </c>
      <c r="BG64" s="36">
        <v>458950</v>
      </c>
      <c r="BH64" s="36">
        <v>962773</v>
      </c>
      <c r="BI64" s="36">
        <v>300000</v>
      </c>
      <c r="BJ64" s="36">
        <v>0</v>
      </c>
      <c r="BK64" s="36">
        <v>0</v>
      </c>
      <c r="BL64" s="36">
        <v>0</v>
      </c>
      <c r="BM64" s="36">
        <v>0</v>
      </c>
      <c r="BN64" s="36">
        <v>0</v>
      </c>
      <c r="BO64" s="36">
        <v>119986</v>
      </c>
      <c r="BP64" s="36">
        <v>6736706</v>
      </c>
      <c r="BQ64" s="36">
        <v>0</v>
      </c>
      <c r="BR64" s="36">
        <v>0</v>
      </c>
      <c r="BS64" s="36">
        <v>7156692</v>
      </c>
      <c r="BT64" s="36">
        <v>8119465</v>
      </c>
    </row>
    <row r="65" spans="2:72" x14ac:dyDescent="0.3">
      <c r="B65" s="35" t="s">
        <v>188</v>
      </c>
      <c r="C65" s="35" t="s">
        <v>260</v>
      </c>
      <c r="D65" s="35" t="s">
        <v>351</v>
      </c>
      <c r="E65" s="35" t="s">
        <v>170</v>
      </c>
      <c r="F65" s="35" t="s">
        <v>29</v>
      </c>
      <c r="G65" s="35" t="s">
        <v>12</v>
      </c>
      <c r="H65" s="35">
        <v>2020</v>
      </c>
      <c r="I65" s="36">
        <v>5505848</v>
      </c>
      <c r="J65" s="36">
        <v>13052331</v>
      </c>
      <c r="K65" s="36">
        <v>10174588</v>
      </c>
      <c r="L65" s="36">
        <v>1755452</v>
      </c>
      <c r="M65" s="36">
        <v>0</v>
      </c>
      <c r="N65" s="36">
        <v>67847</v>
      </c>
      <c r="O65" s="36">
        <v>0</v>
      </c>
      <c r="P65" s="36">
        <v>0</v>
      </c>
      <c r="Q65" s="36">
        <v>30556066</v>
      </c>
      <c r="R65" s="36">
        <v>0</v>
      </c>
      <c r="S65" s="36">
        <v>30556066</v>
      </c>
      <c r="T65" s="36">
        <v>0</v>
      </c>
      <c r="U65" s="36">
        <v>16932879</v>
      </c>
      <c r="V65" s="36">
        <v>0</v>
      </c>
      <c r="W65" s="36">
        <v>0</v>
      </c>
      <c r="X65" s="36">
        <v>0</v>
      </c>
      <c r="Y65" s="36">
        <v>203372</v>
      </c>
      <c r="Z65" s="36">
        <v>0</v>
      </c>
      <c r="AA65" s="36">
        <v>610014</v>
      </c>
      <c r="AB65" s="36">
        <v>0</v>
      </c>
      <c r="AC65" s="36">
        <v>0</v>
      </c>
      <c r="AD65" s="36">
        <v>0</v>
      </c>
      <c r="AE65" s="36">
        <v>246208</v>
      </c>
      <c r="AF65" s="36">
        <v>0</v>
      </c>
      <c r="AG65" s="36">
        <v>0</v>
      </c>
      <c r="AH65" s="36">
        <v>201326</v>
      </c>
      <c r="AI65" s="36">
        <v>0</v>
      </c>
      <c r="AJ65" s="36">
        <v>18193799</v>
      </c>
      <c r="AK65" s="36">
        <v>48749865</v>
      </c>
      <c r="AL65" s="36">
        <v>0</v>
      </c>
      <c r="AM65" s="36">
        <v>0</v>
      </c>
      <c r="AN65" s="36">
        <v>0</v>
      </c>
      <c r="AO65" s="36">
        <v>6263960</v>
      </c>
      <c r="AP65" s="36">
        <v>4482490</v>
      </c>
      <c r="AQ65" s="36">
        <v>2202533</v>
      </c>
      <c r="AR65" s="36">
        <v>2202533</v>
      </c>
      <c r="AS65" s="36">
        <v>0</v>
      </c>
      <c r="AT65" s="36">
        <v>1782681</v>
      </c>
      <c r="AU65" s="36">
        <v>14731664</v>
      </c>
      <c r="AV65" s="36">
        <v>0</v>
      </c>
      <c r="AW65" s="36">
        <v>14731664</v>
      </c>
      <c r="AX65" s="36">
        <v>0</v>
      </c>
      <c r="AY65" s="36">
        <v>0</v>
      </c>
      <c r="AZ65" s="36">
        <v>0</v>
      </c>
      <c r="BA65" s="36">
        <v>0</v>
      </c>
      <c r="BB65" s="36">
        <v>514540</v>
      </c>
      <c r="BC65" s="36">
        <v>0</v>
      </c>
      <c r="BD65" s="36">
        <v>0</v>
      </c>
      <c r="BE65" s="36">
        <v>0</v>
      </c>
      <c r="BF65" s="36">
        <v>0</v>
      </c>
      <c r="BG65" s="36">
        <v>514540</v>
      </c>
      <c r="BH65" s="36">
        <v>15246204</v>
      </c>
      <c r="BI65" s="36">
        <v>2000000</v>
      </c>
      <c r="BJ65" s="36">
        <v>0</v>
      </c>
      <c r="BK65" s="36">
        <v>0</v>
      </c>
      <c r="BL65" s="36">
        <v>0</v>
      </c>
      <c r="BM65" s="36">
        <v>0</v>
      </c>
      <c r="BN65" s="36">
        <v>0</v>
      </c>
      <c r="BO65" s="36">
        <v>995905</v>
      </c>
      <c r="BP65" s="36">
        <v>30507756</v>
      </c>
      <c r="BQ65" s="36">
        <v>0</v>
      </c>
      <c r="BR65" s="36">
        <v>0</v>
      </c>
      <c r="BS65" s="36">
        <v>33503661</v>
      </c>
      <c r="BT65" s="36">
        <v>48749865</v>
      </c>
    </row>
    <row r="66" spans="2:72" x14ac:dyDescent="0.3">
      <c r="B66" s="35" t="s">
        <v>124</v>
      </c>
      <c r="C66" s="35" t="s">
        <v>260</v>
      </c>
      <c r="D66" s="35" t="s">
        <v>350</v>
      </c>
      <c r="E66" s="35" t="s">
        <v>143</v>
      </c>
      <c r="F66" s="35" t="s">
        <v>92</v>
      </c>
      <c r="G66" s="35" t="s">
        <v>23</v>
      </c>
      <c r="H66" s="35">
        <v>2019</v>
      </c>
      <c r="I66" s="36">
        <v>68873</v>
      </c>
      <c r="J66" s="36">
        <v>2448076</v>
      </c>
      <c r="K66" s="36">
        <v>849625</v>
      </c>
      <c r="L66" s="36">
        <v>0</v>
      </c>
      <c r="M66" s="36">
        <v>0</v>
      </c>
      <c r="N66" s="36">
        <v>0</v>
      </c>
      <c r="O66" s="36">
        <v>0</v>
      </c>
      <c r="P66" s="36">
        <v>0</v>
      </c>
      <c r="Q66" s="36">
        <v>3366574</v>
      </c>
      <c r="R66" s="36">
        <v>0</v>
      </c>
      <c r="S66" s="36">
        <v>3366574</v>
      </c>
      <c r="T66" s="36">
        <v>0</v>
      </c>
      <c r="U66" s="36">
        <v>874843</v>
      </c>
      <c r="V66" s="36">
        <v>0</v>
      </c>
      <c r="W66" s="36">
        <v>0</v>
      </c>
      <c r="X66" s="36">
        <v>0</v>
      </c>
      <c r="Y66" s="36">
        <v>0</v>
      </c>
      <c r="Z66" s="36">
        <v>0</v>
      </c>
      <c r="AA66" s="36">
        <v>0</v>
      </c>
      <c r="AB66" s="36">
        <v>0</v>
      </c>
      <c r="AC66" s="36">
        <v>0</v>
      </c>
      <c r="AD66" s="36">
        <v>0</v>
      </c>
      <c r="AE66" s="36">
        <v>27344</v>
      </c>
      <c r="AF66" s="36">
        <v>0</v>
      </c>
      <c r="AG66" s="36">
        <v>0</v>
      </c>
      <c r="AH66" s="36">
        <v>0</v>
      </c>
      <c r="AI66" s="36">
        <v>0</v>
      </c>
      <c r="AJ66" s="36">
        <v>902187</v>
      </c>
      <c r="AK66" s="36">
        <v>4268761</v>
      </c>
      <c r="AL66" s="36">
        <v>53208</v>
      </c>
      <c r="AM66" s="36">
        <v>0</v>
      </c>
      <c r="AN66" s="36">
        <v>53208</v>
      </c>
      <c r="AO66" s="36">
        <v>621762</v>
      </c>
      <c r="AP66" s="36">
        <v>5787</v>
      </c>
      <c r="AQ66" s="36">
        <v>0</v>
      </c>
      <c r="AR66" s="36">
        <v>0</v>
      </c>
      <c r="AS66" s="36">
        <v>0</v>
      </c>
      <c r="AT66" s="36">
        <v>0</v>
      </c>
      <c r="AU66" s="36">
        <v>680757</v>
      </c>
      <c r="AV66" s="36">
        <v>0</v>
      </c>
      <c r="AW66" s="36">
        <v>680757</v>
      </c>
      <c r="AX66" s="36">
        <v>0</v>
      </c>
      <c r="AY66" s="36">
        <v>0</v>
      </c>
      <c r="AZ66" s="36">
        <v>0</v>
      </c>
      <c r="BA66" s="36">
        <v>0</v>
      </c>
      <c r="BB66" s="36">
        <v>81653</v>
      </c>
      <c r="BC66" s="36">
        <v>0</v>
      </c>
      <c r="BD66" s="36">
        <v>1217817</v>
      </c>
      <c r="BE66" s="36">
        <v>0</v>
      </c>
      <c r="BF66" s="36">
        <v>0</v>
      </c>
      <c r="BG66" s="36">
        <v>1299470</v>
      </c>
      <c r="BH66" s="36">
        <v>1980227</v>
      </c>
      <c r="BI66" s="36">
        <v>150000</v>
      </c>
      <c r="BJ66" s="36">
        <v>0</v>
      </c>
      <c r="BK66" s="36">
        <v>0</v>
      </c>
      <c r="BL66" s="36">
        <v>0</v>
      </c>
      <c r="BM66" s="36">
        <v>0</v>
      </c>
      <c r="BN66" s="36">
        <v>0</v>
      </c>
      <c r="BO66" s="36">
        <v>150853</v>
      </c>
      <c r="BP66" s="36">
        <v>1987681</v>
      </c>
      <c r="BQ66" s="36">
        <v>0</v>
      </c>
      <c r="BR66" s="36">
        <v>0</v>
      </c>
      <c r="BS66" s="36">
        <v>2288534</v>
      </c>
      <c r="BT66" s="36">
        <v>4268761</v>
      </c>
    </row>
    <row r="67" spans="2:72" x14ac:dyDescent="0.3">
      <c r="B67" s="35" t="s">
        <v>124</v>
      </c>
      <c r="C67" s="35" t="s">
        <v>260</v>
      </c>
      <c r="D67" s="35" t="s">
        <v>350</v>
      </c>
      <c r="E67" s="35" t="s">
        <v>126</v>
      </c>
      <c r="F67" s="35" t="s">
        <v>86</v>
      </c>
      <c r="G67" s="35" t="s">
        <v>8</v>
      </c>
      <c r="H67" s="35">
        <v>2019</v>
      </c>
      <c r="I67" s="36">
        <v>30255</v>
      </c>
      <c r="J67" s="36">
        <v>5125963</v>
      </c>
      <c r="K67" s="36">
        <v>3240090</v>
      </c>
      <c r="L67" s="36">
        <v>0</v>
      </c>
      <c r="M67" s="36">
        <v>0</v>
      </c>
      <c r="N67" s="36">
        <v>0</v>
      </c>
      <c r="O67" s="36">
        <v>0</v>
      </c>
      <c r="P67" s="36">
        <v>0</v>
      </c>
      <c r="Q67" s="36">
        <v>8396308</v>
      </c>
      <c r="R67" s="36">
        <v>0</v>
      </c>
      <c r="S67" s="36">
        <v>8396308</v>
      </c>
      <c r="T67" s="36">
        <v>0</v>
      </c>
      <c r="U67" s="36">
        <v>434384</v>
      </c>
      <c r="V67" s="36">
        <v>0</v>
      </c>
      <c r="W67" s="36">
        <v>0</v>
      </c>
      <c r="X67" s="36">
        <v>0</v>
      </c>
      <c r="Y67" s="36">
        <v>29973</v>
      </c>
      <c r="Z67" s="36">
        <v>0</v>
      </c>
      <c r="AA67" s="36">
        <v>0</v>
      </c>
      <c r="AB67" s="36">
        <v>0</v>
      </c>
      <c r="AC67" s="36">
        <v>0</v>
      </c>
      <c r="AD67" s="36">
        <v>0</v>
      </c>
      <c r="AE67" s="36">
        <v>0</v>
      </c>
      <c r="AF67" s="36">
        <v>0</v>
      </c>
      <c r="AG67" s="36">
        <v>0</v>
      </c>
      <c r="AH67" s="36">
        <v>816521</v>
      </c>
      <c r="AI67" s="36">
        <v>0</v>
      </c>
      <c r="AJ67" s="36">
        <v>1280878</v>
      </c>
      <c r="AK67" s="36">
        <v>9677186</v>
      </c>
      <c r="AL67" s="36">
        <v>231867</v>
      </c>
      <c r="AM67" s="36">
        <v>0</v>
      </c>
      <c r="AN67" s="36">
        <v>231867</v>
      </c>
      <c r="AO67" s="36">
        <v>2538493</v>
      </c>
      <c r="AP67" s="36">
        <v>272728</v>
      </c>
      <c r="AQ67" s="36">
        <v>944099</v>
      </c>
      <c r="AR67" s="36">
        <v>0</v>
      </c>
      <c r="AS67" s="36">
        <v>0</v>
      </c>
      <c r="AT67" s="36">
        <v>0</v>
      </c>
      <c r="AU67" s="36">
        <v>3987187</v>
      </c>
      <c r="AV67" s="36">
        <v>0</v>
      </c>
      <c r="AW67" s="36">
        <v>3987187</v>
      </c>
      <c r="AX67" s="36">
        <v>0</v>
      </c>
      <c r="AY67" s="36">
        <v>0</v>
      </c>
      <c r="AZ67" s="36">
        <v>0</v>
      </c>
      <c r="BA67" s="36">
        <v>0</v>
      </c>
      <c r="BB67" s="36">
        <v>0</v>
      </c>
      <c r="BC67" s="36">
        <v>0</v>
      </c>
      <c r="BD67" s="36">
        <v>3705005</v>
      </c>
      <c r="BE67" s="36">
        <v>0</v>
      </c>
      <c r="BF67" s="36">
        <v>0</v>
      </c>
      <c r="BG67" s="36">
        <v>3705005</v>
      </c>
      <c r="BH67" s="36">
        <v>7692192</v>
      </c>
      <c r="BI67" s="36">
        <v>1390000</v>
      </c>
      <c r="BJ67" s="36">
        <v>0</v>
      </c>
      <c r="BK67" s="36">
        <v>0</v>
      </c>
      <c r="BL67" s="36">
        <v>0</v>
      </c>
      <c r="BM67" s="36">
        <v>0</v>
      </c>
      <c r="BN67" s="36">
        <v>0</v>
      </c>
      <c r="BO67" s="36">
        <v>200913</v>
      </c>
      <c r="BP67" s="36">
        <v>394081</v>
      </c>
      <c r="BQ67" s="36">
        <v>0</v>
      </c>
      <c r="BR67" s="36">
        <v>0</v>
      </c>
      <c r="BS67" s="36">
        <v>1984994</v>
      </c>
      <c r="BT67" s="36">
        <v>9677186</v>
      </c>
    </row>
    <row r="68" spans="2:72" x14ac:dyDescent="0.3">
      <c r="B68" s="35" t="s">
        <v>124</v>
      </c>
      <c r="C68" s="35" t="s">
        <v>260</v>
      </c>
      <c r="D68" s="35" t="s">
        <v>350</v>
      </c>
      <c r="E68" s="35" t="s">
        <v>130</v>
      </c>
      <c r="F68" s="35" t="s">
        <v>73</v>
      </c>
      <c r="G68" s="35" t="s">
        <v>8</v>
      </c>
      <c r="H68" s="35">
        <v>2019</v>
      </c>
      <c r="I68" s="36">
        <v>46460983</v>
      </c>
      <c r="J68" s="36">
        <v>30140166</v>
      </c>
      <c r="K68" s="36">
        <v>19147982</v>
      </c>
      <c r="L68" s="36">
        <v>0</v>
      </c>
      <c r="M68" s="36">
        <v>0</v>
      </c>
      <c r="N68" s="36">
        <v>0</v>
      </c>
      <c r="O68" s="36">
        <v>0</v>
      </c>
      <c r="P68" s="36">
        <v>0</v>
      </c>
      <c r="Q68" s="36">
        <v>95749131</v>
      </c>
      <c r="R68" s="36">
        <v>0</v>
      </c>
      <c r="S68" s="36">
        <v>95749131</v>
      </c>
      <c r="T68" s="36">
        <v>0</v>
      </c>
      <c r="U68" s="36">
        <v>23651752</v>
      </c>
      <c r="V68" s="36">
        <v>0</v>
      </c>
      <c r="W68" s="36">
        <v>0</v>
      </c>
      <c r="X68" s="36">
        <v>0</v>
      </c>
      <c r="Y68" s="36">
        <v>9495972</v>
      </c>
      <c r="Z68" s="36">
        <v>0</v>
      </c>
      <c r="AA68" s="36">
        <v>0</v>
      </c>
      <c r="AB68" s="36">
        <v>0</v>
      </c>
      <c r="AC68" s="36">
        <v>0</v>
      </c>
      <c r="AD68" s="36">
        <v>0</v>
      </c>
      <c r="AE68" s="36">
        <v>647915</v>
      </c>
      <c r="AF68" s="36">
        <v>0</v>
      </c>
      <c r="AG68" s="36">
        <v>2015192</v>
      </c>
      <c r="AH68" s="36">
        <v>0</v>
      </c>
      <c r="AI68" s="36">
        <v>0</v>
      </c>
      <c r="AJ68" s="36">
        <v>35810831</v>
      </c>
      <c r="AK68" s="36">
        <v>131559962</v>
      </c>
      <c r="AL68" s="36">
        <v>2461822</v>
      </c>
      <c r="AM68" s="36">
        <v>772783</v>
      </c>
      <c r="AN68" s="36">
        <v>3234605</v>
      </c>
      <c r="AO68" s="36">
        <v>20757168</v>
      </c>
      <c r="AP68" s="36">
        <v>2013289</v>
      </c>
      <c r="AQ68" s="36">
        <v>697008</v>
      </c>
      <c r="AR68" s="36">
        <v>0</v>
      </c>
      <c r="AS68" s="36">
        <v>0</v>
      </c>
      <c r="AT68" s="36">
        <v>0</v>
      </c>
      <c r="AU68" s="36">
        <v>26702070</v>
      </c>
      <c r="AV68" s="36">
        <v>0</v>
      </c>
      <c r="AW68" s="36">
        <v>26702070</v>
      </c>
      <c r="AX68" s="36">
        <v>0</v>
      </c>
      <c r="AY68" s="36">
        <v>0</v>
      </c>
      <c r="AZ68" s="36">
        <v>0</v>
      </c>
      <c r="BA68" s="36">
        <v>0</v>
      </c>
      <c r="BB68" s="36">
        <v>0</v>
      </c>
      <c r="BC68" s="36">
        <v>0</v>
      </c>
      <c r="BD68" s="36">
        <v>1234775</v>
      </c>
      <c r="BE68" s="36">
        <v>0</v>
      </c>
      <c r="BF68" s="36">
        <v>0</v>
      </c>
      <c r="BG68" s="36">
        <v>1234775</v>
      </c>
      <c r="BH68" s="36">
        <v>27936845</v>
      </c>
      <c r="BI68" s="36">
        <v>350001</v>
      </c>
      <c r="BJ68" s="36">
        <v>55490245</v>
      </c>
      <c r="BK68" s="36">
        <v>0</v>
      </c>
      <c r="BL68" s="36">
        <v>0</v>
      </c>
      <c r="BM68" s="36">
        <v>0</v>
      </c>
      <c r="BN68" s="36">
        <v>3083149</v>
      </c>
      <c r="BO68" s="36">
        <v>175000</v>
      </c>
      <c r="BP68" s="36">
        <v>44524722</v>
      </c>
      <c r="BQ68" s="36">
        <v>0</v>
      </c>
      <c r="BR68" s="36">
        <v>0</v>
      </c>
      <c r="BS68" s="36">
        <v>103623117</v>
      </c>
      <c r="BT68" s="36">
        <v>131559962</v>
      </c>
    </row>
    <row r="69" spans="2:72" x14ac:dyDescent="0.3">
      <c r="B69" s="35" t="s">
        <v>124</v>
      </c>
      <c r="C69" s="35" t="s">
        <v>260</v>
      </c>
      <c r="D69" s="35" t="s">
        <v>350</v>
      </c>
      <c r="E69" s="35" t="s">
        <v>127</v>
      </c>
      <c r="F69" s="35" t="s">
        <v>82</v>
      </c>
      <c r="G69" s="35" t="s">
        <v>12</v>
      </c>
      <c r="H69" s="35">
        <v>2019</v>
      </c>
      <c r="I69" s="36">
        <v>11175607</v>
      </c>
      <c r="J69" s="36">
        <v>20480069</v>
      </c>
      <c r="K69" s="36">
        <v>11731852</v>
      </c>
      <c r="L69" s="36">
        <v>0</v>
      </c>
      <c r="M69" s="36">
        <v>0</v>
      </c>
      <c r="N69" s="36">
        <v>40000</v>
      </c>
      <c r="O69" s="36">
        <v>0</v>
      </c>
      <c r="P69" s="36">
        <v>0</v>
      </c>
      <c r="Q69" s="36">
        <v>43427528</v>
      </c>
      <c r="R69" s="36">
        <v>0</v>
      </c>
      <c r="S69" s="36">
        <v>43427528</v>
      </c>
      <c r="T69" s="36">
        <v>4695828</v>
      </c>
      <c r="U69" s="36">
        <v>9220466</v>
      </c>
      <c r="V69" s="36">
        <v>0</v>
      </c>
      <c r="W69" s="36">
        <v>0</v>
      </c>
      <c r="X69" s="36">
        <v>0</v>
      </c>
      <c r="Y69" s="36">
        <v>0</v>
      </c>
      <c r="Z69" s="36">
        <v>0</v>
      </c>
      <c r="AA69" s="36">
        <v>0</v>
      </c>
      <c r="AB69" s="36">
        <v>0</v>
      </c>
      <c r="AC69" s="36">
        <v>0</v>
      </c>
      <c r="AD69" s="36">
        <v>0</v>
      </c>
      <c r="AE69" s="36">
        <v>0</v>
      </c>
      <c r="AF69" s="36">
        <v>0</v>
      </c>
      <c r="AG69" s="36">
        <v>0</v>
      </c>
      <c r="AH69" s="36">
        <v>0</v>
      </c>
      <c r="AI69" s="36">
        <v>0</v>
      </c>
      <c r="AJ69" s="36">
        <v>13916294</v>
      </c>
      <c r="AK69" s="36">
        <v>57343822</v>
      </c>
      <c r="AL69" s="36">
        <v>378452</v>
      </c>
      <c r="AM69" s="36">
        <v>0</v>
      </c>
      <c r="AN69" s="36">
        <v>378452</v>
      </c>
      <c r="AO69" s="36">
        <v>12096163</v>
      </c>
      <c r="AP69" s="36">
        <v>2517833</v>
      </c>
      <c r="AQ69" s="36">
        <v>0</v>
      </c>
      <c r="AR69" s="36">
        <v>0</v>
      </c>
      <c r="AS69" s="36">
        <v>0</v>
      </c>
      <c r="AT69" s="36">
        <v>1590</v>
      </c>
      <c r="AU69" s="36">
        <v>14994038</v>
      </c>
      <c r="AV69" s="36">
        <v>0</v>
      </c>
      <c r="AW69" s="36">
        <v>14994038</v>
      </c>
      <c r="AX69" s="36">
        <v>0</v>
      </c>
      <c r="AY69" s="36">
        <v>0</v>
      </c>
      <c r="AZ69" s="36">
        <v>0</v>
      </c>
      <c r="BA69" s="36">
        <v>0</v>
      </c>
      <c r="BB69" s="36">
        <v>33003</v>
      </c>
      <c r="BC69" s="36">
        <v>0</v>
      </c>
      <c r="BD69" s="36">
        <v>18216444</v>
      </c>
      <c r="BE69" s="36">
        <v>0</v>
      </c>
      <c r="BF69" s="36">
        <v>0</v>
      </c>
      <c r="BG69" s="36">
        <v>18249447</v>
      </c>
      <c r="BH69" s="36">
        <v>33243485</v>
      </c>
      <c r="BI69" s="36">
        <v>3300000</v>
      </c>
      <c r="BJ69" s="36">
        <v>0</v>
      </c>
      <c r="BK69" s="36">
        <v>0</v>
      </c>
      <c r="BL69" s="36">
        <v>0</v>
      </c>
      <c r="BM69" s="36">
        <v>0</v>
      </c>
      <c r="BN69" s="36">
        <v>0</v>
      </c>
      <c r="BO69" s="36">
        <v>11167576</v>
      </c>
      <c r="BP69" s="36">
        <v>9632761</v>
      </c>
      <c r="BQ69" s="36">
        <v>0</v>
      </c>
      <c r="BR69" s="36">
        <v>0</v>
      </c>
      <c r="BS69" s="36">
        <v>24100337</v>
      </c>
      <c r="BT69" s="36">
        <v>57343822</v>
      </c>
    </row>
    <row r="70" spans="2:72" x14ac:dyDescent="0.3">
      <c r="B70" s="35" t="s">
        <v>124</v>
      </c>
      <c r="C70" s="35" t="s">
        <v>260</v>
      </c>
      <c r="D70" s="35" t="s">
        <v>350</v>
      </c>
      <c r="E70" s="35" t="s">
        <v>128</v>
      </c>
      <c r="F70" s="35" t="s">
        <v>44</v>
      </c>
      <c r="G70" s="35" t="s">
        <v>23</v>
      </c>
      <c r="H70" s="35">
        <v>2019</v>
      </c>
      <c r="I70" s="36">
        <v>1897776</v>
      </c>
      <c r="J70" s="36">
        <v>9281711</v>
      </c>
      <c r="K70" s="36">
        <v>13655696</v>
      </c>
      <c r="L70" s="36">
        <v>0</v>
      </c>
      <c r="M70" s="36">
        <v>0</v>
      </c>
      <c r="N70" s="36">
        <v>0</v>
      </c>
      <c r="O70" s="36">
        <v>56537</v>
      </c>
      <c r="P70" s="36">
        <v>0</v>
      </c>
      <c r="Q70" s="36">
        <v>24891720</v>
      </c>
      <c r="R70" s="36">
        <v>0</v>
      </c>
      <c r="S70" s="36">
        <v>24891720</v>
      </c>
      <c r="T70" s="36">
        <v>0</v>
      </c>
      <c r="U70" s="36">
        <v>15779882</v>
      </c>
      <c r="V70" s="36">
        <v>0</v>
      </c>
      <c r="W70" s="36">
        <v>0</v>
      </c>
      <c r="X70" s="36">
        <v>0</v>
      </c>
      <c r="Y70" s="36">
        <v>0</v>
      </c>
      <c r="Z70" s="36">
        <v>0</v>
      </c>
      <c r="AA70" s="36">
        <v>0</v>
      </c>
      <c r="AB70" s="36">
        <v>0</v>
      </c>
      <c r="AC70" s="36">
        <v>0</v>
      </c>
      <c r="AD70" s="36">
        <v>0</v>
      </c>
      <c r="AE70" s="36">
        <v>1346792</v>
      </c>
      <c r="AF70" s="36">
        <v>0</v>
      </c>
      <c r="AG70" s="36">
        <v>0</v>
      </c>
      <c r="AH70" s="36">
        <v>0</v>
      </c>
      <c r="AI70" s="36">
        <v>0</v>
      </c>
      <c r="AJ70" s="36">
        <v>17126674</v>
      </c>
      <c r="AK70" s="36">
        <v>42018394</v>
      </c>
      <c r="AL70" s="36">
        <v>0</v>
      </c>
      <c r="AM70" s="36">
        <v>0</v>
      </c>
      <c r="AN70" s="36">
        <v>0</v>
      </c>
      <c r="AO70" s="36">
        <v>20384690</v>
      </c>
      <c r="AP70" s="36">
        <v>655560</v>
      </c>
      <c r="AQ70" s="36">
        <v>1828050</v>
      </c>
      <c r="AR70" s="36">
        <v>0</v>
      </c>
      <c r="AS70" s="36">
        <v>0</v>
      </c>
      <c r="AT70" s="36">
        <v>363765</v>
      </c>
      <c r="AU70" s="36">
        <v>23232065</v>
      </c>
      <c r="AV70" s="36">
        <v>0</v>
      </c>
      <c r="AW70" s="36">
        <v>23232065</v>
      </c>
      <c r="AX70" s="36">
        <v>1063070</v>
      </c>
      <c r="AY70" s="36">
        <v>0</v>
      </c>
      <c r="AZ70" s="36">
        <v>1063070</v>
      </c>
      <c r="BA70" s="36">
        <v>0</v>
      </c>
      <c r="BB70" s="36">
        <v>2823922</v>
      </c>
      <c r="BC70" s="36">
        <v>0</v>
      </c>
      <c r="BD70" s="36">
        <v>1908611</v>
      </c>
      <c r="BE70" s="36">
        <v>0</v>
      </c>
      <c r="BF70" s="36">
        <v>0</v>
      </c>
      <c r="BG70" s="36">
        <v>5795603</v>
      </c>
      <c r="BH70" s="36">
        <v>29027668</v>
      </c>
      <c r="BI70" s="36">
        <v>1161541</v>
      </c>
      <c r="BJ70" s="36">
        <v>0</v>
      </c>
      <c r="BK70" s="36">
        <v>0</v>
      </c>
      <c r="BL70" s="36">
        <v>0</v>
      </c>
      <c r="BM70" s="36">
        <v>0</v>
      </c>
      <c r="BN70" s="36">
        <v>0</v>
      </c>
      <c r="BO70" s="36">
        <v>122123</v>
      </c>
      <c r="BP70" s="36">
        <v>11707062</v>
      </c>
      <c r="BQ70" s="36">
        <v>0</v>
      </c>
      <c r="BR70" s="36">
        <v>0</v>
      </c>
      <c r="BS70" s="36">
        <v>12990726</v>
      </c>
      <c r="BT70" s="36">
        <v>42018394</v>
      </c>
    </row>
    <row r="71" spans="2:72" x14ac:dyDescent="0.3">
      <c r="B71" s="35" t="s">
        <v>124</v>
      </c>
      <c r="C71" s="35" t="s">
        <v>260</v>
      </c>
      <c r="D71" s="35" t="s">
        <v>350</v>
      </c>
      <c r="E71" s="35" t="s">
        <v>129</v>
      </c>
      <c r="F71" s="35" t="s">
        <v>79</v>
      </c>
      <c r="G71" s="35" t="s">
        <v>8</v>
      </c>
      <c r="H71" s="35">
        <v>2019</v>
      </c>
      <c r="I71" s="36">
        <v>173237</v>
      </c>
      <c r="J71" s="36">
        <v>1298810</v>
      </c>
      <c r="K71" s="36">
        <v>1761521</v>
      </c>
      <c r="L71" s="36">
        <v>355655</v>
      </c>
      <c r="M71" s="36">
        <v>0</v>
      </c>
      <c r="N71" s="36">
        <v>13007341</v>
      </c>
      <c r="O71" s="36">
        <v>0</v>
      </c>
      <c r="P71" s="36">
        <v>0</v>
      </c>
      <c r="Q71" s="36">
        <v>16596564</v>
      </c>
      <c r="R71" s="36">
        <v>0</v>
      </c>
      <c r="S71" s="36">
        <v>16596564</v>
      </c>
      <c r="T71" s="36">
        <v>0</v>
      </c>
      <c r="U71" s="36">
        <v>558457</v>
      </c>
      <c r="V71" s="36">
        <v>0</v>
      </c>
      <c r="W71" s="36">
        <v>0</v>
      </c>
      <c r="X71" s="36">
        <v>0</v>
      </c>
      <c r="Y71" s="36">
        <v>0</v>
      </c>
      <c r="Z71" s="36">
        <v>0</v>
      </c>
      <c r="AA71" s="36">
        <v>0</v>
      </c>
      <c r="AB71" s="36">
        <v>0</v>
      </c>
      <c r="AC71" s="36">
        <v>18804148</v>
      </c>
      <c r="AD71" s="36">
        <v>0</v>
      </c>
      <c r="AE71" s="36">
        <v>0</v>
      </c>
      <c r="AF71" s="36">
        <v>0</v>
      </c>
      <c r="AG71" s="36">
        <v>0</v>
      </c>
      <c r="AH71" s="36">
        <v>103257</v>
      </c>
      <c r="AI71" s="36">
        <v>0</v>
      </c>
      <c r="AJ71" s="36">
        <v>19465862</v>
      </c>
      <c r="AK71" s="36">
        <v>36062426</v>
      </c>
      <c r="AL71" s="36">
        <v>84245</v>
      </c>
      <c r="AM71" s="36">
        <v>1096691</v>
      </c>
      <c r="AN71" s="36">
        <v>1180936</v>
      </c>
      <c r="AO71" s="36">
        <v>287295</v>
      </c>
      <c r="AP71" s="36">
        <v>23844</v>
      </c>
      <c r="AQ71" s="36">
        <v>0</v>
      </c>
      <c r="AR71" s="36">
        <v>0</v>
      </c>
      <c r="AS71" s="36">
        <v>0</v>
      </c>
      <c r="AT71" s="36">
        <v>0</v>
      </c>
      <c r="AU71" s="36">
        <v>1492075</v>
      </c>
      <c r="AV71" s="36">
        <v>0</v>
      </c>
      <c r="AW71" s="36">
        <v>1492075</v>
      </c>
      <c r="AX71" s="36">
        <v>0</v>
      </c>
      <c r="AY71" s="36">
        <v>0</v>
      </c>
      <c r="AZ71" s="36">
        <v>0</v>
      </c>
      <c r="BA71" s="36">
        <v>156986</v>
      </c>
      <c r="BB71" s="36">
        <v>24010</v>
      </c>
      <c r="BC71" s="36">
        <v>0</v>
      </c>
      <c r="BD71" s="36">
        <v>0</v>
      </c>
      <c r="BE71" s="36">
        <v>0</v>
      </c>
      <c r="BF71" s="36">
        <v>0</v>
      </c>
      <c r="BG71" s="36">
        <v>180996</v>
      </c>
      <c r="BH71" s="36">
        <v>1673071</v>
      </c>
      <c r="BI71" s="36">
        <v>9992489</v>
      </c>
      <c r="BJ71" s="36">
        <v>0</v>
      </c>
      <c r="BK71" s="36">
        <v>0</v>
      </c>
      <c r="BL71" s="36">
        <v>0</v>
      </c>
      <c r="BM71" s="36">
        <v>0</v>
      </c>
      <c r="BN71" s="36">
        <v>0</v>
      </c>
      <c r="BO71" s="36">
        <v>8915325</v>
      </c>
      <c r="BP71" s="36">
        <v>15481541</v>
      </c>
      <c r="BQ71" s="36">
        <v>0</v>
      </c>
      <c r="BR71" s="36">
        <v>0</v>
      </c>
      <c r="BS71" s="36">
        <v>34389355</v>
      </c>
      <c r="BT71" s="36">
        <v>36062426</v>
      </c>
    </row>
    <row r="72" spans="2:72" x14ac:dyDescent="0.3">
      <c r="B72" s="35" t="s">
        <v>124</v>
      </c>
      <c r="C72" s="35" t="s">
        <v>260</v>
      </c>
      <c r="D72" s="35" t="s">
        <v>350</v>
      </c>
      <c r="E72" s="35" t="s">
        <v>131</v>
      </c>
      <c r="F72" s="35" t="s">
        <v>34</v>
      </c>
      <c r="G72" s="35" t="s">
        <v>8</v>
      </c>
      <c r="H72" s="35">
        <v>2019</v>
      </c>
      <c r="I72" s="36">
        <v>9402278</v>
      </c>
      <c r="J72" s="36">
        <v>7856995</v>
      </c>
      <c r="K72" s="36">
        <v>8138830</v>
      </c>
      <c r="L72" s="36">
        <v>705269</v>
      </c>
      <c r="M72" s="36">
        <v>0</v>
      </c>
      <c r="N72" s="36">
        <v>0</v>
      </c>
      <c r="O72" s="36">
        <v>34064</v>
      </c>
      <c r="P72" s="36">
        <v>0</v>
      </c>
      <c r="Q72" s="36">
        <v>26137436</v>
      </c>
      <c r="R72" s="36">
        <v>0</v>
      </c>
      <c r="S72" s="36">
        <v>26137436</v>
      </c>
      <c r="T72" s="36">
        <v>0</v>
      </c>
      <c r="U72" s="36">
        <v>20233711</v>
      </c>
      <c r="V72" s="36">
        <v>0</v>
      </c>
      <c r="W72" s="36">
        <v>0</v>
      </c>
      <c r="X72" s="36">
        <v>0</v>
      </c>
      <c r="Y72" s="36">
        <v>218695</v>
      </c>
      <c r="Z72" s="36">
        <v>0</v>
      </c>
      <c r="AA72" s="36">
        <v>0</v>
      </c>
      <c r="AB72" s="36">
        <v>0</v>
      </c>
      <c r="AC72" s="36">
        <v>0</v>
      </c>
      <c r="AD72" s="36">
        <v>0</v>
      </c>
      <c r="AE72" s="36">
        <v>0</v>
      </c>
      <c r="AF72" s="36">
        <v>0</v>
      </c>
      <c r="AG72" s="36">
        <v>0</v>
      </c>
      <c r="AH72" s="36">
        <v>2547</v>
      </c>
      <c r="AI72" s="36">
        <v>0</v>
      </c>
      <c r="AJ72" s="36">
        <v>20454953</v>
      </c>
      <c r="AK72" s="36">
        <v>46592389</v>
      </c>
      <c r="AL72" s="36">
        <v>472306</v>
      </c>
      <c r="AM72" s="36">
        <v>0</v>
      </c>
      <c r="AN72" s="36">
        <v>472306</v>
      </c>
      <c r="AO72" s="36">
        <v>14153465</v>
      </c>
      <c r="AP72" s="36">
        <v>864543</v>
      </c>
      <c r="AQ72" s="36">
        <v>61523</v>
      </c>
      <c r="AR72" s="36">
        <v>0</v>
      </c>
      <c r="AS72" s="36">
        <v>0</v>
      </c>
      <c r="AT72" s="36">
        <v>41016</v>
      </c>
      <c r="AU72" s="36">
        <v>15592853</v>
      </c>
      <c r="AV72" s="36">
        <v>0</v>
      </c>
      <c r="AW72" s="36">
        <v>15592853</v>
      </c>
      <c r="AX72" s="36">
        <v>147065</v>
      </c>
      <c r="AY72" s="36">
        <v>0</v>
      </c>
      <c r="AZ72" s="36">
        <v>147065</v>
      </c>
      <c r="BA72" s="36">
        <v>0</v>
      </c>
      <c r="BB72" s="36">
        <v>1664412</v>
      </c>
      <c r="BC72" s="36">
        <v>0</v>
      </c>
      <c r="BD72" s="36">
        <v>0</v>
      </c>
      <c r="BE72" s="36">
        <v>1328</v>
      </c>
      <c r="BF72" s="36">
        <v>0</v>
      </c>
      <c r="BG72" s="36">
        <v>1812805</v>
      </c>
      <c r="BH72" s="36">
        <v>17405658</v>
      </c>
      <c r="BI72" s="36">
        <v>9158500</v>
      </c>
      <c r="BJ72" s="36">
        <v>10091322</v>
      </c>
      <c r="BK72" s="36">
        <v>0</v>
      </c>
      <c r="BL72" s="36">
        <v>0</v>
      </c>
      <c r="BM72" s="36">
        <v>0</v>
      </c>
      <c r="BN72" s="36">
        <v>0</v>
      </c>
      <c r="BO72" s="36">
        <v>7531493</v>
      </c>
      <c r="BP72" s="36">
        <v>2405416</v>
      </c>
      <c r="BQ72" s="36">
        <v>0</v>
      </c>
      <c r="BR72" s="36">
        <v>0</v>
      </c>
      <c r="BS72" s="36">
        <v>29186731</v>
      </c>
      <c r="BT72" s="36">
        <v>46592389</v>
      </c>
    </row>
    <row r="73" spans="2:72" x14ac:dyDescent="0.3">
      <c r="B73" s="35" t="s">
        <v>124</v>
      </c>
      <c r="C73" s="35" t="s">
        <v>260</v>
      </c>
      <c r="D73" s="35" t="s">
        <v>350</v>
      </c>
      <c r="E73" s="35" t="s">
        <v>132</v>
      </c>
      <c r="F73" s="35" t="s">
        <v>43</v>
      </c>
      <c r="G73" s="35" t="s">
        <v>17</v>
      </c>
      <c r="H73" s="35">
        <v>2019</v>
      </c>
      <c r="I73" s="36">
        <v>781916</v>
      </c>
      <c r="J73" s="36">
        <v>5223816</v>
      </c>
      <c r="K73" s="36">
        <v>6199708</v>
      </c>
      <c r="L73" s="36">
        <v>1682669</v>
      </c>
      <c r="M73" s="36">
        <v>0</v>
      </c>
      <c r="N73" s="36">
        <v>9970</v>
      </c>
      <c r="O73" s="36">
        <v>22686</v>
      </c>
      <c r="P73" s="36">
        <v>0</v>
      </c>
      <c r="Q73" s="36">
        <v>13920765</v>
      </c>
      <c r="R73" s="36">
        <v>0</v>
      </c>
      <c r="S73" s="36">
        <v>13920765</v>
      </c>
      <c r="T73" s="36">
        <v>0</v>
      </c>
      <c r="U73" s="36">
        <v>714882</v>
      </c>
      <c r="V73" s="36">
        <v>0</v>
      </c>
      <c r="W73" s="36">
        <v>0</v>
      </c>
      <c r="X73" s="36">
        <v>0</v>
      </c>
      <c r="Y73" s="36">
        <v>0</v>
      </c>
      <c r="Z73" s="36">
        <v>0</v>
      </c>
      <c r="AA73" s="36">
        <v>0</v>
      </c>
      <c r="AB73" s="36">
        <v>0</v>
      </c>
      <c r="AC73" s="36">
        <v>0</v>
      </c>
      <c r="AD73" s="36">
        <v>0</v>
      </c>
      <c r="AE73" s="36">
        <v>826683</v>
      </c>
      <c r="AF73" s="36">
        <v>0</v>
      </c>
      <c r="AG73" s="36">
        <v>6665</v>
      </c>
      <c r="AH73" s="36">
        <v>0</v>
      </c>
      <c r="AI73" s="36">
        <v>0</v>
      </c>
      <c r="AJ73" s="36">
        <v>1548230</v>
      </c>
      <c r="AK73" s="36">
        <v>15468995</v>
      </c>
      <c r="AL73" s="36">
        <v>144310</v>
      </c>
      <c r="AM73" s="36">
        <v>0</v>
      </c>
      <c r="AN73" s="36">
        <v>144310</v>
      </c>
      <c r="AO73" s="36">
        <v>2173084</v>
      </c>
      <c r="AP73" s="36">
        <v>143590</v>
      </c>
      <c r="AQ73" s="36">
        <v>6305</v>
      </c>
      <c r="AR73" s="36">
        <v>0</v>
      </c>
      <c r="AS73" s="36">
        <v>0</v>
      </c>
      <c r="AT73" s="36">
        <v>0</v>
      </c>
      <c r="AU73" s="36">
        <v>2467289</v>
      </c>
      <c r="AV73" s="36">
        <v>0</v>
      </c>
      <c r="AW73" s="36">
        <v>2467289</v>
      </c>
      <c r="AX73" s="36">
        <v>0</v>
      </c>
      <c r="AY73" s="36">
        <v>0</v>
      </c>
      <c r="AZ73" s="36">
        <v>0</v>
      </c>
      <c r="BA73" s="36">
        <v>856090</v>
      </c>
      <c r="BB73" s="36">
        <v>149722</v>
      </c>
      <c r="BC73" s="36">
        <v>0</v>
      </c>
      <c r="BD73" s="36">
        <v>0</v>
      </c>
      <c r="BE73" s="36">
        <v>0</v>
      </c>
      <c r="BF73" s="36">
        <v>0</v>
      </c>
      <c r="BG73" s="36">
        <v>1005812</v>
      </c>
      <c r="BH73" s="36">
        <v>3473101</v>
      </c>
      <c r="BI73" s="36">
        <v>3288269</v>
      </c>
      <c r="BJ73" s="36">
        <v>13404017</v>
      </c>
      <c r="BK73" s="36">
        <v>0</v>
      </c>
      <c r="BL73" s="36">
        <v>0</v>
      </c>
      <c r="BM73" s="36">
        <v>0</v>
      </c>
      <c r="BN73" s="36">
        <v>0</v>
      </c>
      <c r="BO73" s="36">
        <v>106899</v>
      </c>
      <c r="BP73" s="36">
        <v>-4803291</v>
      </c>
      <c r="BQ73" s="36">
        <v>0</v>
      </c>
      <c r="BR73" s="36">
        <v>0</v>
      </c>
      <c r="BS73" s="36">
        <v>11995894</v>
      </c>
      <c r="BT73" s="36">
        <v>15468995</v>
      </c>
    </row>
    <row r="74" spans="2:72" x14ac:dyDescent="0.3">
      <c r="B74" s="35" t="s">
        <v>124</v>
      </c>
      <c r="C74" s="35" t="s">
        <v>260</v>
      </c>
      <c r="D74" s="35" t="s">
        <v>350</v>
      </c>
      <c r="E74" s="35" t="s">
        <v>142</v>
      </c>
      <c r="F74" s="35" t="s">
        <v>87</v>
      </c>
      <c r="G74" s="35" t="s">
        <v>12</v>
      </c>
      <c r="H74" s="35">
        <v>2019</v>
      </c>
      <c r="I74" s="36">
        <v>3921224</v>
      </c>
      <c r="J74" s="36">
        <v>8891635</v>
      </c>
      <c r="K74" s="36">
        <v>9152051</v>
      </c>
      <c r="L74" s="36">
        <v>2715098</v>
      </c>
      <c r="M74" s="36">
        <v>0</v>
      </c>
      <c r="N74" s="36">
        <v>0</v>
      </c>
      <c r="O74" s="36">
        <v>35794</v>
      </c>
      <c r="P74" s="36">
        <v>0</v>
      </c>
      <c r="Q74" s="36">
        <v>24715802</v>
      </c>
      <c r="R74" s="36">
        <v>0</v>
      </c>
      <c r="S74" s="36">
        <v>24715802</v>
      </c>
      <c r="T74" s="36">
        <v>0</v>
      </c>
      <c r="U74" s="36">
        <v>19089478</v>
      </c>
      <c r="V74" s="36">
        <v>0</v>
      </c>
      <c r="W74" s="36">
        <v>0</v>
      </c>
      <c r="X74" s="36">
        <v>0</v>
      </c>
      <c r="Y74" s="36">
        <v>29818778</v>
      </c>
      <c r="Z74" s="36">
        <v>0</v>
      </c>
      <c r="AA74" s="36">
        <v>0</v>
      </c>
      <c r="AB74" s="36">
        <v>0</v>
      </c>
      <c r="AC74" s="36">
        <v>0</v>
      </c>
      <c r="AD74" s="36">
        <v>0</v>
      </c>
      <c r="AE74" s="36">
        <v>0</v>
      </c>
      <c r="AF74" s="36">
        <v>0</v>
      </c>
      <c r="AG74" s="36">
        <v>0</v>
      </c>
      <c r="AH74" s="36">
        <v>0</v>
      </c>
      <c r="AI74" s="36">
        <v>0</v>
      </c>
      <c r="AJ74" s="36">
        <v>48908256</v>
      </c>
      <c r="AK74" s="36">
        <v>73624058</v>
      </c>
      <c r="AL74" s="36">
        <v>0</v>
      </c>
      <c r="AM74" s="36">
        <v>0</v>
      </c>
      <c r="AN74" s="36">
        <v>0</v>
      </c>
      <c r="AO74" s="36">
        <v>7763340</v>
      </c>
      <c r="AP74" s="36">
        <v>121800</v>
      </c>
      <c r="AQ74" s="36">
        <v>0</v>
      </c>
      <c r="AR74" s="36">
        <v>0</v>
      </c>
      <c r="AS74" s="36">
        <v>0</v>
      </c>
      <c r="AT74" s="36">
        <v>255315</v>
      </c>
      <c r="AU74" s="36">
        <v>8140455</v>
      </c>
      <c r="AV74" s="36">
        <v>0</v>
      </c>
      <c r="AW74" s="36">
        <v>8140455</v>
      </c>
      <c r="AX74" s="36">
        <v>0</v>
      </c>
      <c r="AY74" s="36">
        <v>0</v>
      </c>
      <c r="AZ74" s="36">
        <v>0</v>
      </c>
      <c r="BA74" s="36">
        <v>0</v>
      </c>
      <c r="BB74" s="36">
        <v>9588088</v>
      </c>
      <c r="BC74" s="36">
        <v>0</v>
      </c>
      <c r="BD74" s="36">
        <v>0</v>
      </c>
      <c r="BE74" s="36">
        <v>0</v>
      </c>
      <c r="BF74" s="36">
        <v>0</v>
      </c>
      <c r="BG74" s="36">
        <v>9588088</v>
      </c>
      <c r="BH74" s="36">
        <v>17728543</v>
      </c>
      <c r="BI74" s="36">
        <v>5320650</v>
      </c>
      <c r="BJ74" s="36">
        <v>54400848</v>
      </c>
      <c r="BK74" s="36">
        <v>0</v>
      </c>
      <c r="BL74" s="36">
        <v>0</v>
      </c>
      <c r="BM74" s="36">
        <v>0</v>
      </c>
      <c r="BN74" s="36">
        <v>0</v>
      </c>
      <c r="BO74" s="36">
        <v>0</v>
      </c>
      <c r="BP74" s="36">
        <v>-3825983</v>
      </c>
      <c r="BQ74" s="36">
        <v>0</v>
      </c>
      <c r="BR74" s="36">
        <v>0</v>
      </c>
      <c r="BS74" s="36">
        <v>55895515</v>
      </c>
      <c r="BT74" s="36">
        <v>73624058</v>
      </c>
    </row>
    <row r="75" spans="2:72" x14ac:dyDescent="0.3">
      <c r="B75" s="35" t="s">
        <v>133</v>
      </c>
      <c r="C75" s="35" t="s">
        <v>260</v>
      </c>
      <c r="D75" s="35" t="s">
        <v>350</v>
      </c>
      <c r="E75" s="35" t="s">
        <v>135</v>
      </c>
      <c r="F75" s="35" t="s">
        <v>61</v>
      </c>
      <c r="G75" s="35" t="s">
        <v>17</v>
      </c>
      <c r="H75" s="35">
        <v>2019</v>
      </c>
      <c r="I75" s="36">
        <v>459025</v>
      </c>
      <c r="J75" s="36">
        <v>12489967</v>
      </c>
      <c r="K75" s="36">
        <v>11163174</v>
      </c>
      <c r="L75" s="36">
        <v>0</v>
      </c>
      <c r="M75" s="36">
        <v>0</v>
      </c>
      <c r="N75" s="36">
        <v>0</v>
      </c>
      <c r="O75" s="36">
        <v>0</v>
      </c>
      <c r="P75" s="36">
        <v>0</v>
      </c>
      <c r="Q75" s="36">
        <v>24112166</v>
      </c>
      <c r="R75" s="36">
        <v>0</v>
      </c>
      <c r="S75" s="36">
        <v>24112166</v>
      </c>
      <c r="T75" s="36">
        <v>0</v>
      </c>
      <c r="U75" s="36">
        <v>17338264</v>
      </c>
      <c r="V75" s="36">
        <v>0</v>
      </c>
      <c r="W75" s="36">
        <v>0</v>
      </c>
      <c r="X75" s="36">
        <v>0</v>
      </c>
      <c r="Y75" s="36">
        <v>0</v>
      </c>
      <c r="Z75" s="36">
        <v>0</v>
      </c>
      <c r="AA75" s="36">
        <v>0</v>
      </c>
      <c r="AB75" s="36">
        <v>0</v>
      </c>
      <c r="AC75" s="36">
        <v>1281691</v>
      </c>
      <c r="AD75" s="36">
        <v>0</v>
      </c>
      <c r="AE75" s="36">
        <v>0</v>
      </c>
      <c r="AF75" s="36">
        <v>0</v>
      </c>
      <c r="AG75" s="36">
        <v>0</v>
      </c>
      <c r="AH75" s="36">
        <v>391768</v>
      </c>
      <c r="AI75" s="36">
        <v>0</v>
      </c>
      <c r="AJ75" s="36">
        <v>19011723</v>
      </c>
      <c r="AK75" s="36">
        <v>43123889</v>
      </c>
      <c r="AL75" s="36">
        <v>583113</v>
      </c>
      <c r="AM75" s="36">
        <v>32360</v>
      </c>
      <c r="AN75" s="36">
        <v>615473</v>
      </c>
      <c r="AO75" s="36">
        <v>10321514</v>
      </c>
      <c r="AP75" s="36">
        <v>2104626</v>
      </c>
      <c r="AQ75" s="36">
        <v>2800107</v>
      </c>
      <c r="AR75" s="36">
        <v>0</v>
      </c>
      <c r="AS75" s="36">
        <v>0</v>
      </c>
      <c r="AT75" s="36">
        <v>170977</v>
      </c>
      <c r="AU75" s="36">
        <v>16012697</v>
      </c>
      <c r="AV75" s="36">
        <v>0</v>
      </c>
      <c r="AW75" s="36">
        <v>16012697</v>
      </c>
      <c r="AX75" s="36">
        <v>0</v>
      </c>
      <c r="AY75" s="36">
        <v>0</v>
      </c>
      <c r="AZ75" s="36">
        <v>0</v>
      </c>
      <c r="BA75" s="36">
        <v>0</v>
      </c>
      <c r="BB75" s="36">
        <v>9499</v>
      </c>
      <c r="BC75" s="36">
        <v>0</v>
      </c>
      <c r="BD75" s="36">
        <v>1680661</v>
      </c>
      <c r="BE75" s="36">
        <v>14764086</v>
      </c>
      <c r="BF75" s="36">
        <v>0</v>
      </c>
      <c r="BG75" s="36">
        <v>16454246</v>
      </c>
      <c r="BH75" s="36">
        <v>32466943</v>
      </c>
      <c r="BI75" s="36">
        <v>7000000</v>
      </c>
      <c r="BJ75" s="36">
        <v>0</v>
      </c>
      <c r="BK75" s="36">
        <v>0</v>
      </c>
      <c r="BL75" s="36">
        <v>0</v>
      </c>
      <c r="BM75" s="36">
        <v>0</v>
      </c>
      <c r="BN75" s="36">
        <v>0</v>
      </c>
      <c r="BO75" s="36">
        <v>992783</v>
      </c>
      <c r="BP75" s="36">
        <v>2664163</v>
      </c>
      <c r="BQ75" s="36">
        <v>0</v>
      </c>
      <c r="BR75" s="36">
        <v>0</v>
      </c>
      <c r="BS75" s="36">
        <v>10656946</v>
      </c>
      <c r="BT75" s="36">
        <v>43123889</v>
      </c>
    </row>
    <row r="76" spans="2:72" x14ac:dyDescent="0.3">
      <c r="B76" s="35" t="s">
        <v>133</v>
      </c>
      <c r="C76" s="35" t="s">
        <v>260</v>
      </c>
      <c r="D76" s="35" t="s">
        <v>350</v>
      </c>
      <c r="E76" s="35" t="s">
        <v>136</v>
      </c>
      <c r="F76" s="35" t="s">
        <v>41</v>
      </c>
      <c r="G76" s="35" t="s">
        <v>23</v>
      </c>
      <c r="H76" s="35">
        <v>2019</v>
      </c>
      <c r="I76" s="36">
        <v>320088</v>
      </c>
      <c r="J76" s="36">
        <v>3014830</v>
      </c>
      <c r="K76" s="36">
        <v>1744604</v>
      </c>
      <c r="L76" s="36">
        <v>0</v>
      </c>
      <c r="M76" s="36">
        <v>0</v>
      </c>
      <c r="N76" s="36">
        <v>0</v>
      </c>
      <c r="O76" s="36">
        <v>0</v>
      </c>
      <c r="P76" s="36">
        <v>0</v>
      </c>
      <c r="Q76" s="36">
        <v>5079522</v>
      </c>
      <c r="R76" s="36">
        <v>0</v>
      </c>
      <c r="S76" s="36">
        <v>5079522</v>
      </c>
      <c r="T76" s="36">
        <v>371027</v>
      </c>
      <c r="U76" s="36">
        <v>5020276</v>
      </c>
      <c r="V76" s="36">
        <v>0</v>
      </c>
      <c r="W76" s="36">
        <v>0</v>
      </c>
      <c r="X76" s="36">
        <v>0</v>
      </c>
      <c r="Y76" s="36">
        <v>0</v>
      </c>
      <c r="Z76" s="36">
        <v>975490</v>
      </c>
      <c r="AA76" s="36">
        <v>0</v>
      </c>
      <c r="AB76" s="36">
        <v>0</v>
      </c>
      <c r="AC76" s="36">
        <v>546144</v>
      </c>
      <c r="AD76" s="36">
        <v>0</v>
      </c>
      <c r="AE76" s="36">
        <v>492142</v>
      </c>
      <c r="AF76" s="36">
        <v>0</v>
      </c>
      <c r="AG76" s="36">
        <v>0</v>
      </c>
      <c r="AH76" s="36">
        <v>0</v>
      </c>
      <c r="AI76" s="36">
        <v>0</v>
      </c>
      <c r="AJ76" s="36">
        <v>7405079</v>
      </c>
      <c r="AK76" s="36">
        <v>12484601</v>
      </c>
      <c r="AL76" s="36">
        <v>117953</v>
      </c>
      <c r="AM76" s="36">
        <v>54657</v>
      </c>
      <c r="AN76" s="36">
        <v>172610</v>
      </c>
      <c r="AO76" s="36">
        <v>1894151</v>
      </c>
      <c r="AP76" s="36">
        <v>224924</v>
      </c>
      <c r="AQ76" s="36">
        <v>1578315</v>
      </c>
      <c r="AR76" s="36">
        <v>0</v>
      </c>
      <c r="AS76" s="36">
        <v>0</v>
      </c>
      <c r="AT76" s="36">
        <v>0</v>
      </c>
      <c r="AU76" s="36">
        <v>3870000</v>
      </c>
      <c r="AV76" s="36">
        <v>0</v>
      </c>
      <c r="AW76" s="36">
        <v>3870000</v>
      </c>
      <c r="AX76" s="36">
        <v>2617</v>
      </c>
      <c r="AY76" s="36">
        <v>0</v>
      </c>
      <c r="AZ76" s="36">
        <v>2617</v>
      </c>
      <c r="BA76" s="36">
        <v>0</v>
      </c>
      <c r="BB76" s="36">
        <v>1542355</v>
      </c>
      <c r="BC76" s="36">
        <v>0</v>
      </c>
      <c r="BD76" s="36">
        <v>983769</v>
      </c>
      <c r="BE76" s="36">
        <v>0</v>
      </c>
      <c r="BF76" s="36">
        <v>0</v>
      </c>
      <c r="BG76" s="36">
        <v>2528741</v>
      </c>
      <c r="BH76" s="36">
        <v>6398741</v>
      </c>
      <c r="BI76" s="36">
        <v>1454444</v>
      </c>
      <c r="BJ76" s="36">
        <v>0</v>
      </c>
      <c r="BK76" s="36">
        <v>0</v>
      </c>
      <c r="BL76" s="36">
        <v>0</v>
      </c>
      <c r="BM76" s="36">
        <v>0</v>
      </c>
      <c r="BN76" s="36">
        <v>917291</v>
      </c>
      <c r="BO76" s="36">
        <v>736622</v>
      </c>
      <c r="BP76" s="36">
        <v>2977503</v>
      </c>
      <c r="BQ76" s="36">
        <v>0</v>
      </c>
      <c r="BR76" s="36">
        <v>0</v>
      </c>
      <c r="BS76" s="36">
        <v>6085860</v>
      </c>
      <c r="BT76" s="36">
        <v>12484601</v>
      </c>
    </row>
    <row r="77" spans="2:72" x14ac:dyDescent="0.3">
      <c r="B77" s="35" t="s">
        <v>133</v>
      </c>
      <c r="C77" s="35" t="s">
        <v>260</v>
      </c>
      <c r="D77" s="35" t="s">
        <v>350</v>
      </c>
      <c r="E77" s="35" t="s">
        <v>137</v>
      </c>
      <c r="F77" s="35" t="s">
        <v>138</v>
      </c>
      <c r="G77" s="35" t="s">
        <v>8</v>
      </c>
      <c r="H77" s="35">
        <v>2019</v>
      </c>
      <c r="I77" s="36">
        <v>16352462</v>
      </c>
      <c r="J77" s="36">
        <v>237880254</v>
      </c>
      <c r="K77" s="36">
        <v>76099431</v>
      </c>
      <c r="L77" s="36">
        <v>0</v>
      </c>
      <c r="M77" s="36">
        <v>0</v>
      </c>
      <c r="N77" s="36">
        <v>18521</v>
      </c>
      <c r="O77" s="36">
        <v>2406323</v>
      </c>
      <c r="P77" s="36">
        <v>0</v>
      </c>
      <c r="Q77" s="36">
        <v>332756991</v>
      </c>
      <c r="R77" s="36">
        <v>0</v>
      </c>
      <c r="S77" s="36">
        <v>332756991</v>
      </c>
      <c r="T77" s="36">
        <v>1568613</v>
      </c>
      <c r="U77" s="36">
        <v>144859525</v>
      </c>
      <c r="V77" s="36">
        <v>0</v>
      </c>
      <c r="W77" s="36">
        <v>0</v>
      </c>
      <c r="X77" s="36">
        <v>0</v>
      </c>
      <c r="Y77" s="36">
        <v>4755819</v>
      </c>
      <c r="Z77" s="36">
        <v>0</v>
      </c>
      <c r="AA77" s="36">
        <v>191884996</v>
      </c>
      <c r="AB77" s="36">
        <v>0</v>
      </c>
      <c r="AC77" s="36">
        <v>3955390</v>
      </c>
      <c r="AD77" s="36">
        <v>0</v>
      </c>
      <c r="AE77" s="36">
        <v>0</v>
      </c>
      <c r="AF77" s="36">
        <v>0</v>
      </c>
      <c r="AG77" s="36">
        <v>0</v>
      </c>
      <c r="AH77" s="36">
        <v>697474</v>
      </c>
      <c r="AI77" s="36">
        <v>0</v>
      </c>
      <c r="AJ77" s="36">
        <v>347721817</v>
      </c>
      <c r="AK77" s="36">
        <v>680478808</v>
      </c>
      <c r="AL77" s="36">
        <v>4292853</v>
      </c>
      <c r="AM77" s="36">
        <v>2962812</v>
      </c>
      <c r="AN77" s="36">
        <v>7255665</v>
      </c>
      <c r="AO77" s="36">
        <v>124171933</v>
      </c>
      <c r="AP77" s="36">
        <v>10098054</v>
      </c>
      <c r="AQ77" s="36">
        <v>3584064</v>
      </c>
      <c r="AR77" s="36">
        <v>0</v>
      </c>
      <c r="AS77" s="36">
        <v>0</v>
      </c>
      <c r="AT77" s="36">
        <v>0</v>
      </c>
      <c r="AU77" s="36">
        <v>145109716</v>
      </c>
      <c r="AV77" s="36">
        <v>0</v>
      </c>
      <c r="AW77" s="36">
        <v>145109716</v>
      </c>
      <c r="AX77" s="36">
        <v>9950947</v>
      </c>
      <c r="AY77" s="36">
        <v>49805155</v>
      </c>
      <c r="AZ77" s="36">
        <v>59756102</v>
      </c>
      <c r="BA77" s="36">
        <v>0</v>
      </c>
      <c r="BB77" s="36">
        <v>21710545</v>
      </c>
      <c r="BC77" s="36">
        <v>0</v>
      </c>
      <c r="BD77" s="36">
        <v>118430630</v>
      </c>
      <c r="BE77" s="36">
        <v>0</v>
      </c>
      <c r="BF77" s="36">
        <v>0</v>
      </c>
      <c r="BG77" s="36">
        <v>199897277</v>
      </c>
      <c r="BH77" s="36">
        <v>345006993</v>
      </c>
      <c r="BI77" s="36">
        <v>20555988</v>
      </c>
      <c r="BJ77" s="36">
        <v>121711</v>
      </c>
      <c r="BK77" s="36">
        <v>0</v>
      </c>
      <c r="BL77" s="36">
        <v>0</v>
      </c>
      <c r="BM77" s="36">
        <v>0</v>
      </c>
      <c r="BN77" s="36">
        <v>0</v>
      </c>
      <c r="BO77" s="36">
        <v>138278758</v>
      </c>
      <c r="BP77" s="36">
        <v>176515358</v>
      </c>
      <c r="BQ77" s="36">
        <v>0</v>
      </c>
      <c r="BR77" s="36">
        <v>0</v>
      </c>
      <c r="BS77" s="36">
        <v>335471815</v>
      </c>
      <c r="BT77" s="36">
        <v>680478808</v>
      </c>
    </row>
    <row r="78" spans="2:72" x14ac:dyDescent="0.3">
      <c r="B78" s="35" t="s">
        <v>133</v>
      </c>
      <c r="C78" s="35" t="s">
        <v>260</v>
      </c>
      <c r="D78" s="35" t="s">
        <v>350</v>
      </c>
      <c r="E78" s="35" t="s">
        <v>139</v>
      </c>
      <c r="F78" s="35" t="s">
        <v>140</v>
      </c>
      <c r="G78" s="35" t="s">
        <v>8</v>
      </c>
      <c r="H78" s="35">
        <v>2019</v>
      </c>
      <c r="I78" s="36">
        <v>5701562</v>
      </c>
      <c r="J78" s="36">
        <v>59953380</v>
      </c>
      <c r="K78" s="36">
        <v>58866132</v>
      </c>
      <c r="L78" s="36">
        <v>4947955</v>
      </c>
      <c r="M78" s="36">
        <v>0</v>
      </c>
      <c r="N78" s="36">
        <v>183836</v>
      </c>
      <c r="O78" s="36">
        <v>709914</v>
      </c>
      <c r="P78" s="36">
        <v>0</v>
      </c>
      <c r="Q78" s="36">
        <v>130362779</v>
      </c>
      <c r="R78" s="36">
        <v>0</v>
      </c>
      <c r="S78" s="36">
        <v>130362779</v>
      </c>
      <c r="T78" s="36">
        <v>0</v>
      </c>
      <c r="U78" s="36">
        <v>25335935</v>
      </c>
      <c r="V78" s="36">
        <v>0</v>
      </c>
      <c r="W78" s="36">
        <v>0</v>
      </c>
      <c r="X78" s="36">
        <v>0</v>
      </c>
      <c r="Y78" s="36">
        <v>0</v>
      </c>
      <c r="Z78" s="36">
        <v>40663552</v>
      </c>
      <c r="AA78" s="36">
        <v>0</v>
      </c>
      <c r="AB78" s="36">
        <v>0</v>
      </c>
      <c r="AC78" s="36">
        <v>181971</v>
      </c>
      <c r="AD78" s="36">
        <v>0</v>
      </c>
      <c r="AE78" s="36">
        <v>0</v>
      </c>
      <c r="AF78" s="36">
        <v>0</v>
      </c>
      <c r="AG78" s="36">
        <v>890048</v>
      </c>
      <c r="AH78" s="36">
        <v>1532964</v>
      </c>
      <c r="AI78" s="36">
        <v>0</v>
      </c>
      <c r="AJ78" s="36">
        <v>68604470</v>
      </c>
      <c r="AK78" s="36">
        <v>198967249</v>
      </c>
      <c r="AL78" s="36">
        <v>2073219</v>
      </c>
      <c r="AM78" s="36">
        <v>0</v>
      </c>
      <c r="AN78" s="36">
        <v>2073219</v>
      </c>
      <c r="AO78" s="36">
        <v>35753264</v>
      </c>
      <c r="AP78" s="36">
        <v>1770433</v>
      </c>
      <c r="AQ78" s="36">
        <v>23592155</v>
      </c>
      <c r="AR78" s="36">
        <v>0</v>
      </c>
      <c r="AS78" s="36">
        <v>0</v>
      </c>
      <c r="AT78" s="36">
        <v>0</v>
      </c>
      <c r="AU78" s="36">
        <v>63189071</v>
      </c>
      <c r="AV78" s="36">
        <v>0</v>
      </c>
      <c r="AW78" s="36">
        <v>63189071</v>
      </c>
      <c r="AX78" s="36">
        <v>2381099</v>
      </c>
      <c r="AY78" s="36">
        <v>0</v>
      </c>
      <c r="AZ78" s="36">
        <v>2381099</v>
      </c>
      <c r="BA78" s="36">
        <v>0</v>
      </c>
      <c r="BB78" s="36">
        <v>1296336</v>
      </c>
      <c r="BC78" s="36">
        <v>0</v>
      </c>
      <c r="BD78" s="36">
        <v>49769036</v>
      </c>
      <c r="BE78" s="36">
        <v>0</v>
      </c>
      <c r="BF78" s="36">
        <v>0</v>
      </c>
      <c r="BG78" s="36">
        <v>53446471</v>
      </c>
      <c r="BH78" s="36">
        <v>116635542</v>
      </c>
      <c r="BI78" s="36">
        <v>1307262</v>
      </c>
      <c r="BJ78" s="36">
        <v>29255728</v>
      </c>
      <c r="BK78" s="36">
        <v>0</v>
      </c>
      <c r="BL78" s="36">
        <v>0</v>
      </c>
      <c r="BM78" s="36">
        <v>0</v>
      </c>
      <c r="BN78" s="36">
        <v>0</v>
      </c>
      <c r="BO78" s="36">
        <v>33614896</v>
      </c>
      <c r="BP78" s="36">
        <v>18153821</v>
      </c>
      <c r="BQ78" s="36">
        <v>0</v>
      </c>
      <c r="BR78" s="36">
        <v>0</v>
      </c>
      <c r="BS78" s="36">
        <v>82331707</v>
      </c>
      <c r="BT78" s="36">
        <v>198967249</v>
      </c>
    </row>
    <row r="79" spans="2:72" x14ac:dyDescent="0.3">
      <c r="B79" s="35" t="s">
        <v>145</v>
      </c>
      <c r="C79" s="35" t="s">
        <v>260</v>
      </c>
      <c r="D79" s="35" t="s">
        <v>351</v>
      </c>
      <c r="E79" s="35" t="s">
        <v>150</v>
      </c>
      <c r="F79" s="35" t="s">
        <v>89</v>
      </c>
      <c r="G79" s="35" t="s">
        <v>8</v>
      </c>
      <c r="H79" s="35">
        <v>2019</v>
      </c>
      <c r="I79" s="36">
        <v>477565</v>
      </c>
      <c r="J79" s="36">
        <v>1226285</v>
      </c>
      <c r="K79" s="36">
        <v>1865891</v>
      </c>
      <c r="L79" s="36">
        <v>112976</v>
      </c>
      <c r="M79" s="36">
        <v>0</v>
      </c>
      <c r="N79" s="36">
        <v>8400</v>
      </c>
      <c r="O79" s="36">
        <v>4965</v>
      </c>
      <c r="P79" s="36">
        <v>0</v>
      </c>
      <c r="Q79" s="36">
        <v>3696082</v>
      </c>
      <c r="R79" s="36">
        <v>0</v>
      </c>
      <c r="S79" s="36">
        <v>3696082</v>
      </c>
      <c r="T79" s="36">
        <v>0</v>
      </c>
      <c r="U79" s="36">
        <v>3706450</v>
      </c>
      <c r="V79" s="36">
        <v>0</v>
      </c>
      <c r="W79" s="36">
        <v>0</v>
      </c>
      <c r="X79" s="36">
        <v>0</v>
      </c>
      <c r="Y79" s="36">
        <v>71400</v>
      </c>
      <c r="Z79" s="36">
        <v>0</v>
      </c>
      <c r="AA79" s="36">
        <v>0</v>
      </c>
      <c r="AB79" s="36">
        <v>0</v>
      </c>
      <c r="AC79" s="36">
        <v>0</v>
      </c>
      <c r="AD79" s="36">
        <v>0</v>
      </c>
      <c r="AE79" s="36">
        <v>7713</v>
      </c>
      <c r="AF79" s="36">
        <v>0</v>
      </c>
      <c r="AG79" s="36">
        <v>0</v>
      </c>
      <c r="AH79" s="36">
        <v>0</v>
      </c>
      <c r="AI79" s="36">
        <v>0</v>
      </c>
      <c r="AJ79" s="36">
        <v>3785563</v>
      </c>
      <c r="AK79" s="36">
        <v>7481645</v>
      </c>
      <c r="AL79" s="36">
        <v>154187</v>
      </c>
      <c r="AM79" s="36">
        <v>0</v>
      </c>
      <c r="AN79" s="36">
        <v>154187</v>
      </c>
      <c r="AO79" s="36">
        <v>1052214</v>
      </c>
      <c r="AP79" s="36">
        <v>43489</v>
      </c>
      <c r="AQ79" s="36">
        <v>0</v>
      </c>
      <c r="AR79" s="36">
        <v>0</v>
      </c>
      <c r="AS79" s="36">
        <v>0</v>
      </c>
      <c r="AT79" s="36">
        <v>714</v>
      </c>
      <c r="AU79" s="36">
        <v>1250604</v>
      </c>
      <c r="AV79" s="36">
        <v>0</v>
      </c>
      <c r="AW79" s="36">
        <v>1250604</v>
      </c>
      <c r="AX79" s="36">
        <v>0</v>
      </c>
      <c r="AY79" s="36">
        <v>0</v>
      </c>
      <c r="AZ79" s="36">
        <v>0</v>
      </c>
      <c r="BA79" s="36">
        <v>95855</v>
      </c>
      <c r="BB79" s="36">
        <v>448207</v>
      </c>
      <c r="BC79" s="36">
        <v>0</v>
      </c>
      <c r="BD79" s="36">
        <v>0</v>
      </c>
      <c r="BE79" s="36">
        <v>0</v>
      </c>
      <c r="BF79" s="36">
        <v>0</v>
      </c>
      <c r="BG79" s="36">
        <v>544062</v>
      </c>
      <c r="BH79" s="36">
        <v>1794666</v>
      </c>
      <c r="BI79" s="36">
        <v>836072</v>
      </c>
      <c r="BJ79" s="36">
        <v>983552</v>
      </c>
      <c r="BK79" s="36">
        <v>0</v>
      </c>
      <c r="BL79" s="36">
        <v>0</v>
      </c>
      <c r="BM79" s="36">
        <v>0</v>
      </c>
      <c r="BN79" s="36">
        <v>0</v>
      </c>
      <c r="BO79" s="36">
        <v>523528</v>
      </c>
      <c r="BP79" s="36">
        <v>3343827</v>
      </c>
      <c r="BQ79" s="36">
        <v>0</v>
      </c>
      <c r="BR79" s="36">
        <v>0</v>
      </c>
      <c r="BS79" s="36">
        <v>5686979</v>
      </c>
      <c r="BT79" s="36">
        <v>7481645</v>
      </c>
    </row>
    <row r="80" spans="2:72" x14ac:dyDescent="0.3">
      <c r="B80" s="35" t="s">
        <v>145</v>
      </c>
      <c r="C80" s="35" t="s">
        <v>260</v>
      </c>
      <c r="D80" s="35" t="s">
        <v>351</v>
      </c>
      <c r="E80" s="35" t="s">
        <v>189</v>
      </c>
      <c r="F80" s="35" t="s">
        <v>85</v>
      </c>
      <c r="G80" s="35" t="s">
        <v>23</v>
      </c>
      <c r="H80" s="35">
        <v>2019</v>
      </c>
      <c r="I80" s="36">
        <v>100665</v>
      </c>
      <c r="J80" s="36">
        <v>696062</v>
      </c>
      <c r="K80" s="36">
        <v>1146905</v>
      </c>
      <c r="L80" s="36">
        <v>77245</v>
      </c>
      <c r="M80" s="36">
        <v>0</v>
      </c>
      <c r="N80" s="36">
        <v>0</v>
      </c>
      <c r="O80" s="36">
        <v>0</v>
      </c>
      <c r="P80" s="36">
        <v>0</v>
      </c>
      <c r="Q80" s="36">
        <v>2020877</v>
      </c>
      <c r="R80" s="36">
        <v>0</v>
      </c>
      <c r="S80" s="36">
        <v>2020877</v>
      </c>
      <c r="T80" s="36">
        <v>0</v>
      </c>
      <c r="U80" s="36">
        <v>757484</v>
      </c>
      <c r="V80" s="36">
        <v>44362</v>
      </c>
      <c r="W80" s="36">
        <v>0</v>
      </c>
      <c r="X80" s="36">
        <v>0</v>
      </c>
      <c r="Y80" s="36">
        <v>0</v>
      </c>
      <c r="Z80" s="36">
        <v>0</v>
      </c>
      <c r="AA80" s="36">
        <v>0</v>
      </c>
      <c r="AB80" s="36">
        <v>0</v>
      </c>
      <c r="AC80" s="36">
        <v>0</v>
      </c>
      <c r="AD80" s="36">
        <v>0</v>
      </c>
      <c r="AE80" s="36">
        <v>0</v>
      </c>
      <c r="AF80" s="36">
        <v>0</v>
      </c>
      <c r="AG80" s="36">
        <v>8825</v>
      </c>
      <c r="AH80" s="36">
        <v>0</v>
      </c>
      <c r="AI80" s="36">
        <v>0</v>
      </c>
      <c r="AJ80" s="36">
        <v>810671</v>
      </c>
      <c r="AK80" s="36">
        <v>2831548</v>
      </c>
      <c r="AL80" s="36">
        <v>38098</v>
      </c>
      <c r="AM80" s="36">
        <v>0</v>
      </c>
      <c r="AN80" s="36">
        <v>38098</v>
      </c>
      <c r="AO80" s="36">
        <v>1006955</v>
      </c>
      <c r="AP80" s="36">
        <v>128212</v>
      </c>
      <c r="AQ80" s="36">
        <v>277983</v>
      </c>
      <c r="AR80" s="36">
        <v>277983</v>
      </c>
      <c r="AS80" s="36">
        <v>0</v>
      </c>
      <c r="AT80" s="36">
        <v>89</v>
      </c>
      <c r="AU80" s="36">
        <v>1451337</v>
      </c>
      <c r="AV80" s="36">
        <v>0</v>
      </c>
      <c r="AW80" s="36">
        <v>1451337</v>
      </c>
      <c r="AX80" s="36">
        <v>0</v>
      </c>
      <c r="AY80" s="36">
        <v>3731</v>
      </c>
      <c r="AZ80" s="36">
        <v>3731</v>
      </c>
      <c r="BA80" s="36">
        <v>0</v>
      </c>
      <c r="BB80" s="36">
        <v>38699</v>
      </c>
      <c r="BC80" s="36">
        <v>0</v>
      </c>
      <c r="BD80" s="36">
        <v>0</v>
      </c>
      <c r="BE80" s="36">
        <v>0</v>
      </c>
      <c r="BF80" s="36">
        <v>0</v>
      </c>
      <c r="BG80" s="36">
        <v>42430</v>
      </c>
      <c r="BH80" s="36">
        <v>1493767</v>
      </c>
      <c r="BI80" s="36">
        <v>455900</v>
      </c>
      <c r="BJ80" s="36">
        <v>0</v>
      </c>
      <c r="BK80" s="36">
        <v>0</v>
      </c>
      <c r="BL80" s="36">
        <v>0</v>
      </c>
      <c r="BM80" s="36">
        <v>0</v>
      </c>
      <c r="BN80" s="36">
        <v>0</v>
      </c>
      <c r="BO80" s="36">
        <v>27482</v>
      </c>
      <c r="BP80" s="36">
        <v>854399</v>
      </c>
      <c r="BQ80" s="36">
        <v>0</v>
      </c>
      <c r="BR80" s="36">
        <v>0</v>
      </c>
      <c r="BS80" s="36">
        <v>1337781</v>
      </c>
      <c r="BT80" s="36">
        <v>2831548</v>
      </c>
    </row>
    <row r="81" spans="2:72" x14ac:dyDescent="0.3">
      <c r="B81" s="35" t="s">
        <v>145</v>
      </c>
      <c r="C81" s="35" t="s">
        <v>260</v>
      </c>
      <c r="D81" s="35" t="s">
        <v>351</v>
      </c>
      <c r="E81" s="35" t="s">
        <v>153</v>
      </c>
      <c r="F81" s="35" t="s">
        <v>69</v>
      </c>
      <c r="G81" s="35" t="s">
        <v>17</v>
      </c>
      <c r="H81" s="35">
        <v>2019</v>
      </c>
      <c r="I81" s="36">
        <v>1657990</v>
      </c>
      <c r="J81" s="36">
        <v>13462045</v>
      </c>
      <c r="K81" s="36">
        <v>9560323</v>
      </c>
      <c r="L81" s="36">
        <v>0</v>
      </c>
      <c r="M81" s="36">
        <v>0</v>
      </c>
      <c r="N81" s="36">
        <v>0</v>
      </c>
      <c r="O81" s="36">
        <v>0</v>
      </c>
      <c r="P81" s="36">
        <v>0</v>
      </c>
      <c r="Q81" s="36">
        <v>24680358</v>
      </c>
      <c r="R81" s="36">
        <v>0</v>
      </c>
      <c r="S81" s="36">
        <v>24680358</v>
      </c>
      <c r="T81" s="36">
        <v>0</v>
      </c>
      <c r="U81" s="36">
        <v>17987764</v>
      </c>
      <c r="V81" s="36">
        <v>0</v>
      </c>
      <c r="W81" s="36">
        <v>0</v>
      </c>
      <c r="X81" s="36">
        <v>0</v>
      </c>
      <c r="Y81" s="36">
        <v>0</v>
      </c>
      <c r="Z81" s="36">
        <v>0</v>
      </c>
      <c r="AA81" s="36">
        <v>0</v>
      </c>
      <c r="AB81" s="36">
        <v>0</v>
      </c>
      <c r="AC81" s="36">
        <v>0</v>
      </c>
      <c r="AD81" s="36">
        <v>0</v>
      </c>
      <c r="AE81" s="36">
        <v>0</v>
      </c>
      <c r="AF81" s="36">
        <v>0</v>
      </c>
      <c r="AG81" s="36">
        <v>0</v>
      </c>
      <c r="AH81" s="36">
        <v>0</v>
      </c>
      <c r="AI81" s="36">
        <v>0</v>
      </c>
      <c r="AJ81" s="36">
        <v>17987764</v>
      </c>
      <c r="AK81" s="36">
        <v>42668122</v>
      </c>
      <c r="AL81" s="36">
        <v>254576</v>
      </c>
      <c r="AM81" s="36">
        <v>0</v>
      </c>
      <c r="AN81" s="36">
        <v>254576</v>
      </c>
      <c r="AO81" s="36">
        <v>13161074</v>
      </c>
      <c r="AP81" s="36">
        <v>896064</v>
      </c>
      <c r="AQ81" s="36">
        <v>6486822</v>
      </c>
      <c r="AR81" s="36">
        <v>6486822</v>
      </c>
      <c r="AS81" s="36">
        <v>0</v>
      </c>
      <c r="AT81" s="36">
        <v>0</v>
      </c>
      <c r="AU81" s="36">
        <v>20798536</v>
      </c>
      <c r="AV81" s="36">
        <v>0</v>
      </c>
      <c r="AW81" s="36">
        <v>20798536</v>
      </c>
      <c r="AX81" s="36">
        <v>0</v>
      </c>
      <c r="AY81" s="36">
        <v>0</v>
      </c>
      <c r="AZ81" s="36">
        <v>0</v>
      </c>
      <c r="BA81" s="36">
        <v>0</v>
      </c>
      <c r="BB81" s="36">
        <v>0</v>
      </c>
      <c r="BC81" s="36">
        <v>0</v>
      </c>
      <c r="BD81" s="36">
        <v>0</v>
      </c>
      <c r="BE81" s="36">
        <v>0</v>
      </c>
      <c r="BF81" s="36">
        <v>0</v>
      </c>
      <c r="BG81" s="36">
        <v>0</v>
      </c>
      <c r="BH81" s="36">
        <v>20798536</v>
      </c>
      <c r="BI81" s="36">
        <v>552000</v>
      </c>
      <c r="BJ81" s="36">
        <v>0</v>
      </c>
      <c r="BK81" s="36">
        <v>0</v>
      </c>
      <c r="BL81" s="36">
        <v>0</v>
      </c>
      <c r="BM81" s="36">
        <v>0</v>
      </c>
      <c r="BN81" s="36">
        <v>0</v>
      </c>
      <c r="BO81" s="36">
        <v>2607751</v>
      </c>
      <c r="BP81" s="36">
        <v>18709835</v>
      </c>
      <c r="BQ81" s="36">
        <v>0</v>
      </c>
      <c r="BR81" s="36">
        <v>0</v>
      </c>
      <c r="BS81" s="36">
        <v>21869586</v>
      </c>
      <c r="BT81" s="36">
        <v>42668122</v>
      </c>
    </row>
    <row r="82" spans="2:72" x14ac:dyDescent="0.3">
      <c r="B82" s="35" t="s">
        <v>145</v>
      </c>
      <c r="C82" s="35" t="s">
        <v>260</v>
      </c>
      <c r="D82" s="35" t="s">
        <v>351</v>
      </c>
      <c r="E82" s="35" t="s">
        <v>154</v>
      </c>
      <c r="F82" s="35" t="s">
        <v>66</v>
      </c>
      <c r="G82" s="35" t="s">
        <v>8</v>
      </c>
      <c r="H82" s="35">
        <v>2019</v>
      </c>
      <c r="I82" s="36">
        <v>497650</v>
      </c>
      <c r="J82" s="36">
        <v>2937795</v>
      </c>
      <c r="K82" s="36">
        <v>2470911</v>
      </c>
      <c r="L82" s="36">
        <v>492124</v>
      </c>
      <c r="M82" s="36">
        <v>0</v>
      </c>
      <c r="N82" s="36">
        <v>0</v>
      </c>
      <c r="O82" s="36">
        <v>0</v>
      </c>
      <c r="P82" s="36">
        <v>0</v>
      </c>
      <c r="Q82" s="36">
        <v>6398480</v>
      </c>
      <c r="R82" s="36">
        <v>5480830</v>
      </c>
      <c r="S82" s="36">
        <v>11879310</v>
      </c>
      <c r="T82" s="36">
        <v>0</v>
      </c>
      <c r="U82" s="36">
        <v>4718098</v>
      </c>
      <c r="V82" s="36">
        <v>0</v>
      </c>
      <c r="W82" s="36">
        <v>0</v>
      </c>
      <c r="X82" s="36">
        <v>0</v>
      </c>
      <c r="Y82" s="36">
        <v>236966</v>
      </c>
      <c r="Z82" s="36">
        <v>0</v>
      </c>
      <c r="AA82" s="36">
        <v>0</v>
      </c>
      <c r="AB82" s="36">
        <v>0</v>
      </c>
      <c r="AC82" s="36">
        <v>0</v>
      </c>
      <c r="AD82" s="36">
        <v>0</v>
      </c>
      <c r="AE82" s="36">
        <v>36870</v>
      </c>
      <c r="AF82" s="36">
        <v>0</v>
      </c>
      <c r="AG82" s="36">
        <v>0</v>
      </c>
      <c r="AH82" s="36">
        <v>0</v>
      </c>
      <c r="AI82" s="36">
        <v>0</v>
      </c>
      <c r="AJ82" s="36">
        <v>4991934</v>
      </c>
      <c r="AK82" s="36">
        <v>16871244</v>
      </c>
      <c r="AL82" s="36">
        <v>0</v>
      </c>
      <c r="AM82" s="36">
        <v>0</v>
      </c>
      <c r="AN82" s="36">
        <v>0</v>
      </c>
      <c r="AO82" s="36">
        <v>2575901</v>
      </c>
      <c r="AP82" s="36">
        <v>300673</v>
      </c>
      <c r="AQ82" s="36">
        <v>335443</v>
      </c>
      <c r="AR82" s="36">
        <v>335443</v>
      </c>
      <c r="AS82" s="36">
        <v>0</v>
      </c>
      <c r="AT82" s="36">
        <v>94636</v>
      </c>
      <c r="AU82" s="36">
        <v>3306653</v>
      </c>
      <c r="AV82" s="36">
        <v>0</v>
      </c>
      <c r="AW82" s="36">
        <v>3306653</v>
      </c>
      <c r="AX82" s="36">
        <v>0</v>
      </c>
      <c r="AY82" s="36">
        <v>0</v>
      </c>
      <c r="AZ82" s="36">
        <v>0</v>
      </c>
      <c r="BA82" s="36">
        <v>0</v>
      </c>
      <c r="BB82" s="36">
        <v>222616</v>
      </c>
      <c r="BC82" s="36">
        <v>0</v>
      </c>
      <c r="BD82" s="36">
        <v>373333</v>
      </c>
      <c r="BE82" s="36">
        <v>373333</v>
      </c>
      <c r="BF82" s="36">
        <v>0</v>
      </c>
      <c r="BG82" s="36">
        <v>595949</v>
      </c>
      <c r="BH82" s="36">
        <v>3902602</v>
      </c>
      <c r="BI82" s="36">
        <v>410000</v>
      </c>
      <c r="BJ82" s="36">
        <v>0</v>
      </c>
      <c r="BK82" s="36">
        <v>0</v>
      </c>
      <c r="BL82" s="36">
        <v>0</v>
      </c>
      <c r="BM82" s="36">
        <v>0</v>
      </c>
      <c r="BN82" s="36">
        <v>4699796</v>
      </c>
      <c r="BO82" s="36">
        <v>618337</v>
      </c>
      <c r="BP82" s="36">
        <v>7240509</v>
      </c>
      <c r="BQ82" s="36">
        <v>0</v>
      </c>
      <c r="BR82" s="36">
        <v>0</v>
      </c>
      <c r="BS82" s="36">
        <v>12968642</v>
      </c>
      <c r="BT82" s="36">
        <v>16871244</v>
      </c>
    </row>
    <row r="83" spans="2:72" x14ac:dyDescent="0.3">
      <c r="B83" s="35" t="s">
        <v>145</v>
      </c>
      <c r="C83" s="35" t="s">
        <v>260</v>
      </c>
      <c r="D83" s="35" t="s">
        <v>351</v>
      </c>
      <c r="E83" s="35" t="s">
        <v>155</v>
      </c>
      <c r="F83" s="35" t="s">
        <v>67</v>
      </c>
      <c r="G83" s="35" t="s">
        <v>17</v>
      </c>
      <c r="H83" s="35">
        <v>2019</v>
      </c>
      <c r="I83" s="36">
        <v>1473400</v>
      </c>
      <c r="J83" s="36">
        <v>6568704</v>
      </c>
      <c r="K83" s="36">
        <v>2127900</v>
      </c>
      <c r="L83" s="36">
        <v>623272</v>
      </c>
      <c r="M83" s="36">
        <v>0</v>
      </c>
      <c r="N83" s="36">
        <v>0</v>
      </c>
      <c r="O83" s="36">
        <v>0</v>
      </c>
      <c r="P83" s="36">
        <v>0</v>
      </c>
      <c r="Q83" s="36">
        <v>10793276</v>
      </c>
      <c r="R83" s="36">
        <v>0</v>
      </c>
      <c r="S83" s="36">
        <v>10793276</v>
      </c>
      <c r="T83" s="36">
        <v>0</v>
      </c>
      <c r="U83" s="36">
        <v>1690236</v>
      </c>
      <c r="V83" s="36">
        <v>0</v>
      </c>
      <c r="W83" s="36">
        <v>0</v>
      </c>
      <c r="X83" s="36">
        <v>0</v>
      </c>
      <c r="Y83" s="36">
        <v>42630</v>
      </c>
      <c r="Z83" s="36">
        <v>0</v>
      </c>
      <c r="AA83" s="36">
        <v>0</v>
      </c>
      <c r="AB83" s="36">
        <v>0</v>
      </c>
      <c r="AC83" s="36">
        <v>0</v>
      </c>
      <c r="AD83" s="36">
        <v>0</v>
      </c>
      <c r="AE83" s="36">
        <v>0</v>
      </c>
      <c r="AF83" s="36">
        <v>0</v>
      </c>
      <c r="AG83" s="36">
        <v>211191</v>
      </c>
      <c r="AH83" s="36">
        <v>0</v>
      </c>
      <c r="AI83" s="36">
        <v>0</v>
      </c>
      <c r="AJ83" s="36">
        <v>1944057</v>
      </c>
      <c r="AK83" s="36">
        <v>12737333</v>
      </c>
      <c r="AL83" s="36">
        <v>184264</v>
      </c>
      <c r="AM83" s="36">
        <v>0</v>
      </c>
      <c r="AN83" s="36">
        <v>184264</v>
      </c>
      <c r="AO83" s="36">
        <v>4772996</v>
      </c>
      <c r="AP83" s="36">
        <v>652626</v>
      </c>
      <c r="AQ83" s="36">
        <v>41667</v>
      </c>
      <c r="AR83" s="36">
        <v>41667</v>
      </c>
      <c r="AS83" s="36">
        <v>0</v>
      </c>
      <c r="AT83" s="36">
        <v>20831</v>
      </c>
      <c r="AU83" s="36">
        <v>5672384</v>
      </c>
      <c r="AV83" s="36">
        <v>0</v>
      </c>
      <c r="AW83" s="36">
        <v>5672384</v>
      </c>
      <c r="AX83" s="36">
        <v>0</v>
      </c>
      <c r="AY83" s="36">
        <v>0</v>
      </c>
      <c r="AZ83" s="36">
        <v>0</v>
      </c>
      <c r="BA83" s="36">
        <v>0</v>
      </c>
      <c r="BB83" s="36">
        <v>466033</v>
      </c>
      <c r="BC83" s="36">
        <v>0</v>
      </c>
      <c r="BD83" s="36">
        <v>78652</v>
      </c>
      <c r="BE83" s="36">
        <v>78652</v>
      </c>
      <c r="BF83" s="36">
        <v>515000</v>
      </c>
      <c r="BG83" s="36">
        <v>1059685</v>
      </c>
      <c r="BH83" s="36">
        <v>6732069</v>
      </c>
      <c r="BI83" s="36">
        <v>2000000</v>
      </c>
      <c r="BJ83" s="36">
        <v>0</v>
      </c>
      <c r="BK83" s="36">
        <v>0</v>
      </c>
      <c r="BL83" s="36">
        <v>0</v>
      </c>
      <c r="BM83" s="36">
        <v>0</v>
      </c>
      <c r="BN83" s="36">
        <v>0</v>
      </c>
      <c r="BO83" s="36">
        <v>795474</v>
      </c>
      <c r="BP83" s="36">
        <v>3209790</v>
      </c>
      <c r="BQ83" s="36">
        <v>0</v>
      </c>
      <c r="BR83" s="36">
        <v>0</v>
      </c>
      <c r="BS83" s="36">
        <v>6005264</v>
      </c>
      <c r="BT83" s="36">
        <v>12737333</v>
      </c>
    </row>
    <row r="84" spans="2:72" x14ac:dyDescent="0.3">
      <c r="B84" s="35" t="s">
        <v>145</v>
      </c>
      <c r="C84" s="35" t="s">
        <v>260</v>
      </c>
      <c r="D84" s="35" t="s">
        <v>351</v>
      </c>
      <c r="E84" s="35" t="s">
        <v>190</v>
      </c>
      <c r="F84" s="35" t="s">
        <v>30</v>
      </c>
      <c r="G84" s="35" t="s">
        <v>10</v>
      </c>
      <c r="H84" s="35">
        <v>2019</v>
      </c>
      <c r="I84" s="36">
        <v>712195</v>
      </c>
      <c r="J84" s="36">
        <v>1189410</v>
      </c>
      <c r="K84" s="36">
        <v>2548569</v>
      </c>
      <c r="L84" s="36">
        <v>0</v>
      </c>
      <c r="M84" s="36">
        <v>0</v>
      </c>
      <c r="N84" s="36">
        <v>0</v>
      </c>
      <c r="O84" s="36">
        <v>0</v>
      </c>
      <c r="P84" s="36">
        <v>0</v>
      </c>
      <c r="Q84" s="36">
        <v>4450174</v>
      </c>
      <c r="R84" s="36">
        <v>0</v>
      </c>
      <c r="S84" s="36">
        <v>4450174</v>
      </c>
      <c r="T84" s="36">
        <v>0</v>
      </c>
      <c r="U84" s="36">
        <v>856356</v>
      </c>
      <c r="V84" s="36">
        <v>0</v>
      </c>
      <c r="W84" s="36">
        <v>0</v>
      </c>
      <c r="X84" s="36">
        <v>0</v>
      </c>
      <c r="Y84" s="36">
        <v>5788</v>
      </c>
      <c r="Z84" s="36">
        <v>0</v>
      </c>
      <c r="AA84" s="36">
        <v>0</v>
      </c>
      <c r="AB84" s="36">
        <v>0</v>
      </c>
      <c r="AC84" s="36">
        <v>0</v>
      </c>
      <c r="AD84" s="36">
        <v>0</v>
      </c>
      <c r="AE84" s="36">
        <v>0</v>
      </c>
      <c r="AF84" s="36">
        <v>0</v>
      </c>
      <c r="AG84" s="36">
        <v>0</v>
      </c>
      <c r="AH84" s="36">
        <v>0</v>
      </c>
      <c r="AI84" s="36">
        <v>0</v>
      </c>
      <c r="AJ84" s="36">
        <v>862144</v>
      </c>
      <c r="AK84" s="36">
        <v>5312318</v>
      </c>
      <c r="AL84" s="36">
        <v>0</v>
      </c>
      <c r="AM84" s="36">
        <v>0</v>
      </c>
      <c r="AN84" s="36">
        <v>0</v>
      </c>
      <c r="AO84" s="36">
        <v>1881786</v>
      </c>
      <c r="AP84" s="36">
        <v>0</v>
      </c>
      <c r="AQ84" s="36">
        <v>1232840</v>
      </c>
      <c r="AR84" s="36">
        <v>0</v>
      </c>
      <c r="AS84" s="36">
        <v>0</v>
      </c>
      <c r="AT84" s="36">
        <v>0</v>
      </c>
      <c r="AU84" s="36">
        <v>3114626</v>
      </c>
      <c r="AV84" s="36">
        <v>0</v>
      </c>
      <c r="AW84" s="36">
        <v>3114626</v>
      </c>
      <c r="AX84" s="36">
        <v>0</v>
      </c>
      <c r="AY84" s="36">
        <v>0</v>
      </c>
      <c r="AZ84" s="36">
        <v>0</v>
      </c>
      <c r="BA84" s="36">
        <v>0</v>
      </c>
      <c r="BB84" s="36">
        <v>0</v>
      </c>
      <c r="BC84" s="36">
        <v>0</v>
      </c>
      <c r="BD84" s="36">
        <v>0</v>
      </c>
      <c r="BE84" s="36">
        <v>0</v>
      </c>
      <c r="BF84" s="36">
        <v>0</v>
      </c>
      <c r="BG84" s="36">
        <v>0</v>
      </c>
      <c r="BH84" s="36">
        <v>3114626</v>
      </c>
      <c r="BI84" s="36">
        <v>931000</v>
      </c>
      <c r="BJ84" s="36">
        <v>0</v>
      </c>
      <c r="BK84" s="36">
        <v>0</v>
      </c>
      <c r="BL84" s="36">
        <v>0</v>
      </c>
      <c r="BM84" s="36">
        <v>0</v>
      </c>
      <c r="BN84" s="36">
        <v>218386</v>
      </c>
      <c r="BO84" s="36">
        <v>72838</v>
      </c>
      <c r="BP84" s="36">
        <v>975468</v>
      </c>
      <c r="BQ84" s="36">
        <v>0</v>
      </c>
      <c r="BR84" s="36">
        <v>0</v>
      </c>
      <c r="BS84" s="36">
        <v>2197692</v>
      </c>
      <c r="BT84" s="36">
        <v>5312318</v>
      </c>
    </row>
    <row r="85" spans="2:72" x14ac:dyDescent="0.3">
      <c r="B85" s="35" t="s">
        <v>145</v>
      </c>
      <c r="C85" s="35" t="s">
        <v>260</v>
      </c>
      <c r="D85" s="35" t="s">
        <v>351</v>
      </c>
      <c r="E85" s="35" t="s">
        <v>191</v>
      </c>
      <c r="F85" s="35" t="s">
        <v>81</v>
      </c>
      <c r="G85" s="35" t="s">
        <v>8</v>
      </c>
      <c r="H85" s="35">
        <v>2019</v>
      </c>
      <c r="I85" s="36">
        <v>38604</v>
      </c>
      <c r="J85" s="36">
        <v>961932</v>
      </c>
      <c r="K85" s="36">
        <v>472932</v>
      </c>
      <c r="L85" s="36">
        <v>109978</v>
      </c>
      <c r="M85" s="36">
        <v>0</v>
      </c>
      <c r="N85" s="36">
        <v>0</v>
      </c>
      <c r="O85" s="36">
        <v>0</v>
      </c>
      <c r="P85" s="36">
        <v>0</v>
      </c>
      <c r="Q85" s="36">
        <v>1583446</v>
      </c>
      <c r="R85" s="36">
        <v>0</v>
      </c>
      <c r="S85" s="36">
        <v>1583446</v>
      </c>
      <c r="T85" s="36">
        <v>0</v>
      </c>
      <c r="U85" s="36">
        <v>186379</v>
      </c>
      <c r="V85" s="36">
        <v>0</v>
      </c>
      <c r="W85" s="36">
        <v>0</v>
      </c>
      <c r="X85" s="36">
        <v>0</v>
      </c>
      <c r="Y85" s="36">
        <v>0</v>
      </c>
      <c r="Z85" s="36">
        <v>0</v>
      </c>
      <c r="AA85" s="36">
        <v>0</v>
      </c>
      <c r="AB85" s="36">
        <v>0</v>
      </c>
      <c r="AC85" s="36">
        <v>0</v>
      </c>
      <c r="AD85" s="36">
        <v>0</v>
      </c>
      <c r="AE85" s="36">
        <v>0</v>
      </c>
      <c r="AF85" s="36">
        <v>0</v>
      </c>
      <c r="AG85" s="36">
        <v>0</v>
      </c>
      <c r="AH85" s="36">
        <v>0</v>
      </c>
      <c r="AI85" s="36">
        <v>0</v>
      </c>
      <c r="AJ85" s="36">
        <v>186379</v>
      </c>
      <c r="AK85" s="36">
        <v>1769825</v>
      </c>
      <c r="AL85" s="36">
        <v>0</v>
      </c>
      <c r="AM85" s="36">
        <v>0</v>
      </c>
      <c r="AN85" s="36">
        <v>0</v>
      </c>
      <c r="AO85" s="36">
        <v>655828</v>
      </c>
      <c r="AP85" s="36">
        <v>57532</v>
      </c>
      <c r="AQ85" s="36">
        <v>350771</v>
      </c>
      <c r="AR85" s="36">
        <v>350771</v>
      </c>
      <c r="AS85" s="36">
        <v>0</v>
      </c>
      <c r="AT85" s="36">
        <v>0</v>
      </c>
      <c r="AU85" s="36">
        <v>1064131</v>
      </c>
      <c r="AV85" s="36">
        <v>0</v>
      </c>
      <c r="AW85" s="36">
        <v>1064131</v>
      </c>
      <c r="AX85" s="36">
        <v>0</v>
      </c>
      <c r="AY85" s="36">
        <v>0</v>
      </c>
      <c r="AZ85" s="36">
        <v>0</v>
      </c>
      <c r="BA85" s="36">
        <v>0</v>
      </c>
      <c r="BB85" s="36">
        <v>0</v>
      </c>
      <c r="BC85" s="36">
        <v>0</v>
      </c>
      <c r="BD85" s="36">
        <v>0</v>
      </c>
      <c r="BE85" s="36">
        <v>0</v>
      </c>
      <c r="BF85" s="36">
        <v>0</v>
      </c>
      <c r="BG85" s="36">
        <v>0</v>
      </c>
      <c r="BH85" s="36">
        <v>1064131</v>
      </c>
      <c r="BI85" s="36">
        <v>10000</v>
      </c>
      <c r="BJ85" s="36">
        <v>0</v>
      </c>
      <c r="BK85" s="36">
        <v>0</v>
      </c>
      <c r="BL85" s="36">
        <v>0</v>
      </c>
      <c r="BM85" s="36">
        <v>0</v>
      </c>
      <c r="BN85" s="36">
        <v>4439</v>
      </c>
      <c r="BO85" s="36">
        <v>69255</v>
      </c>
      <c r="BP85" s="36">
        <v>622000</v>
      </c>
      <c r="BQ85" s="36">
        <v>0</v>
      </c>
      <c r="BR85" s="36">
        <v>0</v>
      </c>
      <c r="BS85" s="36">
        <v>705694</v>
      </c>
      <c r="BT85" s="36">
        <v>1769825</v>
      </c>
    </row>
    <row r="86" spans="2:72" x14ac:dyDescent="0.3">
      <c r="B86" s="35" t="s">
        <v>145</v>
      </c>
      <c r="C86" s="35" t="s">
        <v>260</v>
      </c>
      <c r="D86" s="35" t="s">
        <v>351</v>
      </c>
      <c r="E86" s="35" t="s">
        <v>159</v>
      </c>
      <c r="F86" s="35" t="s">
        <v>40</v>
      </c>
      <c r="G86" s="35" t="s">
        <v>8</v>
      </c>
      <c r="H86" s="35">
        <v>2019</v>
      </c>
      <c r="I86" s="36">
        <v>303819</v>
      </c>
      <c r="J86" s="36">
        <v>4039607</v>
      </c>
      <c r="K86" s="36">
        <v>3612180</v>
      </c>
      <c r="L86" s="36">
        <v>720106</v>
      </c>
      <c r="M86" s="36">
        <v>0</v>
      </c>
      <c r="N86" s="36">
        <v>0</v>
      </c>
      <c r="O86" s="36">
        <v>99516</v>
      </c>
      <c r="P86" s="36">
        <v>0</v>
      </c>
      <c r="Q86" s="36">
        <v>8775228</v>
      </c>
      <c r="R86" s="36">
        <v>0</v>
      </c>
      <c r="S86" s="36">
        <v>8775228</v>
      </c>
      <c r="T86" s="36">
        <v>0</v>
      </c>
      <c r="U86" s="36">
        <v>2507991</v>
      </c>
      <c r="V86" s="36">
        <v>0</v>
      </c>
      <c r="W86" s="36">
        <v>0</v>
      </c>
      <c r="X86" s="36">
        <v>0</v>
      </c>
      <c r="Y86" s="36">
        <v>0</v>
      </c>
      <c r="Z86" s="36">
        <v>0</v>
      </c>
      <c r="AA86" s="36">
        <v>0</v>
      </c>
      <c r="AB86" s="36">
        <v>0</v>
      </c>
      <c r="AC86" s="36">
        <v>323680</v>
      </c>
      <c r="AD86" s="36">
        <v>0</v>
      </c>
      <c r="AE86" s="36">
        <v>8909</v>
      </c>
      <c r="AF86" s="36">
        <v>0</v>
      </c>
      <c r="AG86" s="36">
        <v>0</v>
      </c>
      <c r="AH86" s="36">
        <v>0</v>
      </c>
      <c r="AI86" s="36">
        <v>0</v>
      </c>
      <c r="AJ86" s="36">
        <v>2840580</v>
      </c>
      <c r="AK86" s="36">
        <v>11615808</v>
      </c>
      <c r="AL86" s="36">
        <v>478738</v>
      </c>
      <c r="AM86" s="36">
        <v>2326</v>
      </c>
      <c r="AN86" s="36">
        <v>481064</v>
      </c>
      <c r="AO86" s="36">
        <v>3840837</v>
      </c>
      <c r="AP86" s="36">
        <v>0</v>
      </c>
      <c r="AQ86" s="36">
        <v>330724</v>
      </c>
      <c r="AR86" s="36">
        <v>0</v>
      </c>
      <c r="AS86" s="36">
        <v>330724</v>
      </c>
      <c r="AT86" s="36">
        <v>610732</v>
      </c>
      <c r="AU86" s="36">
        <v>5263357</v>
      </c>
      <c r="AV86" s="36">
        <v>0</v>
      </c>
      <c r="AW86" s="36">
        <v>5263357</v>
      </c>
      <c r="AX86" s="36">
        <v>0</v>
      </c>
      <c r="AY86" s="36">
        <v>0</v>
      </c>
      <c r="AZ86" s="36">
        <v>0</v>
      </c>
      <c r="BA86" s="36">
        <v>0</v>
      </c>
      <c r="BB86" s="36">
        <v>337601</v>
      </c>
      <c r="BC86" s="36">
        <v>0</v>
      </c>
      <c r="BD86" s="36">
        <v>115001</v>
      </c>
      <c r="BE86" s="36">
        <v>115001</v>
      </c>
      <c r="BF86" s="36">
        <v>0</v>
      </c>
      <c r="BG86" s="36">
        <v>452602</v>
      </c>
      <c r="BH86" s="36">
        <v>5715959</v>
      </c>
      <c r="BI86" s="36">
        <v>156576</v>
      </c>
      <c r="BJ86" s="36">
        <v>28787</v>
      </c>
      <c r="BK86" s="36">
        <v>0</v>
      </c>
      <c r="BL86" s="36">
        <v>0</v>
      </c>
      <c r="BM86" s="36">
        <v>0</v>
      </c>
      <c r="BN86" s="36">
        <v>0</v>
      </c>
      <c r="BO86" s="36">
        <v>2199235</v>
      </c>
      <c r="BP86" s="36">
        <v>3515251</v>
      </c>
      <c r="BQ86" s="36">
        <v>0</v>
      </c>
      <c r="BR86" s="36">
        <v>0</v>
      </c>
      <c r="BS86" s="36">
        <v>5899849</v>
      </c>
      <c r="BT86" s="36">
        <v>11615808</v>
      </c>
    </row>
    <row r="87" spans="2:72" x14ac:dyDescent="0.3">
      <c r="B87" s="35" t="s">
        <v>145</v>
      </c>
      <c r="C87" s="35" t="s">
        <v>260</v>
      </c>
      <c r="D87" s="35" t="s">
        <v>351</v>
      </c>
      <c r="E87" s="35" t="s">
        <v>160</v>
      </c>
      <c r="F87" s="35" t="s">
        <v>26</v>
      </c>
      <c r="G87" s="35" t="s">
        <v>8</v>
      </c>
      <c r="H87" s="35">
        <v>2019</v>
      </c>
      <c r="I87" s="36">
        <v>1369039</v>
      </c>
      <c r="J87" s="36">
        <v>4367870</v>
      </c>
      <c r="K87" s="36">
        <v>2705231</v>
      </c>
      <c r="L87" s="36">
        <v>0</v>
      </c>
      <c r="M87" s="36">
        <v>0</v>
      </c>
      <c r="N87" s="36">
        <v>0</v>
      </c>
      <c r="O87" s="36">
        <v>0</v>
      </c>
      <c r="P87" s="36">
        <v>0</v>
      </c>
      <c r="Q87" s="36">
        <v>8442140</v>
      </c>
      <c r="R87" s="36">
        <v>0</v>
      </c>
      <c r="S87" s="36">
        <v>8442140</v>
      </c>
      <c r="T87" s="36">
        <v>0</v>
      </c>
      <c r="U87" s="36">
        <v>5788662</v>
      </c>
      <c r="V87" s="36">
        <v>0</v>
      </c>
      <c r="W87" s="36">
        <v>0</v>
      </c>
      <c r="X87" s="36">
        <v>0</v>
      </c>
      <c r="Y87" s="36">
        <v>0</v>
      </c>
      <c r="Z87" s="36">
        <v>0</v>
      </c>
      <c r="AA87" s="36">
        <v>0</v>
      </c>
      <c r="AB87" s="36">
        <v>0</v>
      </c>
      <c r="AC87" s="36">
        <v>33481</v>
      </c>
      <c r="AD87" s="36">
        <v>0</v>
      </c>
      <c r="AE87" s="36">
        <v>89298</v>
      </c>
      <c r="AF87" s="36">
        <v>0</v>
      </c>
      <c r="AG87" s="36">
        <v>0</v>
      </c>
      <c r="AH87" s="36">
        <v>0</v>
      </c>
      <c r="AI87" s="36">
        <v>0</v>
      </c>
      <c r="AJ87" s="36">
        <v>5911441</v>
      </c>
      <c r="AK87" s="36">
        <v>14353581</v>
      </c>
      <c r="AL87" s="36">
        <v>197364</v>
      </c>
      <c r="AM87" s="36">
        <v>18607</v>
      </c>
      <c r="AN87" s="36">
        <v>215971</v>
      </c>
      <c r="AO87" s="36">
        <v>1947289</v>
      </c>
      <c r="AP87" s="36">
        <v>511370</v>
      </c>
      <c r="AQ87" s="36">
        <v>1205441</v>
      </c>
      <c r="AR87" s="36">
        <v>1205441</v>
      </c>
      <c r="AS87" s="36">
        <v>0</v>
      </c>
      <c r="AT87" s="36">
        <v>0</v>
      </c>
      <c r="AU87" s="36">
        <v>3880071</v>
      </c>
      <c r="AV87" s="36">
        <v>0</v>
      </c>
      <c r="AW87" s="36">
        <v>3880071</v>
      </c>
      <c r="AX87" s="36">
        <v>36622</v>
      </c>
      <c r="AY87" s="36">
        <v>0</v>
      </c>
      <c r="AZ87" s="36">
        <v>36622</v>
      </c>
      <c r="BA87" s="36">
        <v>0</v>
      </c>
      <c r="BB87" s="36">
        <v>417337</v>
      </c>
      <c r="BC87" s="36">
        <v>0</v>
      </c>
      <c r="BD87" s="36">
        <v>0</v>
      </c>
      <c r="BE87" s="36">
        <v>0</v>
      </c>
      <c r="BF87" s="36">
        <v>0</v>
      </c>
      <c r="BG87" s="36">
        <v>453959</v>
      </c>
      <c r="BH87" s="36">
        <v>4334030</v>
      </c>
      <c r="BI87" s="36">
        <v>40000</v>
      </c>
      <c r="BJ87" s="36">
        <v>0</v>
      </c>
      <c r="BK87" s="36">
        <v>0</v>
      </c>
      <c r="BL87" s="36">
        <v>0</v>
      </c>
      <c r="BM87" s="36">
        <v>0</v>
      </c>
      <c r="BN87" s="36">
        <v>1789501</v>
      </c>
      <c r="BO87" s="36">
        <v>40000</v>
      </c>
      <c r="BP87" s="36">
        <v>8150050</v>
      </c>
      <c r="BQ87" s="36">
        <v>0</v>
      </c>
      <c r="BR87" s="36">
        <v>0</v>
      </c>
      <c r="BS87" s="36">
        <v>10019551</v>
      </c>
      <c r="BT87" s="36">
        <v>14353581</v>
      </c>
    </row>
    <row r="88" spans="2:72" x14ac:dyDescent="0.3">
      <c r="B88" s="35" t="s">
        <v>145</v>
      </c>
      <c r="C88" s="35" t="s">
        <v>260</v>
      </c>
      <c r="D88" s="35" t="s">
        <v>351</v>
      </c>
      <c r="E88" s="35" t="s">
        <v>163</v>
      </c>
      <c r="F88" s="35" t="s">
        <v>57</v>
      </c>
      <c r="G88" s="35" t="s">
        <v>12</v>
      </c>
      <c r="H88" s="35">
        <v>2019</v>
      </c>
      <c r="I88" s="36">
        <v>130207</v>
      </c>
      <c r="J88" s="36">
        <v>1780300</v>
      </c>
      <c r="K88" s="36">
        <v>2015250</v>
      </c>
      <c r="L88" s="36">
        <v>54435</v>
      </c>
      <c r="M88" s="36">
        <v>0</v>
      </c>
      <c r="N88" s="36">
        <v>0</v>
      </c>
      <c r="O88" s="36">
        <v>0</v>
      </c>
      <c r="P88" s="36">
        <v>0</v>
      </c>
      <c r="Q88" s="36">
        <v>3980192</v>
      </c>
      <c r="R88" s="36">
        <v>0</v>
      </c>
      <c r="S88" s="36">
        <v>3980192</v>
      </c>
      <c r="T88" s="36">
        <v>0</v>
      </c>
      <c r="U88" s="36">
        <v>303123</v>
      </c>
      <c r="V88" s="36">
        <v>0</v>
      </c>
      <c r="W88" s="36">
        <v>0</v>
      </c>
      <c r="X88" s="36">
        <v>0</v>
      </c>
      <c r="Y88" s="36">
        <v>0</v>
      </c>
      <c r="Z88" s="36">
        <v>0</v>
      </c>
      <c r="AA88" s="36">
        <v>0</v>
      </c>
      <c r="AB88" s="36">
        <v>0</v>
      </c>
      <c r="AC88" s="36">
        <v>0</v>
      </c>
      <c r="AD88" s="36">
        <v>0</v>
      </c>
      <c r="AE88" s="36">
        <v>0</v>
      </c>
      <c r="AF88" s="36">
        <v>0</v>
      </c>
      <c r="AG88" s="36">
        <v>0</v>
      </c>
      <c r="AH88" s="36">
        <v>0</v>
      </c>
      <c r="AI88" s="36">
        <v>0</v>
      </c>
      <c r="AJ88" s="36">
        <v>303123</v>
      </c>
      <c r="AK88" s="36">
        <v>4283315</v>
      </c>
      <c r="AL88" s="36">
        <v>53129</v>
      </c>
      <c r="AM88" s="36">
        <v>0</v>
      </c>
      <c r="AN88" s="36">
        <v>53129</v>
      </c>
      <c r="AO88" s="36">
        <v>1619561</v>
      </c>
      <c r="AP88" s="36">
        <v>112756</v>
      </c>
      <c r="AQ88" s="36">
        <v>60000</v>
      </c>
      <c r="AR88" s="36">
        <v>60000</v>
      </c>
      <c r="AS88" s="36">
        <v>0</v>
      </c>
      <c r="AT88" s="36">
        <v>0</v>
      </c>
      <c r="AU88" s="36">
        <v>1845446</v>
      </c>
      <c r="AV88" s="36">
        <v>0</v>
      </c>
      <c r="AW88" s="36">
        <v>1845446</v>
      </c>
      <c r="AX88" s="36">
        <v>0</v>
      </c>
      <c r="AY88" s="36">
        <v>0</v>
      </c>
      <c r="AZ88" s="36">
        <v>0</v>
      </c>
      <c r="BA88" s="36">
        <v>0</v>
      </c>
      <c r="BB88" s="36">
        <v>0</v>
      </c>
      <c r="BC88" s="36">
        <v>0</v>
      </c>
      <c r="BD88" s="36">
        <v>300463</v>
      </c>
      <c r="BE88" s="36">
        <v>300463</v>
      </c>
      <c r="BF88" s="36">
        <v>11003</v>
      </c>
      <c r="BG88" s="36">
        <v>311466</v>
      </c>
      <c r="BH88" s="36">
        <v>2156912</v>
      </c>
      <c r="BI88" s="36">
        <v>640800</v>
      </c>
      <c r="BJ88" s="36">
        <v>0</v>
      </c>
      <c r="BK88" s="36">
        <v>0</v>
      </c>
      <c r="BL88" s="36">
        <v>0</v>
      </c>
      <c r="BM88" s="36">
        <v>0</v>
      </c>
      <c r="BN88" s="36">
        <v>0</v>
      </c>
      <c r="BO88" s="36">
        <v>429065</v>
      </c>
      <c r="BP88" s="36">
        <v>1056538</v>
      </c>
      <c r="BQ88" s="36">
        <v>0</v>
      </c>
      <c r="BR88" s="36">
        <v>0</v>
      </c>
      <c r="BS88" s="36">
        <v>2126403</v>
      </c>
      <c r="BT88" s="36">
        <v>4283315</v>
      </c>
    </row>
    <row r="89" spans="2:72" x14ac:dyDescent="0.3">
      <c r="B89" s="35" t="s">
        <v>145</v>
      </c>
      <c r="C89" s="35" t="s">
        <v>260</v>
      </c>
      <c r="D89" s="35" t="s">
        <v>351</v>
      </c>
      <c r="E89" s="35" t="s">
        <v>164</v>
      </c>
      <c r="F89" s="35" t="s">
        <v>68</v>
      </c>
      <c r="G89" s="35" t="s">
        <v>17</v>
      </c>
      <c r="H89" s="35">
        <v>2019</v>
      </c>
      <c r="I89" s="36">
        <v>4980974</v>
      </c>
      <c r="J89" s="36">
        <v>858970</v>
      </c>
      <c r="K89" s="36">
        <v>6441945</v>
      </c>
      <c r="L89" s="36">
        <v>1276656</v>
      </c>
      <c r="M89" s="36">
        <v>0</v>
      </c>
      <c r="N89" s="36">
        <v>870556</v>
      </c>
      <c r="O89" s="36">
        <v>0</v>
      </c>
      <c r="P89" s="36">
        <v>0</v>
      </c>
      <c r="Q89" s="36">
        <v>14429101</v>
      </c>
      <c r="R89" s="36">
        <v>0</v>
      </c>
      <c r="S89" s="36">
        <v>14429101</v>
      </c>
      <c r="T89" s="36">
        <v>0</v>
      </c>
      <c r="U89" s="36">
        <v>22132696</v>
      </c>
      <c r="V89" s="36">
        <v>0</v>
      </c>
      <c r="W89" s="36">
        <v>0</v>
      </c>
      <c r="X89" s="36">
        <v>0</v>
      </c>
      <c r="Y89" s="36">
        <v>0</v>
      </c>
      <c r="Z89" s="36">
        <v>0</v>
      </c>
      <c r="AA89" s="36">
        <v>0</v>
      </c>
      <c r="AB89" s="36">
        <v>0</v>
      </c>
      <c r="AC89" s="36">
        <v>0</v>
      </c>
      <c r="AD89" s="36">
        <v>0</v>
      </c>
      <c r="AE89" s="36">
        <v>0</v>
      </c>
      <c r="AF89" s="36">
        <v>0</v>
      </c>
      <c r="AG89" s="36">
        <v>0</v>
      </c>
      <c r="AH89" s="36">
        <v>0</v>
      </c>
      <c r="AI89" s="36">
        <v>0</v>
      </c>
      <c r="AJ89" s="36">
        <v>22132696</v>
      </c>
      <c r="AK89" s="36">
        <v>36561797</v>
      </c>
      <c r="AL89" s="36">
        <v>331447</v>
      </c>
      <c r="AM89" s="36">
        <v>1335530</v>
      </c>
      <c r="AN89" s="36">
        <v>1666977</v>
      </c>
      <c r="AO89" s="36">
        <v>8823629</v>
      </c>
      <c r="AP89" s="36">
        <v>0</v>
      </c>
      <c r="AQ89" s="36">
        <v>27480</v>
      </c>
      <c r="AR89" s="36">
        <v>27480</v>
      </c>
      <c r="AS89" s="36">
        <v>0</v>
      </c>
      <c r="AT89" s="36">
        <v>0</v>
      </c>
      <c r="AU89" s="36">
        <v>10518086</v>
      </c>
      <c r="AV89" s="36">
        <v>0</v>
      </c>
      <c r="AW89" s="36">
        <v>10518086</v>
      </c>
      <c r="AX89" s="36">
        <v>0</v>
      </c>
      <c r="AY89" s="36">
        <v>0</v>
      </c>
      <c r="AZ89" s="36">
        <v>0</v>
      </c>
      <c r="BA89" s="36">
        <v>0</v>
      </c>
      <c r="BB89" s="36">
        <v>484004</v>
      </c>
      <c r="BC89" s="36">
        <v>0</v>
      </c>
      <c r="BD89" s="36">
        <v>2115466</v>
      </c>
      <c r="BE89" s="36">
        <v>2115466</v>
      </c>
      <c r="BF89" s="36">
        <v>0</v>
      </c>
      <c r="BG89" s="36">
        <v>2599470</v>
      </c>
      <c r="BH89" s="36">
        <v>13117556</v>
      </c>
      <c r="BI89" s="36">
        <v>180000</v>
      </c>
      <c r="BJ89" s="36">
        <v>0</v>
      </c>
      <c r="BK89" s="36">
        <v>0</v>
      </c>
      <c r="BL89" s="36">
        <v>0</v>
      </c>
      <c r="BM89" s="36">
        <v>0</v>
      </c>
      <c r="BN89" s="36">
        <v>0</v>
      </c>
      <c r="BO89" s="36">
        <v>804336</v>
      </c>
      <c r="BP89" s="36">
        <v>22459905</v>
      </c>
      <c r="BQ89" s="36">
        <v>0</v>
      </c>
      <c r="BR89" s="36">
        <v>0</v>
      </c>
      <c r="BS89" s="36">
        <v>23444241</v>
      </c>
      <c r="BT89" s="36">
        <v>36561797</v>
      </c>
    </row>
    <row r="90" spans="2:72" x14ac:dyDescent="0.3">
      <c r="B90" s="35" t="s">
        <v>145</v>
      </c>
      <c r="C90" s="35" t="s">
        <v>260</v>
      </c>
      <c r="D90" s="35" t="s">
        <v>351</v>
      </c>
      <c r="E90" s="35" t="s">
        <v>186</v>
      </c>
      <c r="F90" s="35" t="s">
        <v>74</v>
      </c>
      <c r="G90" s="35" t="s">
        <v>17</v>
      </c>
      <c r="H90" s="35">
        <v>2019</v>
      </c>
      <c r="I90" s="36">
        <v>17798</v>
      </c>
      <c r="J90" s="36">
        <v>1574660</v>
      </c>
      <c r="K90" s="36">
        <v>730900</v>
      </c>
      <c r="L90" s="36">
        <v>0</v>
      </c>
      <c r="M90" s="36">
        <v>0</v>
      </c>
      <c r="N90" s="36">
        <v>0</v>
      </c>
      <c r="O90" s="36">
        <v>0</v>
      </c>
      <c r="P90" s="36">
        <v>0</v>
      </c>
      <c r="Q90" s="36">
        <v>2323358</v>
      </c>
      <c r="R90" s="36">
        <v>0</v>
      </c>
      <c r="S90" s="36">
        <v>2323358</v>
      </c>
      <c r="T90" s="36">
        <v>0</v>
      </c>
      <c r="U90" s="36">
        <v>123103</v>
      </c>
      <c r="V90" s="36">
        <v>0</v>
      </c>
      <c r="W90" s="36">
        <v>0</v>
      </c>
      <c r="X90" s="36">
        <v>0</v>
      </c>
      <c r="Y90" s="36">
        <v>124187</v>
      </c>
      <c r="Z90" s="36">
        <v>0</v>
      </c>
      <c r="AA90" s="36">
        <v>0</v>
      </c>
      <c r="AB90" s="36">
        <v>0</v>
      </c>
      <c r="AC90" s="36">
        <v>0</v>
      </c>
      <c r="AD90" s="36">
        <v>0</v>
      </c>
      <c r="AE90" s="36">
        <v>0</v>
      </c>
      <c r="AF90" s="36">
        <v>0</v>
      </c>
      <c r="AG90" s="36">
        <v>0</v>
      </c>
      <c r="AH90" s="36">
        <v>0</v>
      </c>
      <c r="AI90" s="36">
        <v>0</v>
      </c>
      <c r="AJ90" s="36">
        <v>247290</v>
      </c>
      <c r="AK90" s="36">
        <v>2570648</v>
      </c>
      <c r="AL90" s="36">
        <v>0</v>
      </c>
      <c r="AM90" s="36">
        <v>0</v>
      </c>
      <c r="AN90" s="36">
        <v>0</v>
      </c>
      <c r="AO90" s="36">
        <v>833309</v>
      </c>
      <c r="AP90" s="36">
        <v>59087</v>
      </c>
      <c r="AQ90" s="36">
        <v>568302</v>
      </c>
      <c r="AR90" s="36">
        <v>568302</v>
      </c>
      <c r="AS90" s="36">
        <v>0</v>
      </c>
      <c r="AT90" s="36">
        <v>35414</v>
      </c>
      <c r="AU90" s="36">
        <v>1496112</v>
      </c>
      <c r="AV90" s="36">
        <v>0</v>
      </c>
      <c r="AW90" s="36">
        <v>1496112</v>
      </c>
      <c r="AX90" s="36">
        <v>0</v>
      </c>
      <c r="AY90" s="36">
        <v>0</v>
      </c>
      <c r="AZ90" s="36">
        <v>0</v>
      </c>
      <c r="BA90" s="36">
        <v>0</v>
      </c>
      <c r="BB90" s="36">
        <v>0</v>
      </c>
      <c r="BC90" s="36">
        <v>0</v>
      </c>
      <c r="BD90" s="36">
        <v>378868</v>
      </c>
      <c r="BE90" s="36">
        <v>378868</v>
      </c>
      <c r="BF90" s="36">
        <v>0</v>
      </c>
      <c r="BG90" s="36">
        <v>378868</v>
      </c>
      <c r="BH90" s="36">
        <v>1874980</v>
      </c>
      <c r="BI90" s="36">
        <v>500000</v>
      </c>
      <c r="BJ90" s="36">
        <v>0</v>
      </c>
      <c r="BK90" s="36">
        <v>0</v>
      </c>
      <c r="BL90" s="36">
        <v>0</v>
      </c>
      <c r="BM90" s="36">
        <v>0</v>
      </c>
      <c r="BN90" s="36">
        <v>0</v>
      </c>
      <c r="BO90" s="36">
        <v>32146</v>
      </c>
      <c r="BP90" s="36">
        <v>163522</v>
      </c>
      <c r="BQ90" s="36">
        <v>0</v>
      </c>
      <c r="BR90" s="36">
        <v>0</v>
      </c>
      <c r="BS90" s="36">
        <v>695668</v>
      </c>
      <c r="BT90" s="36">
        <v>2570648</v>
      </c>
    </row>
    <row r="91" spans="2:72" x14ac:dyDescent="0.3">
      <c r="B91" s="35" t="s">
        <v>145</v>
      </c>
      <c r="C91" s="35" t="s">
        <v>260</v>
      </c>
      <c r="D91" s="35" t="s">
        <v>351</v>
      </c>
      <c r="E91" s="35" t="s">
        <v>168</v>
      </c>
      <c r="F91" s="35" t="s">
        <v>58</v>
      </c>
      <c r="G91" s="35" t="s">
        <v>12</v>
      </c>
      <c r="H91" s="35">
        <v>2019</v>
      </c>
      <c r="I91" s="36">
        <v>1358450</v>
      </c>
      <c r="J91" s="36">
        <v>3062858</v>
      </c>
      <c r="K91" s="36">
        <v>4191880</v>
      </c>
      <c r="L91" s="36">
        <v>1570096</v>
      </c>
      <c r="M91" s="36">
        <v>0</v>
      </c>
      <c r="N91" s="36">
        <v>0</v>
      </c>
      <c r="O91" s="36">
        <v>420868</v>
      </c>
      <c r="P91" s="36">
        <v>0</v>
      </c>
      <c r="Q91" s="36">
        <v>10604152</v>
      </c>
      <c r="R91" s="36">
        <v>0</v>
      </c>
      <c r="S91" s="36">
        <v>10604152</v>
      </c>
      <c r="T91" s="36">
        <v>0</v>
      </c>
      <c r="U91" s="36">
        <v>1305648</v>
      </c>
      <c r="V91" s="36">
        <v>60000</v>
      </c>
      <c r="W91" s="36">
        <v>0</v>
      </c>
      <c r="X91" s="36">
        <v>0</v>
      </c>
      <c r="Y91" s="36">
        <v>88295</v>
      </c>
      <c r="Z91" s="36">
        <v>0</v>
      </c>
      <c r="AA91" s="36">
        <v>0</v>
      </c>
      <c r="AB91" s="36">
        <v>0</v>
      </c>
      <c r="AC91" s="36">
        <v>0</v>
      </c>
      <c r="AD91" s="36">
        <v>0</v>
      </c>
      <c r="AE91" s="36">
        <v>630776</v>
      </c>
      <c r="AF91" s="36">
        <v>0</v>
      </c>
      <c r="AG91" s="36">
        <v>0</v>
      </c>
      <c r="AH91" s="36">
        <v>0</v>
      </c>
      <c r="AI91" s="36">
        <v>0</v>
      </c>
      <c r="AJ91" s="36">
        <v>2084719</v>
      </c>
      <c r="AK91" s="36">
        <v>12688871</v>
      </c>
      <c r="AL91" s="36">
        <v>220395</v>
      </c>
      <c r="AM91" s="36">
        <v>0</v>
      </c>
      <c r="AN91" s="36">
        <v>220395</v>
      </c>
      <c r="AO91" s="36">
        <v>3842831</v>
      </c>
      <c r="AP91" s="36">
        <v>647635</v>
      </c>
      <c r="AQ91" s="36">
        <v>1019256</v>
      </c>
      <c r="AR91" s="36">
        <v>1019256</v>
      </c>
      <c r="AS91" s="36">
        <v>0</v>
      </c>
      <c r="AT91" s="36">
        <v>39633</v>
      </c>
      <c r="AU91" s="36">
        <v>5769750</v>
      </c>
      <c r="AV91" s="36">
        <v>0</v>
      </c>
      <c r="AW91" s="36">
        <v>5769750</v>
      </c>
      <c r="AX91" s="36">
        <v>684929</v>
      </c>
      <c r="AY91" s="36">
        <v>0</v>
      </c>
      <c r="AZ91" s="36">
        <v>684929</v>
      </c>
      <c r="BA91" s="36">
        <v>0</v>
      </c>
      <c r="BB91" s="36">
        <v>3933</v>
      </c>
      <c r="BC91" s="36">
        <v>0</v>
      </c>
      <c r="BD91" s="36">
        <v>1077000</v>
      </c>
      <c r="BE91" s="36">
        <v>1077000</v>
      </c>
      <c r="BF91" s="36">
        <v>0</v>
      </c>
      <c r="BG91" s="36">
        <v>1765862</v>
      </c>
      <c r="BH91" s="36">
        <v>7535612</v>
      </c>
      <c r="BI91" s="36">
        <v>600000</v>
      </c>
      <c r="BJ91" s="36">
        <v>0</v>
      </c>
      <c r="BK91" s="36">
        <v>0</v>
      </c>
      <c r="BL91" s="36">
        <v>0</v>
      </c>
      <c r="BM91" s="36">
        <v>0</v>
      </c>
      <c r="BN91" s="36">
        <v>0</v>
      </c>
      <c r="BO91" s="36">
        <v>398258</v>
      </c>
      <c r="BP91" s="36">
        <v>4155001</v>
      </c>
      <c r="BQ91" s="36">
        <v>0</v>
      </c>
      <c r="BR91" s="36">
        <v>0</v>
      </c>
      <c r="BS91" s="36">
        <v>5153259</v>
      </c>
      <c r="BT91" s="36">
        <v>12688871</v>
      </c>
    </row>
    <row r="92" spans="2:72" x14ac:dyDescent="0.3">
      <c r="B92" s="35" t="s">
        <v>145</v>
      </c>
      <c r="C92" s="35" t="s">
        <v>260</v>
      </c>
      <c r="D92" s="35" t="s">
        <v>351</v>
      </c>
      <c r="E92" s="35" t="s">
        <v>170</v>
      </c>
      <c r="F92" s="35" t="s">
        <v>29</v>
      </c>
      <c r="G92" s="35" t="s">
        <v>12</v>
      </c>
      <c r="H92" s="35">
        <v>2019</v>
      </c>
      <c r="I92" s="36">
        <v>1950249</v>
      </c>
      <c r="J92" s="36">
        <v>13917757</v>
      </c>
      <c r="K92" s="36">
        <v>10338933</v>
      </c>
      <c r="L92" s="36">
        <v>1607350</v>
      </c>
      <c r="M92" s="36">
        <v>0</v>
      </c>
      <c r="N92" s="36">
        <v>1226082</v>
      </c>
      <c r="O92" s="36">
        <v>0</v>
      </c>
      <c r="P92" s="36">
        <v>0</v>
      </c>
      <c r="Q92" s="36">
        <v>29040371</v>
      </c>
      <c r="R92" s="36">
        <v>0</v>
      </c>
      <c r="S92" s="36">
        <v>29040371</v>
      </c>
      <c r="T92" s="36">
        <v>0</v>
      </c>
      <c r="U92" s="36">
        <v>17012417</v>
      </c>
      <c r="V92" s="36">
        <v>0</v>
      </c>
      <c r="W92" s="36">
        <v>0</v>
      </c>
      <c r="X92" s="36">
        <v>0</v>
      </c>
      <c r="Y92" s="36">
        <v>255882</v>
      </c>
      <c r="Z92" s="36">
        <v>0</v>
      </c>
      <c r="AA92" s="36">
        <v>0</v>
      </c>
      <c r="AB92" s="36">
        <v>0</v>
      </c>
      <c r="AC92" s="36">
        <v>0</v>
      </c>
      <c r="AD92" s="36">
        <v>0</v>
      </c>
      <c r="AE92" s="36">
        <v>0</v>
      </c>
      <c r="AF92" s="36">
        <v>0</v>
      </c>
      <c r="AG92" s="36">
        <v>208313</v>
      </c>
      <c r="AH92" s="36">
        <v>347731</v>
      </c>
      <c r="AI92" s="36">
        <v>0</v>
      </c>
      <c r="AJ92" s="36">
        <v>17824343</v>
      </c>
      <c r="AK92" s="36">
        <v>46864714</v>
      </c>
      <c r="AL92" s="36">
        <v>1782479</v>
      </c>
      <c r="AM92" s="36">
        <v>0</v>
      </c>
      <c r="AN92" s="36">
        <v>1782479</v>
      </c>
      <c r="AO92" s="36">
        <v>7915038</v>
      </c>
      <c r="AP92" s="36">
        <v>3817493</v>
      </c>
      <c r="AQ92" s="36">
        <v>183061</v>
      </c>
      <c r="AR92" s="36">
        <v>183061</v>
      </c>
      <c r="AS92" s="36">
        <v>0</v>
      </c>
      <c r="AT92" s="36">
        <v>548192</v>
      </c>
      <c r="AU92" s="36">
        <v>14246263</v>
      </c>
      <c r="AV92" s="36">
        <v>0</v>
      </c>
      <c r="AW92" s="36">
        <v>14246263</v>
      </c>
      <c r="AX92" s="36">
        <v>0</v>
      </c>
      <c r="AY92" s="36">
        <v>0</v>
      </c>
      <c r="AZ92" s="36">
        <v>0</v>
      </c>
      <c r="BA92" s="36">
        <v>0</v>
      </c>
      <c r="BB92" s="36">
        <v>0</v>
      </c>
      <c r="BC92" s="36">
        <v>983334</v>
      </c>
      <c r="BD92" s="36">
        <v>0</v>
      </c>
      <c r="BE92" s="36">
        <v>0</v>
      </c>
      <c r="BF92" s="36">
        <v>0</v>
      </c>
      <c r="BG92" s="36">
        <v>983334</v>
      </c>
      <c r="BH92" s="36">
        <v>15229597</v>
      </c>
      <c r="BI92" s="36">
        <v>2000000</v>
      </c>
      <c r="BJ92" s="36">
        <v>0</v>
      </c>
      <c r="BK92" s="36">
        <v>0</v>
      </c>
      <c r="BL92" s="36">
        <v>0</v>
      </c>
      <c r="BM92" s="36">
        <v>0</v>
      </c>
      <c r="BN92" s="36">
        <v>0</v>
      </c>
      <c r="BO92" s="36">
        <v>1000000</v>
      </c>
      <c r="BP92" s="36">
        <v>28635117</v>
      </c>
      <c r="BQ92" s="36">
        <v>0</v>
      </c>
      <c r="BR92" s="36">
        <v>0</v>
      </c>
      <c r="BS92" s="36">
        <v>31635117</v>
      </c>
      <c r="BT92" s="36">
        <v>46864714</v>
      </c>
    </row>
    <row r="93" spans="2:72" x14ac:dyDescent="0.3">
      <c r="B93" s="35" t="s">
        <v>145</v>
      </c>
      <c r="C93" s="35" t="s">
        <v>260</v>
      </c>
      <c r="D93" s="35" t="s">
        <v>351</v>
      </c>
      <c r="E93" s="35" t="s">
        <v>169</v>
      </c>
      <c r="F93" s="35" t="s">
        <v>78</v>
      </c>
      <c r="G93" s="35" t="s">
        <v>10</v>
      </c>
      <c r="H93" s="35">
        <v>2019</v>
      </c>
      <c r="I93" s="36">
        <v>373560</v>
      </c>
      <c r="J93" s="36">
        <v>2479721</v>
      </c>
      <c r="K93" s="36">
        <v>1082224</v>
      </c>
      <c r="L93" s="36">
        <v>547524</v>
      </c>
      <c r="M93" s="36">
        <v>0</v>
      </c>
      <c r="N93" s="36">
        <v>32</v>
      </c>
      <c r="O93" s="36">
        <v>0</v>
      </c>
      <c r="P93" s="36">
        <v>0</v>
      </c>
      <c r="Q93" s="36">
        <v>4483061</v>
      </c>
      <c r="R93" s="36">
        <v>0</v>
      </c>
      <c r="S93" s="36">
        <v>4483061</v>
      </c>
      <c r="T93" s="36">
        <v>0</v>
      </c>
      <c r="U93" s="36">
        <v>7392170</v>
      </c>
      <c r="V93" s="36">
        <v>0</v>
      </c>
      <c r="W93" s="36">
        <v>0</v>
      </c>
      <c r="X93" s="36">
        <v>0</v>
      </c>
      <c r="Y93" s="36">
        <v>47330</v>
      </c>
      <c r="Z93" s="36">
        <v>0</v>
      </c>
      <c r="AA93" s="36">
        <v>0</v>
      </c>
      <c r="AB93" s="36">
        <v>0</v>
      </c>
      <c r="AC93" s="36">
        <v>0</v>
      </c>
      <c r="AD93" s="36">
        <v>0</v>
      </c>
      <c r="AE93" s="36">
        <v>360204</v>
      </c>
      <c r="AF93" s="36">
        <v>0</v>
      </c>
      <c r="AG93" s="36">
        <v>0</v>
      </c>
      <c r="AH93" s="36">
        <v>0</v>
      </c>
      <c r="AI93" s="36">
        <v>0</v>
      </c>
      <c r="AJ93" s="36">
        <v>7799704</v>
      </c>
      <c r="AK93" s="36">
        <v>12282765</v>
      </c>
      <c r="AL93" s="36">
        <v>53001</v>
      </c>
      <c r="AM93" s="36">
        <v>0</v>
      </c>
      <c r="AN93" s="36">
        <v>53001</v>
      </c>
      <c r="AO93" s="36">
        <v>584058</v>
      </c>
      <c r="AP93" s="36">
        <v>64274</v>
      </c>
      <c r="AQ93" s="36">
        <v>410765</v>
      </c>
      <c r="AR93" s="36">
        <v>410765</v>
      </c>
      <c r="AS93" s="36">
        <v>0</v>
      </c>
      <c r="AT93" s="36">
        <v>944914</v>
      </c>
      <c r="AU93" s="36">
        <v>2057012</v>
      </c>
      <c r="AV93" s="36">
        <v>0</v>
      </c>
      <c r="AW93" s="36">
        <v>2057012</v>
      </c>
      <c r="AX93" s="36">
        <v>0</v>
      </c>
      <c r="AY93" s="36">
        <v>0</v>
      </c>
      <c r="AZ93" s="36">
        <v>0</v>
      </c>
      <c r="BA93" s="36">
        <v>64024</v>
      </c>
      <c r="BB93" s="36">
        <v>0</v>
      </c>
      <c r="BC93" s="36">
        <v>0</v>
      </c>
      <c r="BD93" s="36">
        <v>0</v>
      </c>
      <c r="BE93" s="36">
        <v>0</v>
      </c>
      <c r="BF93" s="36">
        <v>0</v>
      </c>
      <c r="BG93" s="36">
        <v>64024</v>
      </c>
      <c r="BH93" s="36">
        <v>2121036</v>
      </c>
      <c r="BI93" s="36">
        <v>1846940</v>
      </c>
      <c r="BJ93" s="36">
        <v>5016453</v>
      </c>
      <c r="BK93" s="36">
        <v>0</v>
      </c>
      <c r="BL93" s="36">
        <v>0</v>
      </c>
      <c r="BM93" s="36">
        <v>0</v>
      </c>
      <c r="BN93" s="36">
        <v>0</v>
      </c>
      <c r="BO93" s="36">
        <v>88670</v>
      </c>
      <c r="BP93" s="36">
        <v>3209666</v>
      </c>
      <c r="BQ93" s="36">
        <v>0</v>
      </c>
      <c r="BR93" s="36">
        <v>0</v>
      </c>
      <c r="BS93" s="36">
        <v>10161729</v>
      </c>
      <c r="BT93" s="36">
        <v>12282765</v>
      </c>
    </row>
    <row r="94" spans="2:72" x14ac:dyDescent="0.3">
      <c r="B94" s="35" t="s">
        <v>145</v>
      </c>
      <c r="C94" s="35" t="s">
        <v>260</v>
      </c>
      <c r="D94" s="35" t="s">
        <v>351</v>
      </c>
      <c r="E94" s="35" t="s">
        <v>172</v>
      </c>
      <c r="F94" s="35" t="s">
        <v>49</v>
      </c>
      <c r="G94" s="35" t="s">
        <v>23</v>
      </c>
      <c r="H94" s="35">
        <v>2019</v>
      </c>
      <c r="I94" s="36">
        <v>434076</v>
      </c>
      <c r="J94" s="36">
        <v>580679</v>
      </c>
      <c r="K94" s="36">
        <v>3027125</v>
      </c>
      <c r="L94" s="36">
        <v>9073</v>
      </c>
      <c r="M94" s="36">
        <v>0</v>
      </c>
      <c r="N94" s="36">
        <v>1327338</v>
      </c>
      <c r="O94" s="36">
        <v>0</v>
      </c>
      <c r="P94" s="36">
        <v>0</v>
      </c>
      <c r="Q94" s="36">
        <v>5378291</v>
      </c>
      <c r="R94" s="36">
        <v>0</v>
      </c>
      <c r="S94" s="36">
        <v>5378291</v>
      </c>
      <c r="T94" s="36">
        <v>0</v>
      </c>
      <c r="U94" s="36">
        <v>3090915</v>
      </c>
      <c r="V94" s="36">
        <v>0</v>
      </c>
      <c r="W94" s="36">
        <v>105307</v>
      </c>
      <c r="X94" s="36">
        <v>0</v>
      </c>
      <c r="Y94" s="36">
        <v>4611</v>
      </c>
      <c r="Z94" s="36">
        <v>0</v>
      </c>
      <c r="AA94" s="36">
        <v>0</v>
      </c>
      <c r="AB94" s="36">
        <v>0</v>
      </c>
      <c r="AC94" s="36">
        <v>0</v>
      </c>
      <c r="AD94" s="36">
        <v>0</v>
      </c>
      <c r="AE94" s="36">
        <v>0</v>
      </c>
      <c r="AF94" s="36">
        <v>0</v>
      </c>
      <c r="AG94" s="36">
        <v>0</v>
      </c>
      <c r="AH94" s="36">
        <v>0</v>
      </c>
      <c r="AI94" s="36">
        <v>0</v>
      </c>
      <c r="AJ94" s="36">
        <v>3200833</v>
      </c>
      <c r="AK94" s="36">
        <v>8579124</v>
      </c>
      <c r="AL94" s="36">
        <v>0</v>
      </c>
      <c r="AM94" s="36">
        <v>0</v>
      </c>
      <c r="AN94" s="36">
        <v>0</v>
      </c>
      <c r="AO94" s="36">
        <v>3038732</v>
      </c>
      <c r="AP94" s="36">
        <v>947366</v>
      </c>
      <c r="AQ94" s="36">
        <v>945745</v>
      </c>
      <c r="AR94" s="36">
        <v>945745</v>
      </c>
      <c r="AS94" s="36">
        <v>0</v>
      </c>
      <c r="AT94" s="36">
        <v>0</v>
      </c>
      <c r="AU94" s="36">
        <v>4931843</v>
      </c>
      <c r="AV94" s="36">
        <v>0</v>
      </c>
      <c r="AW94" s="36">
        <v>4931843</v>
      </c>
      <c r="AX94" s="36">
        <v>0</v>
      </c>
      <c r="AY94" s="36">
        <v>0</v>
      </c>
      <c r="AZ94" s="36">
        <v>0</v>
      </c>
      <c r="BA94" s="36">
        <v>0</v>
      </c>
      <c r="BB94" s="36">
        <v>0</v>
      </c>
      <c r="BC94" s="36">
        <v>0</v>
      </c>
      <c r="BD94" s="36">
        <v>291306</v>
      </c>
      <c r="BE94" s="36">
        <v>291306</v>
      </c>
      <c r="BF94" s="36">
        <v>0</v>
      </c>
      <c r="BG94" s="36">
        <v>291306</v>
      </c>
      <c r="BH94" s="36">
        <v>5223149</v>
      </c>
      <c r="BI94" s="36">
        <v>600000</v>
      </c>
      <c r="BJ94" s="36">
        <v>0</v>
      </c>
      <c r="BK94" s="36">
        <v>0</v>
      </c>
      <c r="BL94" s="36">
        <v>0</v>
      </c>
      <c r="BM94" s="36">
        <v>0</v>
      </c>
      <c r="BN94" s="36">
        <v>458906</v>
      </c>
      <c r="BO94" s="36">
        <v>199488</v>
      </c>
      <c r="BP94" s="36">
        <v>2097581</v>
      </c>
      <c r="BQ94" s="36">
        <v>0</v>
      </c>
      <c r="BR94" s="36">
        <v>0</v>
      </c>
      <c r="BS94" s="36">
        <v>3355975</v>
      </c>
      <c r="BT94" s="36">
        <v>8579124</v>
      </c>
    </row>
    <row r="95" spans="2:72" x14ac:dyDescent="0.3">
      <c r="B95" s="35" t="s">
        <v>145</v>
      </c>
      <c r="C95" s="35" t="s">
        <v>260</v>
      </c>
      <c r="D95" s="35" t="s">
        <v>351</v>
      </c>
      <c r="E95" s="35" t="s">
        <v>174</v>
      </c>
      <c r="F95" s="35" t="s">
        <v>51</v>
      </c>
      <c r="G95" s="35" t="s">
        <v>19</v>
      </c>
      <c r="H95" s="35">
        <v>2019</v>
      </c>
      <c r="I95" s="36">
        <v>53736</v>
      </c>
      <c r="J95" s="36">
        <v>1985465</v>
      </c>
      <c r="K95" s="36">
        <v>1154629</v>
      </c>
      <c r="L95" s="36">
        <v>57347</v>
      </c>
      <c r="M95" s="36">
        <v>0</v>
      </c>
      <c r="N95" s="36">
        <v>0</v>
      </c>
      <c r="O95" s="36">
        <v>0</v>
      </c>
      <c r="P95" s="36">
        <v>0</v>
      </c>
      <c r="Q95" s="36">
        <v>3251177</v>
      </c>
      <c r="R95" s="36">
        <v>0</v>
      </c>
      <c r="S95" s="36">
        <v>3251177</v>
      </c>
      <c r="T95" s="36">
        <v>0</v>
      </c>
      <c r="U95" s="36">
        <v>2182841</v>
      </c>
      <c r="V95" s="36">
        <v>0</v>
      </c>
      <c r="W95" s="36">
        <v>0</v>
      </c>
      <c r="X95" s="36">
        <v>0</v>
      </c>
      <c r="Y95" s="36">
        <v>0</v>
      </c>
      <c r="Z95" s="36">
        <v>0</v>
      </c>
      <c r="AA95" s="36">
        <v>0</v>
      </c>
      <c r="AB95" s="36">
        <v>0</v>
      </c>
      <c r="AC95" s="36">
        <v>0</v>
      </c>
      <c r="AD95" s="36">
        <v>0</v>
      </c>
      <c r="AE95" s="36">
        <v>0</v>
      </c>
      <c r="AF95" s="36">
        <v>0</v>
      </c>
      <c r="AG95" s="36">
        <v>0</v>
      </c>
      <c r="AH95" s="36">
        <v>0</v>
      </c>
      <c r="AI95" s="36">
        <v>0</v>
      </c>
      <c r="AJ95" s="36">
        <v>2182841</v>
      </c>
      <c r="AK95" s="36">
        <v>5434018</v>
      </c>
      <c r="AL95" s="36">
        <v>44273</v>
      </c>
      <c r="AM95" s="36">
        <v>43279</v>
      </c>
      <c r="AN95" s="36">
        <v>87552</v>
      </c>
      <c r="AO95" s="36">
        <v>1321437</v>
      </c>
      <c r="AP95" s="36">
        <v>0</v>
      </c>
      <c r="AQ95" s="36">
        <v>0</v>
      </c>
      <c r="AR95" s="36">
        <v>0</v>
      </c>
      <c r="AS95" s="36">
        <v>0</v>
      </c>
      <c r="AT95" s="36">
        <v>0</v>
      </c>
      <c r="AU95" s="36">
        <v>1408989</v>
      </c>
      <c r="AV95" s="36">
        <v>0</v>
      </c>
      <c r="AW95" s="36">
        <v>1408989</v>
      </c>
      <c r="AX95" s="36">
        <v>0</v>
      </c>
      <c r="AY95" s="36">
        <v>0</v>
      </c>
      <c r="AZ95" s="36">
        <v>0</v>
      </c>
      <c r="BA95" s="36">
        <v>141805</v>
      </c>
      <c r="BB95" s="36">
        <v>0</v>
      </c>
      <c r="BC95" s="36">
        <v>1595279</v>
      </c>
      <c r="BD95" s="36">
        <v>548413</v>
      </c>
      <c r="BE95" s="36">
        <v>548413</v>
      </c>
      <c r="BF95" s="36">
        <v>0</v>
      </c>
      <c r="BG95" s="36">
        <v>2285497</v>
      </c>
      <c r="BH95" s="36">
        <v>3694486</v>
      </c>
      <c r="BI95" s="36">
        <v>291188</v>
      </c>
      <c r="BJ95" s="36">
        <v>0</v>
      </c>
      <c r="BK95" s="36">
        <v>0</v>
      </c>
      <c r="BL95" s="36">
        <v>0</v>
      </c>
      <c r="BM95" s="36">
        <v>0</v>
      </c>
      <c r="BN95" s="36">
        <v>0</v>
      </c>
      <c r="BO95" s="36">
        <v>257400</v>
      </c>
      <c r="BP95" s="36">
        <v>1190944</v>
      </c>
      <c r="BQ95" s="36">
        <v>0</v>
      </c>
      <c r="BR95" s="36">
        <v>0</v>
      </c>
      <c r="BS95" s="36">
        <v>1739532</v>
      </c>
      <c r="BT95" s="36">
        <v>5434018</v>
      </c>
    </row>
    <row r="96" spans="2:72" x14ac:dyDescent="0.3">
      <c r="B96" s="35" t="s">
        <v>145</v>
      </c>
      <c r="C96" s="35" t="s">
        <v>260</v>
      </c>
      <c r="D96" s="35" t="s">
        <v>351</v>
      </c>
      <c r="E96" s="35" t="s">
        <v>193</v>
      </c>
      <c r="F96" s="35" t="s">
        <v>72</v>
      </c>
      <c r="G96" s="35" t="s">
        <v>8</v>
      </c>
      <c r="H96" s="35">
        <v>2019</v>
      </c>
      <c r="I96" s="36">
        <v>27999</v>
      </c>
      <c r="J96" s="36">
        <v>1495695</v>
      </c>
      <c r="K96" s="36">
        <v>650456</v>
      </c>
      <c r="L96" s="36">
        <v>42056</v>
      </c>
      <c r="M96" s="36">
        <v>0</v>
      </c>
      <c r="N96" s="36">
        <v>0</v>
      </c>
      <c r="O96" s="36">
        <v>0</v>
      </c>
      <c r="P96" s="36">
        <v>0</v>
      </c>
      <c r="Q96" s="36">
        <v>2216206</v>
      </c>
      <c r="R96" s="36">
        <v>0</v>
      </c>
      <c r="S96" s="36">
        <v>2216206</v>
      </c>
      <c r="T96" s="36">
        <v>0</v>
      </c>
      <c r="U96" s="36">
        <v>624450</v>
      </c>
      <c r="V96" s="36">
        <v>0</v>
      </c>
      <c r="W96" s="36">
        <v>0</v>
      </c>
      <c r="X96" s="36">
        <v>0</v>
      </c>
      <c r="Y96" s="36">
        <v>0</v>
      </c>
      <c r="Z96" s="36">
        <v>0</v>
      </c>
      <c r="AA96" s="36">
        <v>0</v>
      </c>
      <c r="AB96" s="36">
        <v>0</v>
      </c>
      <c r="AC96" s="36">
        <v>0</v>
      </c>
      <c r="AD96" s="36">
        <v>0</v>
      </c>
      <c r="AE96" s="36">
        <v>0</v>
      </c>
      <c r="AF96" s="36">
        <v>0</v>
      </c>
      <c r="AG96" s="36">
        <v>0</v>
      </c>
      <c r="AH96" s="36">
        <v>0</v>
      </c>
      <c r="AI96" s="36">
        <v>0</v>
      </c>
      <c r="AJ96" s="36">
        <v>624450</v>
      </c>
      <c r="AK96" s="36">
        <v>2840656</v>
      </c>
      <c r="AL96" s="36">
        <v>0</v>
      </c>
      <c r="AM96" s="36">
        <v>0</v>
      </c>
      <c r="AN96" s="36">
        <v>0</v>
      </c>
      <c r="AO96" s="36">
        <v>1239241</v>
      </c>
      <c r="AP96" s="36">
        <v>0</v>
      </c>
      <c r="AQ96" s="36">
        <v>14011</v>
      </c>
      <c r="AR96" s="36">
        <v>14011</v>
      </c>
      <c r="AS96" s="36">
        <v>0</v>
      </c>
      <c r="AT96" s="36">
        <v>0</v>
      </c>
      <c r="AU96" s="36">
        <v>1253252</v>
      </c>
      <c r="AV96" s="36">
        <v>0</v>
      </c>
      <c r="AW96" s="36">
        <v>1253252</v>
      </c>
      <c r="AX96" s="36">
        <v>0</v>
      </c>
      <c r="AY96" s="36">
        <v>0</v>
      </c>
      <c r="AZ96" s="36">
        <v>0</v>
      </c>
      <c r="BA96" s="36">
        <v>0</v>
      </c>
      <c r="BB96" s="36">
        <v>0</v>
      </c>
      <c r="BC96" s="36">
        <v>0</v>
      </c>
      <c r="BD96" s="36">
        <v>561726</v>
      </c>
      <c r="BE96" s="36">
        <v>561726</v>
      </c>
      <c r="BF96" s="36">
        <v>0</v>
      </c>
      <c r="BG96" s="36">
        <v>561726</v>
      </c>
      <c r="BH96" s="36">
        <v>1814978</v>
      </c>
      <c r="BI96" s="36">
        <v>80000</v>
      </c>
      <c r="BJ96" s="36">
        <v>0</v>
      </c>
      <c r="BK96" s="36">
        <v>0</v>
      </c>
      <c r="BL96" s="36">
        <v>0</v>
      </c>
      <c r="BM96" s="36">
        <v>0</v>
      </c>
      <c r="BN96" s="36">
        <v>0</v>
      </c>
      <c r="BO96" s="36">
        <v>40000</v>
      </c>
      <c r="BP96" s="36">
        <v>905678</v>
      </c>
      <c r="BQ96" s="36">
        <v>0</v>
      </c>
      <c r="BR96" s="36">
        <v>0</v>
      </c>
      <c r="BS96" s="36">
        <v>1025678</v>
      </c>
      <c r="BT96" s="36">
        <v>2840656</v>
      </c>
    </row>
    <row r="97" spans="2:72" x14ac:dyDescent="0.3">
      <c r="B97" s="35" t="s">
        <v>145</v>
      </c>
      <c r="C97" s="35" t="s">
        <v>260</v>
      </c>
      <c r="D97" s="35" t="s">
        <v>351</v>
      </c>
      <c r="E97" s="35" t="s">
        <v>194</v>
      </c>
      <c r="F97" s="35" t="s">
        <v>36</v>
      </c>
      <c r="G97" s="35" t="s">
        <v>12</v>
      </c>
      <c r="H97" s="35">
        <v>2019</v>
      </c>
      <c r="I97" s="36">
        <v>136341</v>
      </c>
      <c r="J97" s="36">
        <v>750280</v>
      </c>
      <c r="K97" s="36">
        <v>823644</v>
      </c>
      <c r="L97" s="36">
        <v>0</v>
      </c>
      <c r="M97" s="36">
        <v>0</v>
      </c>
      <c r="N97" s="36">
        <v>0</v>
      </c>
      <c r="O97" s="36">
        <v>0</v>
      </c>
      <c r="P97" s="36">
        <v>0</v>
      </c>
      <c r="Q97" s="36">
        <v>1710265</v>
      </c>
      <c r="R97" s="36">
        <v>0</v>
      </c>
      <c r="S97" s="36">
        <v>1710265</v>
      </c>
      <c r="T97" s="36">
        <v>0</v>
      </c>
      <c r="U97" s="36">
        <v>307897</v>
      </c>
      <c r="V97" s="36">
        <v>0</v>
      </c>
      <c r="W97" s="36">
        <v>0</v>
      </c>
      <c r="X97" s="36">
        <v>0</v>
      </c>
      <c r="Y97" s="36">
        <v>4308</v>
      </c>
      <c r="Z97" s="36">
        <v>0</v>
      </c>
      <c r="AA97" s="36">
        <v>0</v>
      </c>
      <c r="AB97" s="36">
        <v>0</v>
      </c>
      <c r="AC97" s="36">
        <v>0</v>
      </c>
      <c r="AD97" s="36">
        <v>0</v>
      </c>
      <c r="AE97" s="36">
        <v>0</v>
      </c>
      <c r="AF97" s="36">
        <v>0</v>
      </c>
      <c r="AG97" s="36">
        <v>0</v>
      </c>
      <c r="AH97" s="36">
        <v>0</v>
      </c>
      <c r="AI97" s="36">
        <v>0</v>
      </c>
      <c r="AJ97" s="36">
        <v>312205</v>
      </c>
      <c r="AK97" s="36">
        <v>2022470</v>
      </c>
      <c r="AL97" s="36">
        <v>0</v>
      </c>
      <c r="AM97" s="36">
        <v>0</v>
      </c>
      <c r="AN97" s="36">
        <v>0</v>
      </c>
      <c r="AO97" s="36">
        <v>534352</v>
      </c>
      <c r="AP97" s="36">
        <v>0</v>
      </c>
      <c r="AQ97" s="36">
        <v>0</v>
      </c>
      <c r="AR97" s="36">
        <v>0</v>
      </c>
      <c r="AS97" s="36">
        <v>0</v>
      </c>
      <c r="AT97" s="36">
        <v>0</v>
      </c>
      <c r="AU97" s="36">
        <v>534352</v>
      </c>
      <c r="AV97" s="36">
        <v>0</v>
      </c>
      <c r="AW97" s="36">
        <v>534352</v>
      </c>
      <c r="AX97" s="36">
        <v>0</v>
      </c>
      <c r="AY97" s="36">
        <v>0</v>
      </c>
      <c r="AZ97" s="36">
        <v>0</v>
      </c>
      <c r="BA97" s="36">
        <v>0</v>
      </c>
      <c r="BB97" s="36">
        <v>0</v>
      </c>
      <c r="BC97" s="36">
        <v>0</v>
      </c>
      <c r="BD97" s="36">
        <v>0</v>
      </c>
      <c r="BE97" s="36">
        <v>0</v>
      </c>
      <c r="BF97" s="36">
        <v>0</v>
      </c>
      <c r="BG97" s="36">
        <v>0</v>
      </c>
      <c r="BH97" s="36">
        <v>534352</v>
      </c>
      <c r="BI97" s="36">
        <v>200000</v>
      </c>
      <c r="BJ97" s="36">
        <v>837000</v>
      </c>
      <c r="BK97" s="36">
        <v>0</v>
      </c>
      <c r="BL97" s="36">
        <v>0</v>
      </c>
      <c r="BM97" s="36">
        <v>0</v>
      </c>
      <c r="BN97" s="36">
        <v>0</v>
      </c>
      <c r="BO97" s="36">
        <v>68300</v>
      </c>
      <c r="BP97" s="36">
        <v>382818</v>
      </c>
      <c r="BQ97" s="36">
        <v>0</v>
      </c>
      <c r="BR97" s="36">
        <v>0</v>
      </c>
      <c r="BS97" s="36">
        <v>1488118</v>
      </c>
      <c r="BT97" s="36">
        <v>2022470</v>
      </c>
    </row>
    <row r="98" spans="2:72" x14ac:dyDescent="0.3">
      <c r="B98" s="35" t="s">
        <v>145</v>
      </c>
      <c r="C98" s="35" t="s">
        <v>260</v>
      </c>
      <c r="D98" s="35" t="s">
        <v>351</v>
      </c>
      <c r="E98" s="35" t="s">
        <v>195</v>
      </c>
      <c r="F98" s="35" t="s">
        <v>88</v>
      </c>
      <c r="G98" s="35" t="s">
        <v>8</v>
      </c>
      <c r="H98" s="35">
        <v>2019</v>
      </c>
      <c r="I98" s="36">
        <v>46484</v>
      </c>
      <c r="J98" s="36">
        <v>1382924</v>
      </c>
      <c r="K98" s="36">
        <v>1238406</v>
      </c>
      <c r="L98" s="36">
        <v>0</v>
      </c>
      <c r="M98" s="36">
        <v>0</v>
      </c>
      <c r="N98" s="36">
        <v>0</v>
      </c>
      <c r="O98" s="36">
        <v>8513</v>
      </c>
      <c r="P98" s="36">
        <v>0</v>
      </c>
      <c r="Q98" s="36">
        <v>2676327</v>
      </c>
      <c r="R98" s="36">
        <v>0</v>
      </c>
      <c r="S98" s="36">
        <v>2676327</v>
      </c>
      <c r="T98" s="36">
        <v>0</v>
      </c>
      <c r="U98" s="36">
        <v>476439</v>
      </c>
      <c r="V98" s="36">
        <v>0</v>
      </c>
      <c r="W98" s="36">
        <v>0</v>
      </c>
      <c r="X98" s="36">
        <v>0</v>
      </c>
      <c r="Y98" s="36">
        <v>0</v>
      </c>
      <c r="Z98" s="36">
        <v>0</v>
      </c>
      <c r="AA98" s="36">
        <v>0</v>
      </c>
      <c r="AB98" s="36">
        <v>0</v>
      </c>
      <c r="AC98" s="36">
        <v>0</v>
      </c>
      <c r="AD98" s="36">
        <v>0</v>
      </c>
      <c r="AE98" s="36">
        <v>0</v>
      </c>
      <c r="AF98" s="36">
        <v>0</v>
      </c>
      <c r="AG98" s="36">
        <v>0</v>
      </c>
      <c r="AH98" s="36">
        <v>0</v>
      </c>
      <c r="AI98" s="36">
        <v>0</v>
      </c>
      <c r="AJ98" s="36">
        <v>476439</v>
      </c>
      <c r="AK98" s="36">
        <v>3152766</v>
      </c>
      <c r="AL98" s="36">
        <v>58708</v>
      </c>
      <c r="AM98" s="36">
        <v>0</v>
      </c>
      <c r="AN98" s="36">
        <v>58708</v>
      </c>
      <c r="AO98" s="36">
        <v>1610367</v>
      </c>
      <c r="AP98" s="36">
        <v>31946</v>
      </c>
      <c r="AQ98" s="36">
        <v>2611</v>
      </c>
      <c r="AR98" s="36">
        <v>2611</v>
      </c>
      <c r="AS98" s="36">
        <v>0</v>
      </c>
      <c r="AT98" s="36">
        <v>6807</v>
      </c>
      <c r="AU98" s="36">
        <v>1710439</v>
      </c>
      <c r="AV98" s="36">
        <v>0</v>
      </c>
      <c r="AW98" s="36">
        <v>1710439</v>
      </c>
      <c r="AX98" s="36">
        <v>0</v>
      </c>
      <c r="AY98" s="36">
        <v>0</v>
      </c>
      <c r="AZ98" s="36">
        <v>0</v>
      </c>
      <c r="BA98" s="36">
        <v>0</v>
      </c>
      <c r="BB98" s="36">
        <v>0</v>
      </c>
      <c r="BC98" s="36">
        <v>0</v>
      </c>
      <c r="BD98" s="36">
        <v>638533</v>
      </c>
      <c r="BE98" s="36">
        <v>638533</v>
      </c>
      <c r="BF98" s="36">
        <v>0</v>
      </c>
      <c r="BG98" s="36">
        <v>638533</v>
      </c>
      <c r="BH98" s="36">
        <v>2348972</v>
      </c>
      <c r="BI98" s="36">
        <v>1200000</v>
      </c>
      <c r="BJ98" s="36">
        <v>0</v>
      </c>
      <c r="BK98" s="36">
        <v>0</v>
      </c>
      <c r="BL98" s="36">
        <v>0</v>
      </c>
      <c r="BM98" s="36">
        <v>0</v>
      </c>
      <c r="BN98" s="36">
        <v>0</v>
      </c>
      <c r="BO98" s="36">
        <v>0</v>
      </c>
      <c r="BP98" s="36">
        <v>-396206</v>
      </c>
      <c r="BQ98" s="36">
        <v>0</v>
      </c>
      <c r="BR98" s="36">
        <v>0</v>
      </c>
      <c r="BS98" s="36">
        <v>803794</v>
      </c>
      <c r="BT98" s="36">
        <v>3152766</v>
      </c>
    </row>
    <row r="99" spans="2:72" x14ac:dyDescent="0.3">
      <c r="B99" s="35" t="s">
        <v>145</v>
      </c>
      <c r="C99" s="35" t="s">
        <v>260</v>
      </c>
      <c r="D99" s="35" t="s">
        <v>351</v>
      </c>
      <c r="E99" s="35" t="s">
        <v>176</v>
      </c>
      <c r="F99" s="35" t="s">
        <v>62</v>
      </c>
      <c r="G99" s="35" t="s">
        <v>17</v>
      </c>
      <c r="H99" s="35">
        <v>2019</v>
      </c>
      <c r="I99" s="36">
        <v>681421</v>
      </c>
      <c r="J99" s="36">
        <v>877971</v>
      </c>
      <c r="K99" s="36">
        <v>2977297</v>
      </c>
      <c r="L99" s="36">
        <v>0</v>
      </c>
      <c r="M99" s="36">
        <v>0</v>
      </c>
      <c r="N99" s="36">
        <v>0</v>
      </c>
      <c r="O99" s="36">
        <v>0</v>
      </c>
      <c r="P99" s="36">
        <v>0</v>
      </c>
      <c r="Q99" s="36">
        <v>4536689</v>
      </c>
      <c r="R99" s="36">
        <v>0</v>
      </c>
      <c r="S99" s="36">
        <v>4536689</v>
      </c>
      <c r="T99" s="36">
        <v>0</v>
      </c>
      <c r="U99" s="36">
        <v>1185973</v>
      </c>
      <c r="V99" s="36">
        <v>0</v>
      </c>
      <c r="W99" s="36">
        <v>0</v>
      </c>
      <c r="X99" s="36">
        <v>0</v>
      </c>
      <c r="Y99" s="36">
        <v>0</v>
      </c>
      <c r="Z99" s="36">
        <v>0</v>
      </c>
      <c r="AA99" s="36">
        <v>0</v>
      </c>
      <c r="AB99" s="36">
        <v>0</v>
      </c>
      <c r="AC99" s="36">
        <v>1480377</v>
      </c>
      <c r="AD99" s="36">
        <v>0</v>
      </c>
      <c r="AE99" s="36">
        <v>0</v>
      </c>
      <c r="AF99" s="36">
        <v>0</v>
      </c>
      <c r="AG99" s="36">
        <v>0</v>
      </c>
      <c r="AH99" s="36">
        <v>0</v>
      </c>
      <c r="AI99" s="36">
        <v>0</v>
      </c>
      <c r="AJ99" s="36">
        <v>2666350</v>
      </c>
      <c r="AK99" s="36">
        <v>7203039</v>
      </c>
      <c r="AL99" s="36">
        <v>108438</v>
      </c>
      <c r="AM99" s="36">
        <v>0</v>
      </c>
      <c r="AN99" s="36">
        <v>108438</v>
      </c>
      <c r="AO99" s="36">
        <v>2590405</v>
      </c>
      <c r="AP99" s="36">
        <v>437672</v>
      </c>
      <c r="AQ99" s="36">
        <v>216158</v>
      </c>
      <c r="AR99" s="36">
        <v>216158</v>
      </c>
      <c r="AS99" s="36">
        <v>0</v>
      </c>
      <c r="AT99" s="36">
        <v>0</v>
      </c>
      <c r="AU99" s="36">
        <v>3352673</v>
      </c>
      <c r="AV99" s="36">
        <v>0</v>
      </c>
      <c r="AW99" s="36">
        <v>3352673</v>
      </c>
      <c r="AX99" s="36">
        <v>0</v>
      </c>
      <c r="AY99" s="36">
        <v>0</v>
      </c>
      <c r="AZ99" s="36">
        <v>0</v>
      </c>
      <c r="BA99" s="36">
        <v>304000</v>
      </c>
      <c r="BB99" s="36">
        <v>0</v>
      </c>
      <c r="BC99" s="36">
        <v>0</v>
      </c>
      <c r="BD99" s="36">
        <v>874206</v>
      </c>
      <c r="BE99" s="36">
        <v>874206</v>
      </c>
      <c r="BF99" s="36">
        <v>5465</v>
      </c>
      <c r="BG99" s="36">
        <v>1183671</v>
      </c>
      <c r="BH99" s="36">
        <v>4536344</v>
      </c>
      <c r="BI99" s="36">
        <v>200000</v>
      </c>
      <c r="BJ99" s="36">
        <v>0</v>
      </c>
      <c r="BK99" s="36">
        <v>0</v>
      </c>
      <c r="BL99" s="36">
        <v>0</v>
      </c>
      <c r="BM99" s="36">
        <v>0</v>
      </c>
      <c r="BN99" s="36">
        <v>0</v>
      </c>
      <c r="BO99" s="36">
        <v>146906</v>
      </c>
      <c r="BP99" s="36">
        <v>2319789</v>
      </c>
      <c r="BQ99" s="36">
        <v>0</v>
      </c>
      <c r="BR99" s="36">
        <v>0</v>
      </c>
      <c r="BS99" s="36">
        <v>2666695</v>
      </c>
      <c r="BT99" s="36">
        <v>7203039</v>
      </c>
    </row>
    <row r="100" spans="2:72" x14ac:dyDescent="0.3">
      <c r="B100" s="35" t="s">
        <v>145</v>
      </c>
      <c r="C100" s="35" t="s">
        <v>260</v>
      </c>
      <c r="D100" s="35" t="s">
        <v>351</v>
      </c>
      <c r="E100" s="35" t="s">
        <v>177</v>
      </c>
      <c r="F100" s="35" t="s">
        <v>93</v>
      </c>
      <c r="G100" s="35" t="s">
        <v>8</v>
      </c>
      <c r="H100" s="35">
        <v>2019</v>
      </c>
      <c r="I100" s="36">
        <v>1425667</v>
      </c>
      <c r="J100" s="36">
        <v>3997034</v>
      </c>
      <c r="K100" s="36">
        <v>5658127</v>
      </c>
      <c r="L100" s="36">
        <v>0</v>
      </c>
      <c r="M100" s="36">
        <v>0</v>
      </c>
      <c r="N100" s="36">
        <v>0</v>
      </c>
      <c r="O100" s="36">
        <v>0</v>
      </c>
      <c r="P100" s="36">
        <v>0</v>
      </c>
      <c r="Q100" s="36">
        <v>11080828</v>
      </c>
      <c r="R100" s="36">
        <v>0</v>
      </c>
      <c r="S100" s="36">
        <v>11080828</v>
      </c>
      <c r="T100" s="36">
        <v>0</v>
      </c>
      <c r="U100" s="36">
        <v>3544496</v>
      </c>
      <c r="V100" s="36">
        <v>0</v>
      </c>
      <c r="W100" s="36">
        <v>0</v>
      </c>
      <c r="X100" s="36">
        <v>0</v>
      </c>
      <c r="Y100" s="36">
        <v>12252</v>
      </c>
      <c r="Z100" s="36">
        <v>0</v>
      </c>
      <c r="AA100" s="36">
        <v>0</v>
      </c>
      <c r="AB100" s="36">
        <v>0</v>
      </c>
      <c r="AC100" s="36">
        <v>0</v>
      </c>
      <c r="AD100" s="36">
        <v>0</v>
      </c>
      <c r="AE100" s="36">
        <v>361100</v>
      </c>
      <c r="AF100" s="36">
        <v>0</v>
      </c>
      <c r="AG100" s="36">
        <v>0</v>
      </c>
      <c r="AH100" s="36">
        <v>0</v>
      </c>
      <c r="AI100" s="36">
        <v>0</v>
      </c>
      <c r="AJ100" s="36">
        <v>3917848</v>
      </c>
      <c r="AK100" s="36">
        <v>14998676</v>
      </c>
      <c r="AL100" s="36">
        <v>128866</v>
      </c>
      <c r="AM100" s="36">
        <v>0</v>
      </c>
      <c r="AN100" s="36">
        <v>128866</v>
      </c>
      <c r="AO100" s="36">
        <v>3723913</v>
      </c>
      <c r="AP100" s="36">
        <v>185403</v>
      </c>
      <c r="AQ100" s="36">
        <v>274517</v>
      </c>
      <c r="AR100" s="36">
        <v>274517</v>
      </c>
      <c r="AS100" s="36">
        <v>0</v>
      </c>
      <c r="AT100" s="36">
        <v>625503</v>
      </c>
      <c r="AU100" s="36">
        <v>4938202</v>
      </c>
      <c r="AV100" s="36">
        <v>0</v>
      </c>
      <c r="AW100" s="36">
        <v>4938202</v>
      </c>
      <c r="AX100" s="36">
        <v>0</v>
      </c>
      <c r="AY100" s="36">
        <v>0</v>
      </c>
      <c r="AZ100" s="36">
        <v>0</v>
      </c>
      <c r="BA100" s="36">
        <v>0</v>
      </c>
      <c r="BB100" s="36">
        <v>0</v>
      </c>
      <c r="BC100" s="36">
        <v>0</v>
      </c>
      <c r="BD100" s="36">
        <v>0</v>
      </c>
      <c r="BE100" s="36">
        <v>0</v>
      </c>
      <c r="BF100" s="36">
        <v>0</v>
      </c>
      <c r="BG100" s="36">
        <v>0</v>
      </c>
      <c r="BH100" s="36">
        <v>4938202</v>
      </c>
      <c r="BI100" s="36">
        <v>14535031</v>
      </c>
      <c r="BJ100" s="36">
        <v>0</v>
      </c>
      <c r="BK100" s="36">
        <v>0</v>
      </c>
      <c r="BL100" s="36">
        <v>0</v>
      </c>
      <c r="BM100" s="36">
        <v>0</v>
      </c>
      <c r="BN100" s="36">
        <v>0</v>
      </c>
      <c r="BO100" s="36">
        <v>44033</v>
      </c>
      <c r="BP100" s="36">
        <v>-4518590</v>
      </c>
      <c r="BQ100" s="36">
        <v>0</v>
      </c>
      <c r="BR100" s="36">
        <v>0</v>
      </c>
      <c r="BS100" s="36">
        <v>10060474</v>
      </c>
      <c r="BT100" s="36">
        <v>14998676</v>
      </c>
    </row>
    <row r="101" spans="2:72" x14ac:dyDescent="0.3">
      <c r="B101" s="35" t="s">
        <v>145</v>
      </c>
      <c r="C101" s="35" t="s">
        <v>260</v>
      </c>
      <c r="D101" s="35" t="s">
        <v>351</v>
      </c>
      <c r="E101" s="35" t="s">
        <v>196</v>
      </c>
      <c r="F101" s="35" t="s">
        <v>50</v>
      </c>
      <c r="G101" s="35" t="s">
        <v>12</v>
      </c>
      <c r="H101" s="35">
        <v>2019</v>
      </c>
      <c r="I101" s="36">
        <v>5460</v>
      </c>
      <c r="J101" s="36">
        <v>191035</v>
      </c>
      <c r="K101" s="36">
        <v>761650</v>
      </c>
      <c r="L101" s="36">
        <v>70550</v>
      </c>
      <c r="M101" s="36">
        <v>0</v>
      </c>
      <c r="N101" s="36">
        <v>4119</v>
      </c>
      <c r="O101" s="36">
        <v>0</v>
      </c>
      <c r="P101" s="36">
        <v>0</v>
      </c>
      <c r="Q101" s="36">
        <v>1032814</v>
      </c>
      <c r="R101" s="36">
        <v>0</v>
      </c>
      <c r="S101" s="36">
        <v>1032814</v>
      </c>
      <c r="T101" s="36">
        <v>0</v>
      </c>
      <c r="U101" s="36">
        <v>1367628</v>
      </c>
      <c r="V101" s="36">
        <v>0</v>
      </c>
      <c r="W101" s="36">
        <v>0</v>
      </c>
      <c r="X101" s="36">
        <v>0</v>
      </c>
      <c r="Y101" s="36">
        <v>111969</v>
      </c>
      <c r="Z101" s="36">
        <v>0</v>
      </c>
      <c r="AA101" s="36">
        <v>0</v>
      </c>
      <c r="AB101" s="36">
        <v>0</v>
      </c>
      <c r="AC101" s="36">
        <v>0</v>
      </c>
      <c r="AD101" s="36">
        <v>0</v>
      </c>
      <c r="AE101" s="36">
        <v>0</v>
      </c>
      <c r="AF101" s="36">
        <v>0</v>
      </c>
      <c r="AG101" s="36">
        <v>0</v>
      </c>
      <c r="AH101" s="36">
        <v>0</v>
      </c>
      <c r="AI101" s="36">
        <v>0</v>
      </c>
      <c r="AJ101" s="36">
        <v>1479597</v>
      </c>
      <c r="AK101" s="36">
        <v>2512411</v>
      </c>
      <c r="AL101" s="36">
        <v>0</v>
      </c>
      <c r="AM101" s="36">
        <v>0</v>
      </c>
      <c r="AN101" s="36">
        <v>0</v>
      </c>
      <c r="AO101" s="36">
        <v>0</v>
      </c>
      <c r="AP101" s="36">
        <v>37593</v>
      </c>
      <c r="AQ101" s="36">
        <v>0</v>
      </c>
      <c r="AR101" s="36">
        <v>0</v>
      </c>
      <c r="AS101" s="36">
        <v>0</v>
      </c>
      <c r="AT101" s="36">
        <v>0</v>
      </c>
      <c r="AU101" s="36">
        <v>37593</v>
      </c>
      <c r="AV101" s="36">
        <v>0</v>
      </c>
      <c r="AW101" s="36">
        <v>37593</v>
      </c>
      <c r="AX101" s="36">
        <v>188560</v>
      </c>
      <c r="AY101" s="36">
        <v>362067</v>
      </c>
      <c r="AZ101" s="36">
        <v>550627</v>
      </c>
      <c r="BA101" s="36">
        <v>1174035</v>
      </c>
      <c r="BB101" s="36">
        <v>0</v>
      </c>
      <c r="BC101" s="36">
        <v>102282</v>
      </c>
      <c r="BD101" s="36">
        <v>496554</v>
      </c>
      <c r="BE101" s="36">
        <v>496554</v>
      </c>
      <c r="BF101" s="36">
        <v>63650</v>
      </c>
      <c r="BG101" s="36">
        <v>2387148</v>
      </c>
      <c r="BH101" s="36">
        <v>2424741</v>
      </c>
      <c r="BI101" s="36">
        <v>150000</v>
      </c>
      <c r="BJ101" s="36">
        <v>0</v>
      </c>
      <c r="BK101" s="36">
        <v>0</v>
      </c>
      <c r="BL101" s="36">
        <v>0</v>
      </c>
      <c r="BM101" s="36">
        <v>0</v>
      </c>
      <c r="BN101" s="36">
        <v>0</v>
      </c>
      <c r="BO101" s="36">
        <v>22680</v>
      </c>
      <c r="BP101" s="36">
        <v>-85010</v>
      </c>
      <c r="BQ101" s="36">
        <v>0</v>
      </c>
      <c r="BR101" s="36">
        <v>0</v>
      </c>
      <c r="BS101" s="36">
        <v>87670</v>
      </c>
      <c r="BT101" s="36">
        <v>2512411</v>
      </c>
    </row>
    <row r="102" spans="2:72" x14ac:dyDescent="0.3">
      <c r="B102" s="35" t="s">
        <v>145</v>
      </c>
      <c r="C102" s="35" t="s">
        <v>260</v>
      </c>
      <c r="D102" s="35" t="s">
        <v>351</v>
      </c>
      <c r="E102" s="35" t="s">
        <v>197</v>
      </c>
      <c r="F102" s="35" t="s">
        <v>54</v>
      </c>
      <c r="G102" s="35" t="s">
        <v>10</v>
      </c>
      <c r="H102" s="35">
        <v>2019</v>
      </c>
      <c r="I102" s="36">
        <v>212747</v>
      </c>
      <c r="J102" s="36">
        <v>1341355</v>
      </c>
      <c r="K102" s="36">
        <v>126661</v>
      </c>
      <c r="L102" s="36">
        <v>126320</v>
      </c>
      <c r="M102" s="36">
        <v>0</v>
      </c>
      <c r="N102" s="36">
        <v>0</v>
      </c>
      <c r="O102" s="36">
        <v>0</v>
      </c>
      <c r="P102" s="36">
        <v>0</v>
      </c>
      <c r="Q102" s="36">
        <v>1807083</v>
      </c>
      <c r="R102" s="36">
        <v>0</v>
      </c>
      <c r="S102" s="36">
        <v>1807083</v>
      </c>
      <c r="T102" s="36">
        <v>0</v>
      </c>
      <c r="U102" s="36">
        <v>1626889</v>
      </c>
      <c r="V102" s="36">
        <v>0</v>
      </c>
      <c r="W102" s="36">
        <v>0</v>
      </c>
      <c r="X102" s="36">
        <v>0</v>
      </c>
      <c r="Y102" s="36">
        <v>0</v>
      </c>
      <c r="Z102" s="36">
        <v>0</v>
      </c>
      <c r="AA102" s="36">
        <v>0</v>
      </c>
      <c r="AB102" s="36">
        <v>0</v>
      </c>
      <c r="AC102" s="36">
        <v>0</v>
      </c>
      <c r="AD102" s="36">
        <v>0</v>
      </c>
      <c r="AE102" s="36">
        <v>0</v>
      </c>
      <c r="AF102" s="36">
        <v>0</v>
      </c>
      <c r="AG102" s="36">
        <v>0</v>
      </c>
      <c r="AH102" s="36">
        <v>0</v>
      </c>
      <c r="AI102" s="36">
        <v>0</v>
      </c>
      <c r="AJ102" s="36">
        <v>1626889</v>
      </c>
      <c r="AK102" s="36">
        <v>3433972</v>
      </c>
      <c r="AL102" s="36">
        <v>0</v>
      </c>
      <c r="AM102" s="36">
        <v>0</v>
      </c>
      <c r="AN102" s="36">
        <v>0</v>
      </c>
      <c r="AO102" s="36">
        <v>1677196</v>
      </c>
      <c r="AP102" s="36">
        <v>106352</v>
      </c>
      <c r="AQ102" s="36">
        <v>0</v>
      </c>
      <c r="AR102" s="36">
        <v>0</v>
      </c>
      <c r="AS102" s="36">
        <v>0</v>
      </c>
      <c r="AT102" s="36">
        <v>45541</v>
      </c>
      <c r="AU102" s="36">
        <v>1829089</v>
      </c>
      <c r="AV102" s="36">
        <v>0</v>
      </c>
      <c r="AW102" s="36">
        <v>1829089</v>
      </c>
      <c r="AX102" s="36">
        <v>0</v>
      </c>
      <c r="AY102" s="36">
        <v>0</v>
      </c>
      <c r="AZ102" s="36">
        <v>0</v>
      </c>
      <c r="BA102" s="36">
        <v>0</v>
      </c>
      <c r="BB102" s="36">
        <v>0</v>
      </c>
      <c r="BC102" s="36">
        <v>0</v>
      </c>
      <c r="BD102" s="36">
        <v>0</v>
      </c>
      <c r="BE102" s="36">
        <v>0</v>
      </c>
      <c r="BF102" s="36">
        <v>12842</v>
      </c>
      <c r="BG102" s="36">
        <v>12842</v>
      </c>
      <c r="BH102" s="36">
        <v>1841931</v>
      </c>
      <c r="BI102" s="36">
        <v>50000</v>
      </c>
      <c r="BJ102" s="36">
        <v>0</v>
      </c>
      <c r="BK102" s="36">
        <v>0</v>
      </c>
      <c r="BL102" s="36">
        <v>0</v>
      </c>
      <c r="BM102" s="36">
        <v>0</v>
      </c>
      <c r="BN102" s="36">
        <v>0</v>
      </c>
      <c r="BO102" s="36">
        <v>0</v>
      </c>
      <c r="BP102" s="36">
        <v>1542041</v>
      </c>
      <c r="BQ102" s="36">
        <v>0</v>
      </c>
      <c r="BR102" s="36">
        <v>0</v>
      </c>
      <c r="BS102" s="36">
        <v>1592041</v>
      </c>
      <c r="BT102" s="36">
        <v>3433972</v>
      </c>
    </row>
    <row r="103" spans="2:72" x14ac:dyDescent="0.3">
      <c r="B103" s="35" t="s">
        <v>145</v>
      </c>
      <c r="C103" s="35" t="s">
        <v>260</v>
      </c>
      <c r="D103" s="35" t="s">
        <v>351</v>
      </c>
      <c r="E103" s="35" t="s">
        <v>198</v>
      </c>
      <c r="F103" s="35" t="s">
        <v>84</v>
      </c>
      <c r="G103" s="35" t="s">
        <v>10</v>
      </c>
      <c r="H103" s="35">
        <v>2019</v>
      </c>
      <c r="I103" s="36">
        <v>6569</v>
      </c>
      <c r="J103" s="36">
        <v>148520</v>
      </c>
      <c r="K103" s="36">
        <v>561849</v>
      </c>
      <c r="L103" s="36">
        <v>26394</v>
      </c>
      <c r="M103" s="36">
        <v>0</v>
      </c>
      <c r="N103" s="36">
        <v>279685</v>
      </c>
      <c r="O103" s="36">
        <v>0</v>
      </c>
      <c r="P103" s="36">
        <v>0</v>
      </c>
      <c r="Q103" s="36">
        <v>1023017</v>
      </c>
      <c r="R103" s="36">
        <v>0</v>
      </c>
      <c r="S103" s="36">
        <v>1023017</v>
      </c>
      <c r="T103" s="36">
        <v>0</v>
      </c>
      <c r="U103" s="36">
        <v>0</v>
      </c>
      <c r="V103" s="36">
        <v>0</v>
      </c>
      <c r="W103" s="36">
        <v>0</v>
      </c>
      <c r="X103" s="36">
        <v>0</v>
      </c>
      <c r="Y103" s="36">
        <v>0</v>
      </c>
      <c r="Z103" s="36">
        <v>0</v>
      </c>
      <c r="AA103" s="36">
        <v>0</v>
      </c>
      <c r="AB103" s="36">
        <v>0</v>
      </c>
      <c r="AC103" s="36">
        <v>0</v>
      </c>
      <c r="AD103" s="36">
        <v>0</v>
      </c>
      <c r="AE103" s="36">
        <v>0</v>
      </c>
      <c r="AF103" s="36">
        <v>0</v>
      </c>
      <c r="AG103" s="36">
        <v>0</v>
      </c>
      <c r="AH103" s="36">
        <v>0</v>
      </c>
      <c r="AI103" s="36">
        <v>0</v>
      </c>
      <c r="AJ103" s="36">
        <v>161929</v>
      </c>
      <c r="AK103" s="36">
        <v>1184946</v>
      </c>
      <c r="AL103" s="36">
        <v>0</v>
      </c>
      <c r="AM103" s="36">
        <v>0</v>
      </c>
      <c r="AN103" s="36">
        <v>0</v>
      </c>
      <c r="AO103" s="36">
        <v>208099</v>
      </c>
      <c r="AP103" s="36">
        <v>0</v>
      </c>
      <c r="AQ103" s="36">
        <v>632381</v>
      </c>
      <c r="AR103" s="36">
        <v>632381</v>
      </c>
      <c r="AS103" s="36">
        <v>0</v>
      </c>
      <c r="AT103" s="36">
        <v>0</v>
      </c>
      <c r="AU103" s="36">
        <v>840480</v>
      </c>
      <c r="AV103" s="36">
        <v>0</v>
      </c>
      <c r="AW103" s="36">
        <v>840480</v>
      </c>
      <c r="AX103" s="36">
        <v>0</v>
      </c>
      <c r="AY103" s="36">
        <v>0</v>
      </c>
      <c r="AZ103" s="36">
        <v>0</v>
      </c>
      <c r="BA103" s="36">
        <v>0</v>
      </c>
      <c r="BB103" s="36">
        <v>0</v>
      </c>
      <c r="BC103" s="36">
        <v>0</v>
      </c>
      <c r="BD103" s="36">
        <v>0</v>
      </c>
      <c r="BE103" s="36">
        <v>0</v>
      </c>
      <c r="BF103" s="36">
        <v>0</v>
      </c>
      <c r="BG103" s="36">
        <v>0</v>
      </c>
      <c r="BH103" s="36">
        <v>840480</v>
      </c>
      <c r="BI103" s="36">
        <v>60000</v>
      </c>
      <c r="BJ103" s="36">
        <v>0</v>
      </c>
      <c r="BK103" s="36">
        <v>0</v>
      </c>
      <c r="BL103" s="36">
        <v>0</v>
      </c>
      <c r="BM103" s="36">
        <v>0</v>
      </c>
      <c r="BN103" s="36">
        <v>0</v>
      </c>
      <c r="BO103" s="36">
        <v>0</v>
      </c>
      <c r="BP103" s="36">
        <v>284466</v>
      </c>
      <c r="BQ103" s="36">
        <v>0</v>
      </c>
      <c r="BR103" s="36">
        <v>0</v>
      </c>
      <c r="BS103" s="36">
        <v>344466</v>
      </c>
      <c r="BT103" s="36">
        <v>1184946</v>
      </c>
    </row>
    <row r="104" spans="2:72" x14ac:dyDescent="0.3">
      <c r="B104" s="35" t="s">
        <v>145</v>
      </c>
      <c r="C104" s="35" t="s">
        <v>260</v>
      </c>
      <c r="D104" s="35" t="s">
        <v>351</v>
      </c>
      <c r="E104" s="35" t="s">
        <v>199</v>
      </c>
      <c r="F104" s="35" t="s">
        <v>47</v>
      </c>
      <c r="G104" s="35" t="s">
        <v>8</v>
      </c>
      <c r="H104" s="35">
        <v>2019</v>
      </c>
      <c r="I104" s="36">
        <v>97990</v>
      </c>
      <c r="J104" s="36">
        <v>1279346</v>
      </c>
      <c r="K104" s="36">
        <v>689188</v>
      </c>
      <c r="L104" s="36">
        <v>29880</v>
      </c>
      <c r="M104" s="36">
        <v>0</v>
      </c>
      <c r="N104" s="36">
        <v>0</v>
      </c>
      <c r="O104" s="36">
        <v>0</v>
      </c>
      <c r="P104" s="36">
        <v>0</v>
      </c>
      <c r="Q104" s="36">
        <v>2096404</v>
      </c>
      <c r="R104" s="36">
        <v>0</v>
      </c>
      <c r="S104" s="36">
        <v>2096404</v>
      </c>
      <c r="T104" s="36">
        <v>0</v>
      </c>
      <c r="U104" s="36">
        <v>289460</v>
      </c>
      <c r="V104" s="36">
        <v>0</v>
      </c>
      <c r="W104" s="36">
        <v>0</v>
      </c>
      <c r="X104" s="36">
        <v>0</v>
      </c>
      <c r="Y104" s="36">
        <v>0</v>
      </c>
      <c r="Z104" s="36">
        <v>0</v>
      </c>
      <c r="AA104" s="36">
        <v>0</v>
      </c>
      <c r="AB104" s="36">
        <v>0</v>
      </c>
      <c r="AC104" s="36">
        <v>0</v>
      </c>
      <c r="AD104" s="36">
        <v>0</v>
      </c>
      <c r="AE104" s="36">
        <v>0</v>
      </c>
      <c r="AF104" s="36">
        <v>0</v>
      </c>
      <c r="AG104" s="36">
        <v>0</v>
      </c>
      <c r="AH104" s="36">
        <v>0</v>
      </c>
      <c r="AI104" s="36">
        <v>0</v>
      </c>
      <c r="AJ104" s="36">
        <v>289460</v>
      </c>
      <c r="AK104" s="36">
        <v>2385864</v>
      </c>
      <c r="AL104" s="36">
        <v>0</v>
      </c>
      <c r="AM104" s="36">
        <v>0</v>
      </c>
      <c r="AN104" s="36">
        <v>0</v>
      </c>
      <c r="AO104" s="36">
        <v>1598672</v>
      </c>
      <c r="AP104" s="36">
        <v>16115</v>
      </c>
      <c r="AQ104" s="36">
        <v>274149</v>
      </c>
      <c r="AR104" s="36">
        <v>274149</v>
      </c>
      <c r="AS104" s="36">
        <v>0</v>
      </c>
      <c r="AT104" s="36">
        <v>14013</v>
      </c>
      <c r="AU104" s="36">
        <v>1902949</v>
      </c>
      <c r="AV104" s="36">
        <v>0</v>
      </c>
      <c r="AW104" s="36">
        <v>1902949</v>
      </c>
      <c r="AX104" s="36">
        <v>0</v>
      </c>
      <c r="AY104" s="36">
        <v>0</v>
      </c>
      <c r="AZ104" s="36">
        <v>0</v>
      </c>
      <c r="BA104" s="36">
        <v>0</v>
      </c>
      <c r="BB104" s="36">
        <v>0</v>
      </c>
      <c r="BC104" s="36">
        <v>0</v>
      </c>
      <c r="BD104" s="36">
        <v>0</v>
      </c>
      <c r="BE104" s="36">
        <v>0</v>
      </c>
      <c r="BF104" s="36">
        <v>0</v>
      </c>
      <c r="BG104" s="36">
        <v>0</v>
      </c>
      <c r="BH104" s="36">
        <v>1902949</v>
      </c>
      <c r="BI104" s="36">
        <v>115500</v>
      </c>
      <c r="BJ104" s="36">
        <v>50000</v>
      </c>
      <c r="BK104" s="36">
        <v>0</v>
      </c>
      <c r="BL104" s="36">
        <v>0</v>
      </c>
      <c r="BM104" s="36">
        <v>0</v>
      </c>
      <c r="BN104" s="36">
        <v>0</v>
      </c>
      <c r="BO104" s="36">
        <v>22351</v>
      </c>
      <c r="BP104" s="36">
        <v>295064</v>
      </c>
      <c r="BQ104" s="36">
        <v>0</v>
      </c>
      <c r="BR104" s="36">
        <v>0</v>
      </c>
      <c r="BS104" s="36">
        <v>482915</v>
      </c>
      <c r="BT104" s="36">
        <v>2385864</v>
      </c>
    </row>
    <row r="105" spans="2:72" x14ac:dyDescent="0.3">
      <c r="B105" s="35" t="s">
        <v>145</v>
      </c>
      <c r="C105" s="35" t="s">
        <v>260</v>
      </c>
      <c r="D105" s="35" t="s">
        <v>351</v>
      </c>
      <c r="E105" s="35" t="s">
        <v>182</v>
      </c>
      <c r="F105" s="35" t="s">
        <v>45</v>
      </c>
      <c r="G105" s="35" t="s">
        <v>17</v>
      </c>
      <c r="H105" s="35">
        <v>2019</v>
      </c>
      <c r="I105" s="36">
        <v>1059201</v>
      </c>
      <c r="J105" s="36">
        <v>2304557</v>
      </c>
      <c r="K105" s="36">
        <v>1940765</v>
      </c>
      <c r="L105" s="36">
        <v>630070</v>
      </c>
      <c r="M105" s="36">
        <v>0</v>
      </c>
      <c r="N105" s="36">
        <v>0</v>
      </c>
      <c r="O105" s="36">
        <v>0</v>
      </c>
      <c r="P105" s="36">
        <v>0</v>
      </c>
      <c r="Q105" s="36">
        <v>5934593</v>
      </c>
      <c r="R105" s="36">
        <v>0</v>
      </c>
      <c r="S105" s="36">
        <v>5934593</v>
      </c>
      <c r="T105" s="36">
        <v>0</v>
      </c>
      <c r="U105" s="36">
        <v>871887</v>
      </c>
      <c r="V105" s="36">
        <v>0</v>
      </c>
      <c r="W105" s="36">
        <v>0</v>
      </c>
      <c r="X105" s="36">
        <v>366103</v>
      </c>
      <c r="Y105" s="36">
        <v>53865</v>
      </c>
      <c r="Z105" s="36">
        <v>0</v>
      </c>
      <c r="AA105" s="36">
        <v>0</v>
      </c>
      <c r="AB105" s="36">
        <v>0</v>
      </c>
      <c r="AC105" s="36">
        <v>0</v>
      </c>
      <c r="AD105" s="36">
        <v>0</v>
      </c>
      <c r="AE105" s="36">
        <v>44272</v>
      </c>
      <c r="AF105" s="36">
        <v>0</v>
      </c>
      <c r="AG105" s="36">
        <v>0</v>
      </c>
      <c r="AH105" s="36">
        <v>0</v>
      </c>
      <c r="AI105" s="36">
        <v>0</v>
      </c>
      <c r="AJ105" s="36">
        <v>1336127</v>
      </c>
      <c r="AK105" s="36">
        <v>7270720</v>
      </c>
      <c r="AL105" s="36">
        <v>133858</v>
      </c>
      <c r="AM105" s="36">
        <v>146715</v>
      </c>
      <c r="AN105" s="36">
        <v>280573</v>
      </c>
      <c r="AO105" s="36">
        <v>1173961</v>
      </c>
      <c r="AP105" s="36">
        <v>15689</v>
      </c>
      <c r="AQ105" s="36">
        <v>4251</v>
      </c>
      <c r="AR105" s="36">
        <v>4251</v>
      </c>
      <c r="AS105" s="36">
        <v>0</v>
      </c>
      <c r="AT105" s="36">
        <v>0</v>
      </c>
      <c r="AU105" s="36">
        <v>1474474</v>
      </c>
      <c r="AV105" s="36">
        <v>0</v>
      </c>
      <c r="AW105" s="36">
        <v>1474474</v>
      </c>
      <c r="AX105" s="36">
        <v>0</v>
      </c>
      <c r="AY105" s="36">
        <v>0</v>
      </c>
      <c r="AZ105" s="36">
        <v>0</v>
      </c>
      <c r="BA105" s="36">
        <v>3568148</v>
      </c>
      <c r="BB105" s="36">
        <v>0</v>
      </c>
      <c r="BC105" s="36">
        <v>0</v>
      </c>
      <c r="BD105" s="36">
        <v>0</v>
      </c>
      <c r="BE105" s="36">
        <v>0</v>
      </c>
      <c r="BF105" s="36">
        <v>0</v>
      </c>
      <c r="BG105" s="36">
        <v>3568148</v>
      </c>
      <c r="BH105" s="36">
        <v>5042622</v>
      </c>
      <c r="BI105" s="36">
        <v>6398662</v>
      </c>
      <c r="BJ105" s="36">
        <v>0</v>
      </c>
      <c r="BK105" s="36">
        <v>0</v>
      </c>
      <c r="BL105" s="36">
        <v>0</v>
      </c>
      <c r="BM105" s="36">
        <v>0</v>
      </c>
      <c r="BN105" s="36">
        <v>0</v>
      </c>
      <c r="BO105" s="36">
        <v>0</v>
      </c>
      <c r="BP105" s="36">
        <v>-4170564</v>
      </c>
      <c r="BQ105" s="36">
        <v>0</v>
      </c>
      <c r="BR105" s="36">
        <v>0</v>
      </c>
      <c r="BS105" s="36">
        <v>2228098</v>
      </c>
      <c r="BT105" s="36">
        <v>7270720</v>
      </c>
    </row>
    <row r="106" spans="2:72" x14ac:dyDescent="0.3">
      <c r="B106" s="35" t="s">
        <v>188</v>
      </c>
      <c r="C106" s="35" t="s">
        <v>260</v>
      </c>
      <c r="D106" s="35" t="s">
        <v>351</v>
      </c>
      <c r="E106" s="35" t="s">
        <v>167</v>
      </c>
      <c r="F106" s="35" t="s">
        <v>46</v>
      </c>
      <c r="G106" s="35" t="s">
        <v>17</v>
      </c>
      <c r="H106" s="35">
        <v>2019</v>
      </c>
      <c r="I106" s="36">
        <v>1265346</v>
      </c>
      <c r="J106" s="36">
        <v>1106084</v>
      </c>
      <c r="K106" s="36">
        <v>1017739</v>
      </c>
      <c r="L106" s="36">
        <v>7564</v>
      </c>
      <c r="M106" s="36">
        <v>25914</v>
      </c>
      <c r="N106" s="36">
        <v>0</v>
      </c>
      <c r="O106" s="36">
        <v>458052</v>
      </c>
      <c r="P106" s="36">
        <v>0</v>
      </c>
      <c r="Q106" s="36">
        <v>3880699</v>
      </c>
      <c r="R106" s="36">
        <v>0</v>
      </c>
      <c r="S106" s="36">
        <v>3880699</v>
      </c>
      <c r="T106" s="36">
        <v>0</v>
      </c>
      <c r="U106" s="36">
        <v>98068</v>
      </c>
      <c r="V106" s="36">
        <v>0</v>
      </c>
      <c r="W106" s="36">
        <v>4460500</v>
      </c>
      <c r="X106" s="36">
        <v>0</v>
      </c>
      <c r="Y106" s="36">
        <v>0</v>
      </c>
      <c r="Z106" s="36">
        <v>0</v>
      </c>
      <c r="AA106" s="36">
        <v>0</v>
      </c>
      <c r="AB106" s="36">
        <v>0</v>
      </c>
      <c r="AC106" s="36">
        <v>0</v>
      </c>
      <c r="AD106" s="36">
        <v>0</v>
      </c>
      <c r="AE106" s="36">
        <v>24643</v>
      </c>
      <c r="AF106" s="36">
        <v>0</v>
      </c>
      <c r="AG106" s="36">
        <v>0</v>
      </c>
      <c r="AH106" s="36">
        <v>0</v>
      </c>
      <c r="AI106" s="36">
        <v>0</v>
      </c>
      <c r="AJ106" s="36">
        <v>4583211</v>
      </c>
      <c r="AK106" s="36">
        <v>8463910</v>
      </c>
      <c r="AL106" s="36">
        <v>303190</v>
      </c>
      <c r="AM106" s="36">
        <v>0</v>
      </c>
      <c r="AN106" s="36">
        <v>303190</v>
      </c>
      <c r="AO106" s="36">
        <v>588725</v>
      </c>
      <c r="AP106" s="36">
        <v>98075</v>
      </c>
      <c r="AQ106" s="36">
        <v>0</v>
      </c>
      <c r="AR106" s="36">
        <v>0</v>
      </c>
      <c r="AS106" s="36">
        <v>0</v>
      </c>
      <c r="AT106" s="36">
        <v>3230</v>
      </c>
      <c r="AU106" s="36">
        <v>993220</v>
      </c>
      <c r="AV106" s="36">
        <v>0</v>
      </c>
      <c r="AW106" s="36">
        <v>993220</v>
      </c>
      <c r="AX106" s="36">
        <v>0</v>
      </c>
      <c r="AY106" s="36">
        <v>0</v>
      </c>
      <c r="AZ106" s="36">
        <v>0</v>
      </c>
      <c r="BA106" s="36">
        <v>0</v>
      </c>
      <c r="BB106" s="36">
        <v>470346</v>
      </c>
      <c r="BC106" s="36">
        <v>0</v>
      </c>
      <c r="BD106" s="36">
        <v>0</v>
      </c>
      <c r="BE106" s="36">
        <v>0</v>
      </c>
      <c r="BF106" s="36">
        <v>0</v>
      </c>
      <c r="BG106" s="36">
        <v>470346</v>
      </c>
      <c r="BH106" s="36">
        <v>1463566</v>
      </c>
      <c r="BI106" s="36">
        <v>300000</v>
      </c>
      <c r="BJ106" s="36">
        <v>0</v>
      </c>
      <c r="BK106" s="36">
        <v>0</v>
      </c>
      <c r="BL106" s="36">
        <v>0</v>
      </c>
      <c r="BM106" s="36">
        <v>0</v>
      </c>
      <c r="BN106" s="36">
        <v>0</v>
      </c>
      <c r="BO106" s="36">
        <v>119986</v>
      </c>
      <c r="BP106" s="36">
        <v>6580358</v>
      </c>
      <c r="BQ106" s="36">
        <v>0</v>
      </c>
      <c r="BR106" s="36">
        <v>0</v>
      </c>
      <c r="BS106" s="36">
        <v>7000344</v>
      </c>
      <c r="BT106" s="36">
        <v>8463910</v>
      </c>
    </row>
    <row r="107" spans="2:72" x14ac:dyDescent="0.3">
      <c r="B107" s="35" t="s">
        <v>124</v>
      </c>
      <c r="C107" s="35" t="s">
        <v>260</v>
      </c>
      <c r="D107" s="35" t="s">
        <v>350</v>
      </c>
      <c r="E107" s="35" t="s">
        <v>126</v>
      </c>
      <c r="F107" s="35" t="s">
        <v>86</v>
      </c>
      <c r="G107" s="35" t="s">
        <v>8</v>
      </c>
      <c r="H107" s="35">
        <v>2018</v>
      </c>
      <c r="I107" s="36">
        <v>31637</v>
      </c>
      <c r="J107" s="36">
        <v>4995015</v>
      </c>
      <c r="K107" s="36">
        <v>2599768</v>
      </c>
      <c r="L107" s="36">
        <v>0</v>
      </c>
      <c r="M107" s="36">
        <v>0</v>
      </c>
      <c r="N107" s="36">
        <v>0</v>
      </c>
      <c r="O107" s="36">
        <v>0</v>
      </c>
      <c r="P107" s="36">
        <v>0</v>
      </c>
      <c r="Q107" s="36">
        <v>7626420</v>
      </c>
      <c r="R107" s="36">
        <v>0</v>
      </c>
      <c r="S107" s="36">
        <v>7626420</v>
      </c>
      <c r="T107" s="36">
        <v>0</v>
      </c>
      <c r="U107" s="36">
        <v>378207</v>
      </c>
      <c r="V107" s="36">
        <v>0</v>
      </c>
      <c r="W107" s="36">
        <v>0</v>
      </c>
      <c r="X107" s="36">
        <v>0</v>
      </c>
      <c r="Y107" s="36">
        <v>0</v>
      </c>
      <c r="Z107" s="36">
        <v>0</v>
      </c>
      <c r="AA107" s="36">
        <v>0</v>
      </c>
      <c r="AB107" s="36">
        <v>0</v>
      </c>
      <c r="AC107" s="36">
        <v>0</v>
      </c>
      <c r="AD107" s="36">
        <v>0</v>
      </c>
      <c r="AE107" s="36">
        <v>0</v>
      </c>
      <c r="AF107" s="36">
        <v>0</v>
      </c>
      <c r="AG107" s="36">
        <v>0</v>
      </c>
      <c r="AH107" s="36">
        <v>776044</v>
      </c>
      <c r="AI107" s="36">
        <v>0</v>
      </c>
      <c r="AJ107" s="36">
        <v>1154251</v>
      </c>
      <c r="AK107" s="36">
        <v>8780671</v>
      </c>
      <c r="AL107" s="36">
        <v>222026</v>
      </c>
      <c r="AM107" s="36">
        <v>0</v>
      </c>
      <c r="AN107" s="36">
        <v>222026</v>
      </c>
      <c r="AO107" s="36">
        <v>2301330</v>
      </c>
      <c r="AP107" s="36">
        <v>203596</v>
      </c>
      <c r="AQ107" s="36">
        <v>717404</v>
      </c>
      <c r="AR107" s="36">
        <v>0</v>
      </c>
      <c r="AS107" s="36">
        <v>0</v>
      </c>
      <c r="AT107" s="36">
        <v>0</v>
      </c>
      <c r="AU107" s="36">
        <v>3444356</v>
      </c>
      <c r="AV107" s="36">
        <v>0</v>
      </c>
      <c r="AW107" s="36">
        <v>3444356</v>
      </c>
      <c r="AX107" s="36">
        <v>0</v>
      </c>
      <c r="AY107" s="36">
        <v>0</v>
      </c>
      <c r="AZ107" s="36">
        <v>0</v>
      </c>
      <c r="BA107" s="36">
        <v>0</v>
      </c>
      <c r="BB107" s="36">
        <v>0</v>
      </c>
      <c r="BC107" s="36">
        <v>0</v>
      </c>
      <c r="BD107" s="36">
        <v>3535536</v>
      </c>
      <c r="BE107" s="36">
        <v>0</v>
      </c>
      <c r="BF107" s="36">
        <v>0</v>
      </c>
      <c r="BG107" s="36">
        <v>3535536</v>
      </c>
      <c r="BH107" s="36">
        <v>6979892</v>
      </c>
      <c r="BI107" s="36">
        <v>1000000</v>
      </c>
      <c r="BJ107" s="36">
        <v>0</v>
      </c>
      <c r="BK107" s="36">
        <v>0</v>
      </c>
      <c r="BL107" s="36">
        <v>0</v>
      </c>
      <c r="BM107" s="36">
        <v>0</v>
      </c>
      <c r="BN107" s="36">
        <v>0</v>
      </c>
      <c r="BO107" s="36">
        <v>177981</v>
      </c>
      <c r="BP107" s="36">
        <v>622798</v>
      </c>
      <c r="BQ107" s="36">
        <v>0</v>
      </c>
      <c r="BR107" s="36">
        <v>0</v>
      </c>
      <c r="BS107" s="36">
        <v>1800779</v>
      </c>
      <c r="BT107" s="36">
        <v>8780671</v>
      </c>
    </row>
    <row r="108" spans="2:72" x14ac:dyDescent="0.3">
      <c r="B108" s="35" t="s">
        <v>124</v>
      </c>
      <c r="C108" s="35" t="s">
        <v>260</v>
      </c>
      <c r="D108" s="35" t="s">
        <v>350</v>
      </c>
      <c r="E108" s="35" t="s">
        <v>127</v>
      </c>
      <c r="F108" s="35" t="s">
        <v>82</v>
      </c>
      <c r="G108" s="35" t="s">
        <v>12</v>
      </c>
      <c r="H108" s="35">
        <v>2018</v>
      </c>
      <c r="I108" s="36">
        <v>2495676</v>
      </c>
      <c r="J108" s="36">
        <v>19959489</v>
      </c>
      <c r="K108" s="36">
        <v>17462190</v>
      </c>
      <c r="L108" s="36">
        <v>0</v>
      </c>
      <c r="M108" s="36">
        <v>0</v>
      </c>
      <c r="N108" s="36">
        <v>0</v>
      </c>
      <c r="O108" s="36">
        <v>0</v>
      </c>
      <c r="P108" s="36">
        <v>0</v>
      </c>
      <c r="Q108" s="36">
        <v>39917355</v>
      </c>
      <c r="R108" s="36">
        <v>0</v>
      </c>
      <c r="S108" s="36">
        <v>39917355</v>
      </c>
      <c r="T108" s="36">
        <v>4074536</v>
      </c>
      <c r="U108" s="36">
        <v>8032148</v>
      </c>
      <c r="V108" s="36">
        <v>0</v>
      </c>
      <c r="W108" s="36">
        <v>0</v>
      </c>
      <c r="X108" s="36">
        <v>0</v>
      </c>
      <c r="Y108" s="36">
        <v>0</v>
      </c>
      <c r="Z108" s="36">
        <v>0</v>
      </c>
      <c r="AA108" s="36">
        <v>0</v>
      </c>
      <c r="AB108" s="36">
        <v>0</v>
      </c>
      <c r="AC108" s="36">
        <v>0</v>
      </c>
      <c r="AD108" s="36">
        <v>0</v>
      </c>
      <c r="AE108" s="36">
        <v>359981</v>
      </c>
      <c r="AF108" s="36">
        <v>0</v>
      </c>
      <c r="AG108" s="36">
        <v>0</v>
      </c>
      <c r="AH108" s="36">
        <v>40000</v>
      </c>
      <c r="AI108" s="36">
        <v>0</v>
      </c>
      <c r="AJ108" s="36">
        <v>12506665</v>
      </c>
      <c r="AK108" s="36">
        <v>52424020</v>
      </c>
      <c r="AL108" s="36">
        <v>278429</v>
      </c>
      <c r="AM108" s="36">
        <v>0</v>
      </c>
      <c r="AN108" s="36">
        <v>278429</v>
      </c>
      <c r="AO108" s="36">
        <v>10885707</v>
      </c>
      <c r="AP108" s="36">
        <v>2227871</v>
      </c>
      <c r="AQ108" s="36">
        <v>0</v>
      </c>
      <c r="AR108" s="36">
        <v>0</v>
      </c>
      <c r="AS108" s="36">
        <v>0</v>
      </c>
      <c r="AT108" s="36">
        <v>0</v>
      </c>
      <c r="AU108" s="36">
        <v>13392007</v>
      </c>
      <c r="AV108" s="36">
        <v>0</v>
      </c>
      <c r="AW108" s="36">
        <v>13392007</v>
      </c>
      <c r="AX108" s="36">
        <v>0</v>
      </c>
      <c r="AY108" s="36">
        <v>0</v>
      </c>
      <c r="AZ108" s="36">
        <v>0</v>
      </c>
      <c r="BA108" s="36">
        <v>0</v>
      </c>
      <c r="BB108" s="36">
        <v>522919</v>
      </c>
      <c r="BC108" s="36">
        <v>0</v>
      </c>
      <c r="BD108" s="36">
        <v>20211524</v>
      </c>
      <c r="BE108" s="36">
        <v>0</v>
      </c>
      <c r="BF108" s="36">
        <v>0</v>
      </c>
      <c r="BG108" s="36">
        <v>20734443</v>
      </c>
      <c r="BH108" s="36">
        <v>34126450</v>
      </c>
      <c r="BI108" s="36">
        <v>3300000</v>
      </c>
      <c r="BJ108" s="36">
        <v>0</v>
      </c>
      <c r="BK108" s="36">
        <v>0</v>
      </c>
      <c r="BL108" s="36">
        <v>0</v>
      </c>
      <c r="BM108" s="36">
        <v>0</v>
      </c>
      <c r="BN108" s="36">
        <v>0</v>
      </c>
      <c r="BO108" s="36">
        <v>7802520</v>
      </c>
      <c r="BP108" s="36">
        <v>7195050</v>
      </c>
      <c r="BQ108" s="36">
        <v>0</v>
      </c>
      <c r="BR108" s="36">
        <v>0</v>
      </c>
      <c r="BS108" s="36">
        <v>18297570</v>
      </c>
      <c r="BT108" s="36">
        <v>52424020</v>
      </c>
    </row>
    <row r="109" spans="2:72" x14ac:dyDescent="0.3">
      <c r="B109" s="35" t="s">
        <v>124</v>
      </c>
      <c r="C109" s="35" t="s">
        <v>260</v>
      </c>
      <c r="D109" s="35" t="s">
        <v>350</v>
      </c>
      <c r="E109" s="35" t="s">
        <v>128</v>
      </c>
      <c r="F109" s="35" t="s">
        <v>44</v>
      </c>
      <c r="G109" s="35" t="s">
        <v>23</v>
      </c>
      <c r="H109" s="35">
        <v>2018</v>
      </c>
      <c r="I109" s="36">
        <v>3331408</v>
      </c>
      <c r="J109" s="36">
        <v>12413023</v>
      </c>
      <c r="K109" s="36">
        <v>11123797</v>
      </c>
      <c r="L109" s="36">
        <v>0</v>
      </c>
      <c r="M109" s="36">
        <v>0</v>
      </c>
      <c r="N109" s="36">
        <v>0</v>
      </c>
      <c r="O109" s="36">
        <v>63446</v>
      </c>
      <c r="P109" s="36">
        <v>0</v>
      </c>
      <c r="Q109" s="36">
        <v>26931674</v>
      </c>
      <c r="R109" s="36">
        <v>0</v>
      </c>
      <c r="S109" s="36">
        <v>26931674</v>
      </c>
      <c r="T109" s="36">
        <v>0</v>
      </c>
      <c r="U109" s="36">
        <v>16256775</v>
      </c>
      <c r="V109" s="36">
        <v>0</v>
      </c>
      <c r="W109" s="36">
        <v>0</v>
      </c>
      <c r="X109" s="36">
        <v>0</v>
      </c>
      <c r="Y109" s="36">
        <v>0</v>
      </c>
      <c r="Z109" s="36">
        <v>0</v>
      </c>
      <c r="AA109" s="36">
        <v>0</v>
      </c>
      <c r="AB109" s="36">
        <v>0</v>
      </c>
      <c r="AC109" s="36">
        <v>0</v>
      </c>
      <c r="AD109" s="36">
        <v>0</v>
      </c>
      <c r="AE109" s="36">
        <v>1491920</v>
      </c>
      <c r="AF109" s="36">
        <v>0</v>
      </c>
      <c r="AG109" s="36">
        <v>0</v>
      </c>
      <c r="AH109" s="36">
        <v>0</v>
      </c>
      <c r="AI109" s="36">
        <v>0</v>
      </c>
      <c r="AJ109" s="36">
        <v>17748695</v>
      </c>
      <c r="AK109" s="36">
        <v>44680369</v>
      </c>
      <c r="AL109" s="36">
        <v>0</v>
      </c>
      <c r="AM109" s="36">
        <v>0</v>
      </c>
      <c r="AN109" s="36">
        <v>0</v>
      </c>
      <c r="AO109" s="36">
        <v>20273084</v>
      </c>
      <c r="AP109" s="36">
        <v>834121</v>
      </c>
      <c r="AQ109" s="36">
        <v>2165272</v>
      </c>
      <c r="AR109" s="36">
        <v>0</v>
      </c>
      <c r="AS109" s="36">
        <v>0</v>
      </c>
      <c r="AT109" s="36">
        <v>392417</v>
      </c>
      <c r="AU109" s="36">
        <v>23664894</v>
      </c>
      <c r="AV109" s="36">
        <v>0</v>
      </c>
      <c r="AW109" s="36">
        <v>23664894</v>
      </c>
      <c r="AX109" s="36">
        <v>1068441</v>
      </c>
      <c r="AY109" s="36">
        <v>0</v>
      </c>
      <c r="AZ109" s="36">
        <v>1068441</v>
      </c>
      <c r="BA109" s="36">
        <v>0</v>
      </c>
      <c r="BB109" s="36">
        <v>2783012</v>
      </c>
      <c r="BC109" s="36">
        <v>0</v>
      </c>
      <c r="BD109" s="36">
        <v>4583335</v>
      </c>
      <c r="BE109" s="36">
        <v>0</v>
      </c>
      <c r="BF109" s="36">
        <v>0</v>
      </c>
      <c r="BG109" s="36">
        <v>8434788</v>
      </c>
      <c r="BH109" s="36">
        <v>32099682</v>
      </c>
      <c r="BI109" s="36">
        <v>9781</v>
      </c>
      <c r="BJ109" s="36">
        <v>0</v>
      </c>
      <c r="BK109" s="36">
        <v>0</v>
      </c>
      <c r="BL109" s="36">
        <v>0</v>
      </c>
      <c r="BM109" s="36">
        <v>0</v>
      </c>
      <c r="BN109" s="36">
        <v>0</v>
      </c>
      <c r="BO109" s="36">
        <v>122123</v>
      </c>
      <c r="BP109" s="36">
        <v>12448783</v>
      </c>
      <c r="BQ109" s="36">
        <v>0</v>
      </c>
      <c r="BR109" s="36">
        <v>0</v>
      </c>
      <c r="BS109" s="36">
        <v>12580687</v>
      </c>
      <c r="BT109" s="36">
        <v>44680369</v>
      </c>
    </row>
    <row r="110" spans="2:72" x14ac:dyDescent="0.3">
      <c r="B110" s="35" t="s">
        <v>124</v>
      </c>
      <c r="C110" s="35" t="s">
        <v>260</v>
      </c>
      <c r="D110" s="35" t="s">
        <v>350</v>
      </c>
      <c r="E110" s="35" t="s">
        <v>129</v>
      </c>
      <c r="F110" s="35" t="s">
        <v>79</v>
      </c>
      <c r="G110" s="35" t="s">
        <v>8</v>
      </c>
      <c r="H110" s="35">
        <v>2018</v>
      </c>
      <c r="I110" s="36">
        <v>166129</v>
      </c>
      <c r="J110" s="36">
        <v>2121759</v>
      </c>
      <c r="K110" s="36">
        <v>1456229</v>
      </c>
      <c r="L110" s="36">
        <v>371254</v>
      </c>
      <c r="M110" s="36">
        <v>0</v>
      </c>
      <c r="N110" s="36">
        <v>12132859</v>
      </c>
      <c r="O110" s="36">
        <v>0</v>
      </c>
      <c r="P110" s="36">
        <v>0</v>
      </c>
      <c r="Q110" s="36">
        <v>16248230</v>
      </c>
      <c r="R110" s="36">
        <v>0</v>
      </c>
      <c r="S110" s="36">
        <v>16248230</v>
      </c>
      <c r="T110" s="36">
        <v>0</v>
      </c>
      <c r="U110" s="36">
        <v>586672</v>
      </c>
      <c r="V110" s="36">
        <v>0</v>
      </c>
      <c r="W110" s="36">
        <v>0</v>
      </c>
      <c r="X110" s="36">
        <v>0</v>
      </c>
      <c r="Y110" s="36">
        <v>0</v>
      </c>
      <c r="Z110" s="36">
        <v>0</v>
      </c>
      <c r="AA110" s="36">
        <v>0</v>
      </c>
      <c r="AB110" s="36">
        <v>0</v>
      </c>
      <c r="AC110" s="36">
        <v>15783442</v>
      </c>
      <c r="AD110" s="36">
        <v>0</v>
      </c>
      <c r="AE110" s="36">
        <v>0</v>
      </c>
      <c r="AF110" s="36">
        <v>0</v>
      </c>
      <c r="AG110" s="36">
        <v>103257</v>
      </c>
      <c r="AH110" s="36">
        <v>0</v>
      </c>
      <c r="AI110" s="36">
        <v>0</v>
      </c>
      <c r="AJ110" s="36">
        <v>16473371</v>
      </c>
      <c r="AK110" s="36">
        <v>32721601</v>
      </c>
      <c r="AL110" s="36">
        <v>113797</v>
      </c>
      <c r="AM110" s="36">
        <v>1477647</v>
      </c>
      <c r="AN110" s="36">
        <v>1591444</v>
      </c>
      <c r="AO110" s="36">
        <v>411837</v>
      </c>
      <c r="AP110" s="36">
        <v>70527</v>
      </c>
      <c r="AQ110" s="36">
        <v>0</v>
      </c>
      <c r="AR110" s="36">
        <v>0</v>
      </c>
      <c r="AS110" s="36">
        <v>0</v>
      </c>
      <c r="AT110" s="36">
        <v>0</v>
      </c>
      <c r="AU110" s="36">
        <v>2073808</v>
      </c>
      <c r="AV110" s="36">
        <v>0</v>
      </c>
      <c r="AW110" s="36">
        <v>2073808</v>
      </c>
      <c r="AX110" s="36">
        <v>0</v>
      </c>
      <c r="AY110" s="36">
        <v>0</v>
      </c>
      <c r="AZ110" s="36">
        <v>0</v>
      </c>
      <c r="BA110" s="36">
        <v>156986</v>
      </c>
      <c r="BB110" s="36">
        <v>24010</v>
      </c>
      <c r="BC110" s="36">
        <v>0</v>
      </c>
      <c r="BD110" s="36">
        <v>0</v>
      </c>
      <c r="BE110" s="36">
        <v>0</v>
      </c>
      <c r="BF110" s="36">
        <v>0</v>
      </c>
      <c r="BG110" s="36">
        <v>180996</v>
      </c>
      <c r="BH110" s="36">
        <v>2254804</v>
      </c>
      <c r="BI110" s="36">
        <v>9992489</v>
      </c>
      <c r="BJ110" s="36">
        <v>0</v>
      </c>
      <c r="BK110" s="36">
        <v>0</v>
      </c>
      <c r="BL110" s="36">
        <v>0</v>
      </c>
      <c r="BM110" s="36">
        <v>0</v>
      </c>
      <c r="BN110" s="36">
        <v>0</v>
      </c>
      <c r="BO110" s="36">
        <v>8915325</v>
      </c>
      <c r="BP110" s="36">
        <v>11558983</v>
      </c>
      <c r="BQ110" s="36">
        <v>0</v>
      </c>
      <c r="BR110" s="36">
        <v>0</v>
      </c>
      <c r="BS110" s="36">
        <v>30466797</v>
      </c>
      <c r="BT110" s="36">
        <v>32721601</v>
      </c>
    </row>
    <row r="111" spans="2:72" x14ac:dyDescent="0.3">
      <c r="B111" s="35" t="s">
        <v>124</v>
      </c>
      <c r="C111" s="35" t="s">
        <v>260</v>
      </c>
      <c r="D111" s="35" t="s">
        <v>350</v>
      </c>
      <c r="E111" s="35" t="s">
        <v>130</v>
      </c>
      <c r="F111" s="35" t="s">
        <v>73</v>
      </c>
      <c r="G111" s="35" t="s">
        <v>8</v>
      </c>
      <c r="H111" s="35">
        <v>2018</v>
      </c>
      <c r="I111" s="36">
        <v>28308531</v>
      </c>
      <c r="J111" s="36">
        <v>37201928</v>
      </c>
      <c r="K111" s="36">
        <v>23775483</v>
      </c>
      <c r="L111" s="36">
        <v>0</v>
      </c>
      <c r="M111" s="36">
        <v>0</v>
      </c>
      <c r="N111" s="36">
        <v>0</v>
      </c>
      <c r="O111" s="36">
        <v>0</v>
      </c>
      <c r="P111" s="36">
        <v>0</v>
      </c>
      <c r="Q111" s="36">
        <v>89285942</v>
      </c>
      <c r="R111" s="36">
        <v>0</v>
      </c>
      <c r="S111" s="36">
        <v>89285942</v>
      </c>
      <c r="T111" s="36">
        <v>0</v>
      </c>
      <c r="U111" s="36">
        <v>23373700</v>
      </c>
      <c r="V111" s="36">
        <v>0</v>
      </c>
      <c r="W111" s="36">
        <v>0</v>
      </c>
      <c r="X111" s="36">
        <v>0</v>
      </c>
      <c r="Y111" s="36">
        <v>11708538</v>
      </c>
      <c r="Z111" s="36">
        <v>0</v>
      </c>
      <c r="AA111" s="36">
        <v>0</v>
      </c>
      <c r="AB111" s="36">
        <v>0</v>
      </c>
      <c r="AC111" s="36">
        <v>0</v>
      </c>
      <c r="AD111" s="36">
        <v>0</v>
      </c>
      <c r="AE111" s="36">
        <v>844226</v>
      </c>
      <c r="AF111" s="36">
        <v>0</v>
      </c>
      <c r="AG111" s="36">
        <v>83408</v>
      </c>
      <c r="AH111" s="36">
        <v>0</v>
      </c>
      <c r="AI111" s="36">
        <v>0</v>
      </c>
      <c r="AJ111" s="36">
        <v>36009872</v>
      </c>
      <c r="AK111" s="36">
        <v>125295814</v>
      </c>
      <c r="AL111" s="36">
        <v>2085226</v>
      </c>
      <c r="AM111" s="36">
        <v>310887</v>
      </c>
      <c r="AN111" s="36">
        <v>2396113</v>
      </c>
      <c r="AO111" s="36">
        <v>26802705</v>
      </c>
      <c r="AP111" s="36">
        <v>1096119</v>
      </c>
      <c r="AQ111" s="36">
        <v>0</v>
      </c>
      <c r="AR111" s="36">
        <v>0</v>
      </c>
      <c r="AS111" s="36">
        <v>0</v>
      </c>
      <c r="AT111" s="36">
        <v>0</v>
      </c>
      <c r="AU111" s="36">
        <v>30294937</v>
      </c>
      <c r="AV111" s="36">
        <v>0</v>
      </c>
      <c r="AW111" s="36">
        <v>30294937</v>
      </c>
      <c r="AX111" s="36">
        <v>0</v>
      </c>
      <c r="AY111" s="36">
        <v>0</v>
      </c>
      <c r="AZ111" s="36">
        <v>0</v>
      </c>
      <c r="BA111" s="36">
        <v>0</v>
      </c>
      <c r="BB111" s="36">
        <v>0</v>
      </c>
      <c r="BC111" s="36">
        <v>0</v>
      </c>
      <c r="BD111" s="36">
        <v>0</v>
      </c>
      <c r="BE111" s="36">
        <v>0</v>
      </c>
      <c r="BF111" s="36">
        <v>0</v>
      </c>
      <c r="BG111" s="36">
        <v>0</v>
      </c>
      <c r="BH111" s="36">
        <v>30294937</v>
      </c>
      <c r="BI111" s="36">
        <v>350001</v>
      </c>
      <c r="BJ111" s="36">
        <v>55490245</v>
      </c>
      <c r="BK111" s="36">
        <v>0</v>
      </c>
      <c r="BL111" s="36">
        <v>0</v>
      </c>
      <c r="BM111" s="36">
        <v>0</v>
      </c>
      <c r="BN111" s="36">
        <v>3083149</v>
      </c>
      <c r="BO111" s="36">
        <v>175000</v>
      </c>
      <c r="BP111" s="36">
        <v>35902482</v>
      </c>
      <c r="BQ111" s="36">
        <v>0</v>
      </c>
      <c r="BR111" s="36">
        <v>0</v>
      </c>
      <c r="BS111" s="36">
        <v>95000877</v>
      </c>
      <c r="BT111" s="36">
        <v>125295814</v>
      </c>
    </row>
    <row r="112" spans="2:72" x14ac:dyDescent="0.3">
      <c r="B112" s="35" t="s">
        <v>124</v>
      </c>
      <c r="C112" s="35" t="s">
        <v>260</v>
      </c>
      <c r="D112" s="35" t="s">
        <v>350</v>
      </c>
      <c r="E112" s="35" t="s">
        <v>131</v>
      </c>
      <c r="F112" s="35" t="s">
        <v>34</v>
      </c>
      <c r="G112" s="35" t="s">
        <v>8</v>
      </c>
      <c r="H112" s="35">
        <v>2018</v>
      </c>
      <c r="I112" s="36">
        <v>5232957</v>
      </c>
      <c r="J112" s="36">
        <v>6990168</v>
      </c>
      <c r="K112" s="36">
        <v>7739831</v>
      </c>
      <c r="L112" s="36">
        <v>208703</v>
      </c>
      <c r="M112" s="36">
        <v>0</v>
      </c>
      <c r="N112" s="36">
        <v>0</v>
      </c>
      <c r="O112" s="36">
        <v>32589</v>
      </c>
      <c r="P112" s="36">
        <v>0</v>
      </c>
      <c r="Q112" s="36">
        <v>20204248</v>
      </c>
      <c r="R112" s="36">
        <v>0</v>
      </c>
      <c r="S112" s="36">
        <v>20204248</v>
      </c>
      <c r="T112" s="36">
        <v>0</v>
      </c>
      <c r="U112" s="36">
        <v>20960718</v>
      </c>
      <c r="V112" s="36">
        <v>0</v>
      </c>
      <c r="W112" s="36">
        <v>0</v>
      </c>
      <c r="X112" s="36">
        <v>0</v>
      </c>
      <c r="Y112" s="36">
        <v>271310</v>
      </c>
      <c r="Z112" s="36">
        <v>0</v>
      </c>
      <c r="AA112" s="36">
        <v>0</v>
      </c>
      <c r="AB112" s="36">
        <v>0</v>
      </c>
      <c r="AC112" s="36">
        <v>0</v>
      </c>
      <c r="AD112" s="36">
        <v>0</v>
      </c>
      <c r="AE112" s="36">
        <v>237200</v>
      </c>
      <c r="AF112" s="36">
        <v>0</v>
      </c>
      <c r="AG112" s="36">
        <v>0</v>
      </c>
      <c r="AH112" s="36">
        <v>0</v>
      </c>
      <c r="AI112" s="36">
        <v>0</v>
      </c>
      <c r="AJ112" s="36">
        <v>21469228</v>
      </c>
      <c r="AK112" s="36">
        <v>41673476</v>
      </c>
      <c r="AL112" s="36">
        <v>549170</v>
      </c>
      <c r="AM112" s="36">
        <v>2232</v>
      </c>
      <c r="AN112" s="36">
        <v>551402</v>
      </c>
      <c r="AO112" s="36">
        <v>11529659</v>
      </c>
      <c r="AP112" s="36">
        <v>1114219</v>
      </c>
      <c r="AQ112" s="36">
        <v>57293</v>
      </c>
      <c r="AR112" s="36">
        <v>0</v>
      </c>
      <c r="AS112" s="36">
        <v>0</v>
      </c>
      <c r="AT112" s="36">
        <v>27693</v>
      </c>
      <c r="AU112" s="36">
        <v>13280266</v>
      </c>
      <c r="AV112" s="36">
        <v>0</v>
      </c>
      <c r="AW112" s="36">
        <v>13280266</v>
      </c>
      <c r="AX112" s="36">
        <v>168854</v>
      </c>
      <c r="AY112" s="36">
        <v>0</v>
      </c>
      <c r="AZ112" s="36">
        <v>168854</v>
      </c>
      <c r="BA112" s="36">
        <v>0</v>
      </c>
      <c r="BB112" s="36">
        <v>1513032</v>
      </c>
      <c r="BC112" s="36">
        <v>0</v>
      </c>
      <c r="BD112" s="36">
        <v>56519</v>
      </c>
      <c r="BE112" s="36">
        <v>0</v>
      </c>
      <c r="BF112" s="36">
        <v>0</v>
      </c>
      <c r="BG112" s="36">
        <v>1738405</v>
      </c>
      <c r="BH112" s="36">
        <v>15018671</v>
      </c>
      <c r="BI112" s="36">
        <v>9158500</v>
      </c>
      <c r="BJ112" s="36">
        <v>10091322</v>
      </c>
      <c r="BK112" s="36">
        <v>0</v>
      </c>
      <c r="BL112" s="36">
        <v>0</v>
      </c>
      <c r="BM112" s="36">
        <v>0</v>
      </c>
      <c r="BN112" s="36">
        <v>0</v>
      </c>
      <c r="BO112" s="36">
        <v>4653379</v>
      </c>
      <c r="BP112" s="36">
        <v>2751604</v>
      </c>
      <c r="BQ112" s="36">
        <v>0</v>
      </c>
      <c r="BR112" s="36">
        <v>0</v>
      </c>
      <c r="BS112" s="36">
        <v>26654805</v>
      </c>
      <c r="BT112" s="36">
        <v>41673476</v>
      </c>
    </row>
    <row r="113" spans="2:72" x14ac:dyDescent="0.3">
      <c r="B113" s="35" t="s">
        <v>124</v>
      </c>
      <c r="C113" s="35" t="s">
        <v>260</v>
      </c>
      <c r="D113" s="35" t="s">
        <v>350</v>
      </c>
      <c r="E113" s="35" t="s">
        <v>132</v>
      </c>
      <c r="F113" s="35" t="s">
        <v>43</v>
      </c>
      <c r="G113" s="35" t="s">
        <v>17</v>
      </c>
      <c r="H113" s="35">
        <v>2018</v>
      </c>
      <c r="I113" s="36">
        <v>192433</v>
      </c>
      <c r="J113" s="36">
        <v>4661734</v>
      </c>
      <c r="K113" s="36">
        <v>6206148</v>
      </c>
      <c r="L113" s="36">
        <v>1606623</v>
      </c>
      <c r="M113" s="36">
        <v>0</v>
      </c>
      <c r="N113" s="36">
        <v>0</v>
      </c>
      <c r="O113" s="36">
        <v>9734</v>
      </c>
      <c r="P113" s="36">
        <v>0</v>
      </c>
      <c r="Q113" s="36">
        <v>12676672</v>
      </c>
      <c r="R113" s="36">
        <v>0</v>
      </c>
      <c r="S113" s="36">
        <v>12676672</v>
      </c>
      <c r="T113" s="36">
        <v>0</v>
      </c>
      <c r="U113" s="36">
        <v>847400</v>
      </c>
      <c r="V113" s="36">
        <v>0</v>
      </c>
      <c r="W113" s="36">
        <v>0</v>
      </c>
      <c r="X113" s="36">
        <v>0</v>
      </c>
      <c r="Y113" s="36">
        <v>0</v>
      </c>
      <c r="Z113" s="36">
        <v>0</v>
      </c>
      <c r="AA113" s="36">
        <v>0</v>
      </c>
      <c r="AB113" s="36">
        <v>0</v>
      </c>
      <c r="AC113" s="36">
        <v>0</v>
      </c>
      <c r="AD113" s="36">
        <v>0</v>
      </c>
      <c r="AE113" s="36">
        <v>495233</v>
      </c>
      <c r="AF113" s="36">
        <v>0</v>
      </c>
      <c r="AG113" s="36">
        <v>9025</v>
      </c>
      <c r="AH113" s="36">
        <v>0</v>
      </c>
      <c r="AI113" s="36">
        <v>0</v>
      </c>
      <c r="AJ113" s="36">
        <v>1351658</v>
      </c>
      <c r="AK113" s="36">
        <v>14028330</v>
      </c>
      <c r="AL113" s="36">
        <v>134822</v>
      </c>
      <c r="AM113" s="36">
        <v>0</v>
      </c>
      <c r="AN113" s="36">
        <v>134822</v>
      </c>
      <c r="AO113" s="36">
        <v>13427306</v>
      </c>
      <c r="AP113" s="36">
        <v>114252</v>
      </c>
      <c r="AQ113" s="36">
        <v>6738</v>
      </c>
      <c r="AR113" s="36">
        <v>0</v>
      </c>
      <c r="AS113" s="36">
        <v>0</v>
      </c>
      <c r="AT113" s="36">
        <v>0</v>
      </c>
      <c r="AU113" s="36">
        <v>13683118</v>
      </c>
      <c r="AV113" s="36">
        <v>0</v>
      </c>
      <c r="AW113" s="36">
        <v>13683118</v>
      </c>
      <c r="AX113" s="36">
        <v>0</v>
      </c>
      <c r="AY113" s="36">
        <v>0</v>
      </c>
      <c r="AZ113" s="36">
        <v>0</v>
      </c>
      <c r="BA113" s="36">
        <v>0</v>
      </c>
      <c r="BB113" s="36">
        <v>48563</v>
      </c>
      <c r="BC113" s="36">
        <v>0</v>
      </c>
      <c r="BD113" s="36">
        <v>0</v>
      </c>
      <c r="BE113" s="36">
        <v>0</v>
      </c>
      <c r="BF113" s="36">
        <v>0</v>
      </c>
      <c r="BG113" s="36">
        <v>48563</v>
      </c>
      <c r="BH113" s="36">
        <v>13731681</v>
      </c>
      <c r="BI113" s="36">
        <v>3188269</v>
      </c>
      <c r="BJ113" s="36">
        <v>1652612</v>
      </c>
      <c r="BK113" s="36">
        <v>0</v>
      </c>
      <c r="BL113" s="36">
        <v>0</v>
      </c>
      <c r="BM113" s="36">
        <v>0</v>
      </c>
      <c r="BN113" s="36">
        <v>0</v>
      </c>
      <c r="BO113" s="36">
        <v>106899</v>
      </c>
      <c r="BP113" s="36">
        <v>-4651131</v>
      </c>
      <c r="BQ113" s="36">
        <v>0</v>
      </c>
      <c r="BR113" s="36">
        <v>0</v>
      </c>
      <c r="BS113" s="36">
        <v>296649</v>
      </c>
      <c r="BT113" s="36">
        <v>14028330</v>
      </c>
    </row>
    <row r="114" spans="2:72" x14ac:dyDescent="0.3">
      <c r="B114" s="35" t="s">
        <v>124</v>
      </c>
      <c r="C114" s="35" t="s">
        <v>260</v>
      </c>
      <c r="D114" s="35" t="s">
        <v>350</v>
      </c>
      <c r="E114" s="35" t="s">
        <v>142</v>
      </c>
      <c r="F114" s="35" t="s">
        <v>87</v>
      </c>
      <c r="G114" s="35" t="s">
        <v>12</v>
      </c>
      <c r="H114" s="35">
        <v>2018</v>
      </c>
      <c r="I114" s="36">
        <v>6098211</v>
      </c>
      <c r="J114" s="36">
        <v>7467768</v>
      </c>
      <c r="K114" s="36">
        <v>4205384</v>
      </c>
      <c r="L114" s="36">
        <v>1871853</v>
      </c>
      <c r="M114" s="36">
        <v>0</v>
      </c>
      <c r="N114" s="36">
        <v>0</v>
      </c>
      <c r="O114" s="36">
        <v>5622</v>
      </c>
      <c r="P114" s="36">
        <v>0</v>
      </c>
      <c r="Q114" s="36">
        <v>19648838</v>
      </c>
      <c r="R114" s="36">
        <v>0</v>
      </c>
      <c r="S114" s="36">
        <v>19648838</v>
      </c>
      <c r="T114" s="36">
        <v>0</v>
      </c>
      <c r="U114" s="36">
        <v>19049959</v>
      </c>
      <c r="V114" s="36">
        <v>0</v>
      </c>
      <c r="W114" s="36">
        <v>0</v>
      </c>
      <c r="X114" s="36">
        <v>0</v>
      </c>
      <c r="Y114" s="36">
        <v>30633767</v>
      </c>
      <c r="Z114" s="36">
        <v>0</v>
      </c>
      <c r="AA114" s="36">
        <v>0</v>
      </c>
      <c r="AB114" s="36">
        <v>0</v>
      </c>
      <c r="AC114" s="36">
        <v>0</v>
      </c>
      <c r="AD114" s="36">
        <v>0</v>
      </c>
      <c r="AE114" s="36">
        <v>0</v>
      </c>
      <c r="AF114" s="36">
        <v>0</v>
      </c>
      <c r="AG114" s="36">
        <v>0</v>
      </c>
      <c r="AH114" s="36">
        <v>0</v>
      </c>
      <c r="AI114" s="36">
        <v>0</v>
      </c>
      <c r="AJ114" s="36">
        <v>49683726</v>
      </c>
      <c r="AK114" s="36">
        <v>69332564</v>
      </c>
      <c r="AL114" s="36">
        <v>0</v>
      </c>
      <c r="AM114" s="36">
        <v>0</v>
      </c>
      <c r="AN114" s="36">
        <v>0</v>
      </c>
      <c r="AO114" s="36">
        <v>5698334</v>
      </c>
      <c r="AP114" s="36">
        <v>490170</v>
      </c>
      <c r="AQ114" s="36">
        <v>0</v>
      </c>
      <c r="AR114" s="36">
        <v>0</v>
      </c>
      <c r="AS114" s="36">
        <v>0</v>
      </c>
      <c r="AT114" s="36">
        <v>571105</v>
      </c>
      <c r="AU114" s="36">
        <v>6759609</v>
      </c>
      <c r="AV114" s="36">
        <v>0</v>
      </c>
      <c r="AW114" s="36">
        <v>6759609</v>
      </c>
      <c r="AX114" s="36">
        <v>0</v>
      </c>
      <c r="AY114" s="36">
        <v>0</v>
      </c>
      <c r="AZ114" s="36">
        <v>0</v>
      </c>
      <c r="BA114" s="36">
        <v>0</v>
      </c>
      <c r="BB114" s="36">
        <v>9450205</v>
      </c>
      <c r="BC114" s="36">
        <v>0</v>
      </c>
      <c r="BD114" s="36">
        <v>0</v>
      </c>
      <c r="BE114" s="36">
        <v>0</v>
      </c>
      <c r="BF114" s="36">
        <v>0</v>
      </c>
      <c r="BG114" s="36">
        <v>9450205</v>
      </c>
      <c r="BH114" s="36">
        <v>16209814</v>
      </c>
      <c r="BI114" s="36">
        <v>5320650</v>
      </c>
      <c r="BJ114" s="36">
        <v>54400848</v>
      </c>
      <c r="BK114" s="36">
        <v>0</v>
      </c>
      <c r="BL114" s="36">
        <v>0</v>
      </c>
      <c r="BM114" s="36">
        <v>0</v>
      </c>
      <c r="BN114" s="36">
        <v>0</v>
      </c>
      <c r="BO114" s="36">
        <v>0</v>
      </c>
      <c r="BP114" s="36">
        <v>-6598748</v>
      </c>
      <c r="BQ114" s="36">
        <v>0</v>
      </c>
      <c r="BR114" s="36">
        <v>0</v>
      </c>
      <c r="BS114" s="36">
        <v>53122750</v>
      </c>
      <c r="BT114" s="36">
        <v>69332564</v>
      </c>
    </row>
    <row r="115" spans="2:72" x14ac:dyDescent="0.3">
      <c r="B115" s="35" t="s">
        <v>133</v>
      </c>
      <c r="C115" s="35" t="s">
        <v>260</v>
      </c>
      <c r="D115" s="35" t="s">
        <v>350</v>
      </c>
      <c r="E115" s="35" t="s">
        <v>135</v>
      </c>
      <c r="F115" s="35" t="s">
        <v>61</v>
      </c>
      <c r="G115" s="35" t="s">
        <v>17</v>
      </c>
      <c r="H115" s="35">
        <v>2018</v>
      </c>
      <c r="I115" s="36">
        <v>521659</v>
      </c>
      <c r="J115" s="36">
        <v>11340165</v>
      </c>
      <c r="K115" s="36">
        <v>9709048</v>
      </c>
      <c r="L115" s="36">
        <v>0</v>
      </c>
      <c r="M115" s="36">
        <v>0</v>
      </c>
      <c r="N115" s="36">
        <v>0</v>
      </c>
      <c r="O115" s="36">
        <v>0</v>
      </c>
      <c r="P115" s="36">
        <v>0</v>
      </c>
      <c r="Q115" s="36">
        <v>21570872</v>
      </c>
      <c r="R115" s="36">
        <v>0</v>
      </c>
      <c r="S115" s="36">
        <v>21570872</v>
      </c>
      <c r="T115" s="36">
        <v>0</v>
      </c>
      <c r="U115" s="36">
        <v>17633841</v>
      </c>
      <c r="V115" s="36">
        <v>0</v>
      </c>
      <c r="W115" s="36">
        <v>0</v>
      </c>
      <c r="X115" s="36">
        <v>0</v>
      </c>
      <c r="Y115" s="36">
        <v>0</v>
      </c>
      <c r="Z115" s="36">
        <v>0</v>
      </c>
      <c r="AA115" s="36">
        <v>0</v>
      </c>
      <c r="AB115" s="36">
        <v>0</v>
      </c>
      <c r="AC115" s="36">
        <v>1140081</v>
      </c>
      <c r="AD115" s="36">
        <v>0</v>
      </c>
      <c r="AE115" s="36">
        <v>25128</v>
      </c>
      <c r="AF115" s="36">
        <v>0</v>
      </c>
      <c r="AG115" s="36">
        <v>0</v>
      </c>
      <c r="AH115" s="36">
        <v>391634</v>
      </c>
      <c r="AI115" s="36">
        <v>0</v>
      </c>
      <c r="AJ115" s="36">
        <v>19190684</v>
      </c>
      <c r="AK115" s="36">
        <v>40761556</v>
      </c>
      <c r="AL115" s="36">
        <v>560622</v>
      </c>
      <c r="AM115" s="36">
        <v>32814</v>
      </c>
      <c r="AN115" s="36">
        <v>593436</v>
      </c>
      <c r="AO115" s="36">
        <v>9846111</v>
      </c>
      <c r="AP115" s="36">
        <v>1352593</v>
      </c>
      <c r="AQ115" s="36">
        <v>2276484</v>
      </c>
      <c r="AR115" s="36">
        <v>0</v>
      </c>
      <c r="AS115" s="36">
        <v>0</v>
      </c>
      <c r="AT115" s="36">
        <v>143490</v>
      </c>
      <c r="AU115" s="36">
        <v>14212114</v>
      </c>
      <c r="AV115" s="36">
        <v>0</v>
      </c>
      <c r="AW115" s="36">
        <v>14212114</v>
      </c>
      <c r="AX115" s="36">
        <v>0</v>
      </c>
      <c r="AY115" s="36">
        <v>0</v>
      </c>
      <c r="AZ115" s="36">
        <v>0</v>
      </c>
      <c r="BA115" s="36">
        <v>0</v>
      </c>
      <c r="BB115" s="36">
        <v>21081</v>
      </c>
      <c r="BC115" s="36">
        <v>0</v>
      </c>
      <c r="BD115" s="36">
        <v>1828364</v>
      </c>
      <c r="BE115" s="36">
        <v>0</v>
      </c>
      <c r="BF115" s="36">
        <v>14863803</v>
      </c>
      <c r="BG115" s="36">
        <v>16713248</v>
      </c>
      <c r="BH115" s="36">
        <v>30925362</v>
      </c>
      <c r="BI115" s="36">
        <v>7000000</v>
      </c>
      <c r="BJ115" s="36">
        <v>0</v>
      </c>
      <c r="BK115" s="36">
        <v>0</v>
      </c>
      <c r="BL115" s="36">
        <v>0</v>
      </c>
      <c r="BM115" s="36">
        <v>0</v>
      </c>
      <c r="BN115" s="36">
        <v>0</v>
      </c>
      <c r="BO115" s="36">
        <v>992783</v>
      </c>
      <c r="BP115" s="36">
        <v>1843411</v>
      </c>
      <c r="BQ115" s="36">
        <v>0</v>
      </c>
      <c r="BR115" s="36">
        <v>0</v>
      </c>
      <c r="BS115" s="36">
        <v>9836194</v>
      </c>
      <c r="BT115" s="36">
        <v>40761556</v>
      </c>
    </row>
    <row r="116" spans="2:72" x14ac:dyDescent="0.3">
      <c r="B116" s="35" t="s">
        <v>133</v>
      </c>
      <c r="C116" s="35" t="s">
        <v>260</v>
      </c>
      <c r="D116" s="35" t="s">
        <v>350</v>
      </c>
      <c r="E116" s="35" t="s">
        <v>136</v>
      </c>
      <c r="F116" s="35" t="s">
        <v>41</v>
      </c>
      <c r="G116" s="35" t="s">
        <v>23</v>
      </c>
      <c r="H116" s="35">
        <v>2018</v>
      </c>
      <c r="I116" s="36">
        <v>11646</v>
      </c>
      <c r="J116" s="36">
        <v>4133095</v>
      </c>
      <c r="K116" s="36">
        <v>2406636</v>
      </c>
      <c r="L116" s="36">
        <v>0</v>
      </c>
      <c r="M116" s="36">
        <v>0</v>
      </c>
      <c r="N116" s="36">
        <v>0</v>
      </c>
      <c r="O116" s="36">
        <v>0</v>
      </c>
      <c r="P116" s="36">
        <v>0</v>
      </c>
      <c r="Q116" s="36">
        <v>6551377</v>
      </c>
      <c r="R116" s="36">
        <v>0</v>
      </c>
      <c r="S116" s="36">
        <v>6551377</v>
      </c>
      <c r="T116" s="36">
        <v>371027</v>
      </c>
      <c r="U116" s="36">
        <v>5221289</v>
      </c>
      <c r="V116" s="36">
        <v>0</v>
      </c>
      <c r="W116" s="36">
        <v>0</v>
      </c>
      <c r="X116" s="36">
        <v>0</v>
      </c>
      <c r="Y116" s="36">
        <v>0</v>
      </c>
      <c r="Z116" s="36">
        <v>1088839</v>
      </c>
      <c r="AA116" s="36">
        <v>0</v>
      </c>
      <c r="AB116" s="36">
        <v>0</v>
      </c>
      <c r="AC116" s="36">
        <v>0</v>
      </c>
      <c r="AD116" s="36">
        <v>0</v>
      </c>
      <c r="AE116" s="36">
        <v>460129</v>
      </c>
      <c r="AF116" s="36">
        <v>0</v>
      </c>
      <c r="AG116" s="36">
        <v>0</v>
      </c>
      <c r="AH116" s="36">
        <v>0</v>
      </c>
      <c r="AI116" s="36">
        <v>0</v>
      </c>
      <c r="AJ116" s="36">
        <v>7141284</v>
      </c>
      <c r="AK116" s="36">
        <v>13692661</v>
      </c>
      <c r="AL116" s="36">
        <v>116008</v>
      </c>
      <c r="AM116" s="36">
        <v>76644</v>
      </c>
      <c r="AN116" s="36">
        <v>192652</v>
      </c>
      <c r="AO116" s="36">
        <v>2277214</v>
      </c>
      <c r="AP116" s="36">
        <v>128072</v>
      </c>
      <c r="AQ116" s="36">
        <v>2110135</v>
      </c>
      <c r="AR116" s="36">
        <v>0</v>
      </c>
      <c r="AS116" s="36">
        <v>0</v>
      </c>
      <c r="AT116" s="36">
        <v>0</v>
      </c>
      <c r="AU116" s="36">
        <v>4708073</v>
      </c>
      <c r="AV116" s="36">
        <v>0</v>
      </c>
      <c r="AW116" s="36">
        <v>4708073</v>
      </c>
      <c r="AX116" s="36">
        <v>5364</v>
      </c>
      <c r="AY116" s="36">
        <v>0</v>
      </c>
      <c r="AZ116" s="36">
        <v>5364</v>
      </c>
      <c r="BA116" s="36">
        <v>0</v>
      </c>
      <c r="BB116" s="36">
        <v>1581539</v>
      </c>
      <c r="BC116" s="36">
        <v>0</v>
      </c>
      <c r="BD116" s="36">
        <v>1157978</v>
      </c>
      <c r="BE116" s="36">
        <v>0</v>
      </c>
      <c r="BF116" s="36">
        <v>0</v>
      </c>
      <c r="BG116" s="36">
        <v>2744881</v>
      </c>
      <c r="BH116" s="36">
        <v>7452954</v>
      </c>
      <c r="BI116" s="36">
        <v>1454444</v>
      </c>
      <c r="BJ116" s="36">
        <v>0</v>
      </c>
      <c r="BK116" s="36">
        <v>0</v>
      </c>
      <c r="BL116" s="36">
        <v>0</v>
      </c>
      <c r="BM116" s="36">
        <v>0</v>
      </c>
      <c r="BN116" s="36">
        <v>904177</v>
      </c>
      <c r="BO116" s="36">
        <v>736622</v>
      </c>
      <c r="BP116" s="36">
        <v>3144464</v>
      </c>
      <c r="BQ116" s="36">
        <v>0</v>
      </c>
      <c r="BR116" s="36">
        <v>0</v>
      </c>
      <c r="BS116" s="36">
        <v>6239707</v>
      </c>
      <c r="BT116" s="36">
        <v>13692661</v>
      </c>
    </row>
    <row r="117" spans="2:72" x14ac:dyDescent="0.3">
      <c r="B117" s="35" t="s">
        <v>133</v>
      </c>
      <c r="C117" s="35" t="s">
        <v>260</v>
      </c>
      <c r="D117" s="35" t="s">
        <v>350</v>
      </c>
      <c r="E117" s="35" t="s">
        <v>137</v>
      </c>
      <c r="F117" s="35" t="s">
        <v>138</v>
      </c>
      <c r="G117" s="35" t="s">
        <v>8</v>
      </c>
      <c r="H117" s="35">
        <v>2018</v>
      </c>
      <c r="I117" s="36">
        <v>8574325</v>
      </c>
      <c r="J117" s="36">
        <v>231776281</v>
      </c>
      <c r="K117" s="36">
        <v>78624563</v>
      </c>
      <c r="L117" s="36">
        <v>0</v>
      </c>
      <c r="M117" s="36">
        <v>0</v>
      </c>
      <c r="N117" s="36">
        <v>190547</v>
      </c>
      <c r="O117" s="36">
        <v>1767071</v>
      </c>
      <c r="P117" s="36">
        <v>0</v>
      </c>
      <c r="Q117" s="36">
        <v>320932787</v>
      </c>
      <c r="R117" s="36">
        <v>0</v>
      </c>
      <c r="S117" s="36">
        <v>320932787</v>
      </c>
      <c r="T117" s="36">
        <v>1580823</v>
      </c>
      <c r="U117" s="36">
        <v>170053491</v>
      </c>
      <c r="V117" s="36">
        <v>0</v>
      </c>
      <c r="W117" s="36">
        <v>0</v>
      </c>
      <c r="X117" s="36">
        <v>0</v>
      </c>
      <c r="Y117" s="36">
        <v>4908108</v>
      </c>
      <c r="Z117" s="36">
        <v>0</v>
      </c>
      <c r="AA117" s="36">
        <v>135180849</v>
      </c>
      <c r="AB117" s="36">
        <v>0</v>
      </c>
      <c r="AC117" s="36">
        <v>86092137</v>
      </c>
      <c r="AD117" s="36">
        <v>0</v>
      </c>
      <c r="AE117" s="36">
        <v>0</v>
      </c>
      <c r="AF117" s="36">
        <v>0</v>
      </c>
      <c r="AG117" s="36">
        <v>358828</v>
      </c>
      <c r="AH117" s="36">
        <v>846228</v>
      </c>
      <c r="AI117" s="36">
        <v>0</v>
      </c>
      <c r="AJ117" s="36">
        <v>399020464</v>
      </c>
      <c r="AK117" s="36">
        <v>719953251</v>
      </c>
      <c r="AL117" s="36">
        <v>3977092</v>
      </c>
      <c r="AM117" s="36">
        <v>623000</v>
      </c>
      <c r="AN117" s="36">
        <v>4600092</v>
      </c>
      <c r="AO117" s="36">
        <v>115336135</v>
      </c>
      <c r="AP117" s="36">
        <v>9164766</v>
      </c>
      <c r="AQ117" s="36">
        <v>26531244</v>
      </c>
      <c r="AR117" s="36">
        <v>0</v>
      </c>
      <c r="AS117" s="36">
        <v>0</v>
      </c>
      <c r="AT117" s="36">
        <v>0</v>
      </c>
      <c r="AU117" s="36">
        <v>155632237</v>
      </c>
      <c r="AV117" s="36">
        <v>0</v>
      </c>
      <c r="AW117" s="36">
        <v>155632237</v>
      </c>
      <c r="AX117" s="36">
        <v>9511238</v>
      </c>
      <c r="AY117" s="36">
        <v>63241554</v>
      </c>
      <c r="AZ117" s="36">
        <v>72752792</v>
      </c>
      <c r="BA117" s="36">
        <v>0</v>
      </c>
      <c r="BB117" s="36">
        <v>25859752</v>
      </c>
      <c r="BC117" s="36">
        <v>0</v>
      </c>
      <c r="BD117" s="36">
        <v>154424895</v>
      </c>
      <c r="BE117" s="36">
        <v>0</v>
      </c>
      <c r="BF117" s="36">
        <v>0</v>
      </c>
      <c r="BG117" s="36">
        <v>253037439</v>
      </c>
      <c r="BH117" s="36">
        <v>408669676</v>
      </c>
      <c r="BI117" s="36">
        <v>20555988</v>
      </c>
      <c r="BJ117" s="36">
        <v>121711</v>
      </c>
      <c r="BK117" s="36">
        <v>0</v>
      </c>
      <c r="BL117" s="36">
        <v>0</v>
      </c>
      <c r="BM117" s="36">
        <v>0</v>
      </c>
      <c r="BN117" s="36">
        <v>0</v>
      </c>
      <c r="BO117" s="36">
        <v>129778601</v>
      </c>
      <c r="BP117" s="36">
        <v>160827275</v>
      </c>
      <c r="BQ117" s="36">
        <v>0</v>
      </c>
      <c r="BR117" s="36">
        <v>0</v>
      </c>
      <c r="BS117" s="36">
        <v>311283575</v>
      </c>
      <c r="BT117" s="36">
        <v>719953251</v>
      </c>
    </row>
    <row r="118" spans="2:72" x14ac:dyDescent="0.3">
      <c r="B118" s="35" t="s">
        <v>133</v>
      </c>
      <c r="C118" s="35" t="s">
        <v>260</v>
      </c>
      <c r="D118" s="35" t="s">
        <v>350</v>
      </c>
      <c r="E118" s="35" t="s">
        <v>139</v>
      </c>
      <c r="F118" s="35" t="s">
        <v>140</v>
      </c>
      <c r="G118" s="35" t="s">
        <v>8</v>
      </c>
      <c r="H118" s="35">
        <v>2018</v>
      </c>
      <c r="I118" s="36">
        <v>1149311</v>
      </c>
      <c r="J118" s="36">
        <v>54620754</v>
      </c>
      <c r="K118" s="36">
        <v>61206943</v>
      </c>
      <c r="L118" s="36">
        <v>4886188</v>
      </c>
      <c r="M118" s="36">
        <v>0</v>
      </c>
      <c r="N118" s="36">
        <v>1354617</v>
      </c>
      <c r="O118" s="36">
        <v>1221320</v>
      </c>
      <c r="P118" s="36">
        <v>0</v>
      </c>
      <c r="Q118" s="36">
        <v>124439133</v>
      </c>
      <c r="R118" s="36">
        <v>0</v>
      </c>
      <c r="S118" s="36">
        <v>124439133</v>
      </c>
      <c r="T118" s="36">
        <v>0</v>
      </c>
      <c r="U118" s="36">
        <v>26703729</v>
      </c>
      <c r="V118" s="36">
        <v>0</v>
      </c>
      <c r="W118" s="36">
        <v>0</v>
      </c>
      <c r="X118" s="36">
        <v>0</v>
      </c>
      <c r="Y118" s="36">
        <v>0</v>
      </c>
      <c r="Z118" s="36">
        <v>39044312</v>
      </c>
      <c r="AA118" s="36">
        <v>0</v>
      </c>
      <c r="AB118" s="36">
        <v>0</v>
      </c>
      <c r="AC118" s="36">
        <v>551662</v>
      </c>
      <c r="AD118" s="36">
        <v>0</v>
      </c>
      <c r="AE118" s="36">
        <v>0</v>
      </c>
      <c r="AF118" s="36">
        <v>0</v>
      </c>
      <c r="AG118" s="36">
        <v>1073880</v>
      </c>
      <c r="AH118" s="36">
        <v>0</v>
      </c>
      <c r="AI118" s="36">
        <v>0</v>
      </c>
      <c r="AJ118" s="36">
        <v>67373583</v>
      </c>
      <c r="AK118" s="36">
        <v>191812716</v>
      </c>
      <c r="AL118" s="36">
        <v>2193402</v>
      </c>
      <c r="AM118" s="36">
        <v>0</v>
      </c>
      <c r="AN118" s="36">
        <v>2193402</v>
      </c>
      <c r="AO118" s="36">
        <v>36590071</v>
      </c>
      <c r="AP118" s="36">
        <v>1589193</v>
      </c>
      <c r="AQ118" s="36">
        <v>23430000</v>
      </c>
      <c r="AR118" s="36">
        <v>0</v>
      </c>
      <c r="AS118" s="36">
        <v>0</v>
      </c>
      <c r="AT118" s="36">
        <v>0</v>
      </c>
      <c r="AU118" s="36">
        <v>63802666</v>
      </c>
      <c r="AV118" s="36">
        <v>0</v>
      </c>
      <c r="AW118" s="36">
        <v>63802666</v>
      </c>
      <c r="AX118" s="36">
        <v>2170045</v>
      </c>
      <c r="AY118" s="36">
        <v>0</v>
      </c>
      <c r="AZ118" s="36">
        <v>2170045</v>
      </c>
      <c r="BA118" s="36">
        <v>0</v>
      </c>
      <c r="BB118" s="36">
        <v>1419535</v>
      </c>
      <c r="BC118" s="36">
        <v>0</v>
      </c>
      <c r="BD118" s="36">
        <v>48327694</v>
      </c>
      <c r="BE118" s="36">
        <v>0</v>
      </c>
      <c r="BF118" s="36">
        <v>0</v>
      </c>
      <c r="BG118" s="36">
        <v>51917274</v>
      </c>
      <c r="BH118" s="36">
        <v>115719940</v>
      </c>
      <c r="BI118" s="36">
        <v>1307262</v>
      </c>
      <c r="BJ118" s="36">
        <v>29255728</v>
      </c>
      <c r="BK118" s="36">
        <v>0</v>
      </c>
      <c r="BL118" s="36">
        <v>0</v>
      </c>
      <c r="BM118" s="36">
        <v>0</v>
      </c>
      <c r="BN118" s="36">
        <v>0</v>
      </c>
      <c r="BO118" s="36">
        <v>31468883</v>
      </c>
      <c r="BP118" s="36">
        <v>14060903</v>
      </c>
      <c r="BQ118" s="36">
        <v>0</v>
      </c>
      <c r="BR118" s="36">
        <v>0</v>
      </c>
      <c r="BS118" s="36">
        <v>76092776</v>
      </c>
      <c r="BT118" s="36">
        <v>191812716</v>
      </c>
    </row>
    <row r="119" spans="2:72" x14ac:dyDescent="0.3">
      <c r="B119" s="35" t="s">
        <v>124</v>
      </c>
      <c r="C119" s="35" t="s">
        <v>260</v>
      </c>
      <c r="D119" s="35" t="s">
        <v>350</v>
      </c>
      <c r="E119" s="35" t="s">
        <v>126</v>
      </c>
      <c r="F119" s="35" t="s">
        <v>86</v>
      </c>
      <c r="G119" s="35" t="s">
        <v>8</v>
      </c>
      <c r="H119" s="35">
        <v>2017</v>
      </c>
      <c r="I119" s="36">
        <v>108568</v>
      </c>
      <c r="J119" s="36">
        <v>4270578</v>
      </c>
      <c r="K119" s="36">
        <v>2325955</v>
      </c>
      <c r="L119" s="36">
        <v>0</v>
      </c>
      <c r="M119" s="36">
        <v>0</v>
      </c>
      <c r="N119" s="36">
        <v>0</v>
      </c>
      <c r="O119" s="36">
        <v>0</v>
      </c>
      <c r="P119" s="36">
        <v>0</v>
      </c>
      <c r="Q119" s="36">
        <v>6705101</v>
      </c>
      <c r="R119" s="36">
        <v>0</v>
      </c>
      <c r="S119" s="36">
        <v>6705101</v>
      </c>
      <c r="T119" s="36">
        <v>0</v>
      </c>
      <c r="U119" s="36">
        <v>450422</v>
      </c>
      <c r="V119" s="36">
        <v>0</v>
      </c>
      <c r="W119" s="36">
        <v>0</v>
      </c>
      <c r="X119" s="36">
        <v>0</v>
      </c>
      <c r="Y119" s="36">
        <v>0</v>
      </c>
      <c r="Z119" s="36">
        <v>0</v>
      </c>
      <c r="AA119" s="36">
        <v>0</v>
      </c>
      <c r="AB119" s="36">
        <v>0</v>
      </c>
      <c r="AC119" s="36">
        <v>0</v>
      </c>
      <c r="AD119" s="36">
        <v>0</v>
      </c>
      <c r="AE119" s="36">
        <v>0</v>
      </c>
      <c r="AF119" s="36">
        <v>0</v>
      </c>
      <c r="AG119" s="36">
        <v>0</v>
      </c>
      <c r="AH119" s="36">
        <v>746714</v>
      </c>
      <c r="AI119" s="36">
        <v>0</v>
      </c>
      <c r="AJ119" s="36">
        <v>1197136</v>
      </c>
      <c r="AK119" s="36">
        <v>7902237</v>
      </c>
      <c r="AL119" s="36">
        <v>207590</v>
      </c>
      <c r="AM119" s="36">
        <v>0</v>
      </c>
      <c r="AN119" s="36">
        <v>207590</v>
      </c>
      <c r="AO119" s="36">
        <v>1556549</v>
      </c>
      <c r="AP119" s="36">
        <v>134759</v>
      </c>
      <c r="AQ119" s="36">
        <v>619881</v>
      </c>
      <c r="AR119" s="36">
        <v>0</v>
      </c>
      <c r="AS119" s="36">
        <v>0</v>
      </c>
      <c r="AT119" s="36">
        <v>0</v>
      </c>
      <c r="AU119" s="36">
        <v>2518779</v>
      </c>
      <c r="AV119" s="36">
        <v>0</v>
      </c>
      <c r="AW119" s="36">
        <v>2518779</v>
      </c>
      <c r="AX119" s="36">
        <v>0</v>
      </c>
      <c r="AY119" s="36">
        <v>0</v>
      </c>
      <c r="AZ119" s="36">
        <v>0</v>
      </c>
      <c r="BA119" s="36">
        <v>0</v>
      </c>
      <c r="BB119" s="36">
        <v>0</v>
      </c>
      <c r="BC119" s="36">
        <v>0</v>
      </c>
      <c r="BD119" s="36">
        <v>3811994</v>
      </c>
      <c r="BE119" s="36">
        <v>0</v>
      </c>
      <c r="BF119" s="36">
        <v>0</v>
      </c>
      <c r="BG119" s="36">
        <v>3811994</v>
      </c>
      <c r="BH119" s="36">
        <v>6330773</v>
      </c>
      <c r="BI119" s="36">
        <v>1000000</v>
      </c>
      <c r="BJ119" s="36">
        <v>0</v>
      </c>
      <c r="BK119" s="36">
        <v>0</v>
      </c>
      <c r="BL119" s="36">
        <v>0</v>
      </c>
      <c r="BM119" s="36">
        <v>0</v>
      </c>
      <c r="BN119" s="36">
        <v>0</v>
      </c>
      <c r="BO119" s="36">
        <v>171259</v>
      </c>
      <c r="BP119" s="36">
        <v>400205</v>
      </c>
      <c r="BQ119" s="36">
        <v>0</v>
      </c>
      <c r="BR119" s="36">
        <v>0</v>
      </c>
      <c r="BS119" s="36">
        <v>1571464</v>
      </c>
      <c r="BT119" s="36">
        <v>7902237</v>
      </c>
    </row>
    <row r="120" spans="2:72" x14ac:dyDescent="0.3">
      <c r="B120" s="35" t="s">
        <v>124</v>
      </c>
      <c r="C120" s="35" t="s">
        <v>260</v>
      </c>
      <c r="D120" s="35" t="s">
        <v>350</v>
      </c>
      <c r="E120" s="35" t="s">
        <v>129</v>
      </c>
      <c r="F120" s="35" t="s">
        <v>79</v>
      </c>
      <c r="G120" s="35" t="s">
        <v>8</v>
      </c>
      <c r="H120" s="35">
        <v>2017</v>
      </c>
      <c r="I120" s="36">
        <v>153305</v>
      </c>
      <c r="J120" s="36">
        <v>2439444</v>
      </c>
      <c r="K120" s="36">
        <v>1682450</v>
      </c>
      <c r="L120" s="36">
        <v>0</v>
      </c>
      <c r="M120" s="36">
        <v>0</v>
      </c>
      <c r="N120" s="36">
        <v>11501192</v>
      </c>
      <c r="O120" s="36">
        <v>0</v>
      </c>
      <c r="P120" s="36">
        <v>0</v>
      </c>
      <c r="Q120" s="36">
        <v>15776391</v>
      </c>
      <c r="R120" s="36">
        <v>0</v>
      </c>
      <c r="S120" s="36">
        <v>15776391</v>
      </c>
      <c r="T120" s="36">
        <v>0</v>
      </c>
      <c r="U120" s="36">
        <v>623115</v>
      </c>
      <c r="V120" s="36">
        <v>0</v>
      </c>
      <c r="W120" s="36">
        <v>0</v>
      </c>
      <c r="X120" s="36">
        <v>0</v>
      </c>
      <c r="Y120" s="36">
        <v>103257</v>
      </c>
      <c r="Z120" s="36">
        <v>0</v>
      </c>
      <c r="AA120" s="36">
        <v>0</v>
      </c>
      <c r="AB120" s="36">
        <v>0</v>
      </c>
      <c r="AC120" s="36">
        <v>13292403</v>
      </c>
      <c r="AD120" s="36">
        <v>0</v>
      </c>
      <c r="AE120" s="36">
        <v>0</v>
      </c>
      <c r="AF120" s="36">
        <v>0</v>
      </c>
      <c r="AG120" s="36">
        <v>0</v>
      </c>
      <c r="AH120" s="36">
        <v>0</v>
      </c>
      <c r="AI120" s="36">
        <v>0</v>
      </c>
      <c r="AJ120" s="36">
        <v>14018775</v>
      </c>
      <c r="AK120" s="36">
        <v>29795166</v>
      </c>
      <c r="AL120" s="36">
        <v>121115</v>
      </c>
      <c r="AM120" s="36">
        <v>1254915</v>
      </c>
      <c r="AN120" s="36">
        <v>1376030</v>
      </c>
      <c r="AO120" s="36">
        <v>611873</v>
      </c>
      <c r="AP120" s="36">
        <v>58729</v>
      </c>
      <c r="AQ120" s="36">
        <v>0</v>
      </c>
      <c r="AR120" s="36">
        <v>0</v>
      </c>
      <c r="AS120" s="36">
        <v>0</v>
      </c>
      <c r="AT120" s="36">
        <v>0</v>
      </c>
      <c r="AU120" s="36">
        <v>2046632</v>
      </c>
      <c r="AV120" s="36">
        <v>0</v>
      </c>
      <c r="AW120" s="36">
        <v>2046632</v>
      </c>
      <c r="AX120" s="36">
        <v>0</v>
      </c>
      <c r="AY120" s="36">
        <v>0</v>
      </c>
      <c r="AZ120" s="36">
        <v>0</v>
      </c>
      <c r="BA120" s="36">
        <v>156986</v>
      </c>
      <c r="BB120" s="36">
        <v>24010</v>
      </c>
      <c r="BC120" s="36">
        <v>0</v>
      </c>
      <c r="BD120" s="36">
        <v>0</v>
      </c>
      <c r="BE120" s="36">
        <v>0</v>
      </c>
      <c r="BF120" s="36">
        <v>0</v>
      </c>
      <c r="BG120" s="36">
        <v>180996</v>
      </c>
      <c r="BH120" s="36">
        <v>2227628</v>
      </c>
      <c r="BI120" s="36">
        <v>9992489</v>
      </c>
      <c r="BJ120" s="36">
        <v>0</v>
      </c>
      <c r="BK120" s="36">
        <v>0</v>
      </c>
      <c r="BL120" s="36">
        <v>0</v>
      </c>
      <c r="BM120" s="36">
        <v>0</v>
      </c>
      <c r="BN120" s="36">
        <v>0</v>
      </c>
      <c r="BO120" s="36">
        <v>8915325</v>
      </c>
      <c r="BP120" s="36">
        <v>8659724</v>
      </c>
      <c r="BQ120" s="36">
        <v>0</v>
      </c>
      <c r="BR120" s="36">
        <v>0</v>
      </c>
      <c r="BS120" s="36">
        <v>27567538</v>
      </c>
      <c r="BT120" s="36">
        <v>29795166</v>
      </c>
    </row>
    <row r="121" spans="2:72" x14ac:dyDescent="0.3">
      <c r="B121" s="35" t="s">
        <v>124</v>
      </c>
      <c r="C121" s="35" t="s">
        <v>260</v>
      </c>
      <c r="D121" s="35" t="s">
        <v>350</v>
      </c>
      <c r="E121" s="35" t="s">
        <v>141</v>
      </c>
      <c r="F121" s="35" t="s">
        <v>38</v>
      </c>
      <c r="G121" s="35" t="s">
        <v>12</v>
      </c>
      <c r="H121" s="35">
        <v>2017</v>
      </c>
      <c r="I121" s="36">
        <v>1782433</v>
      </c>
      <c r="J121" s="36">
        <v>60760564</v>
      </c>
      <c r="K121" s="36">
        <v>37571630</v>
      </c>
      <c r="L121" s="36">
        <v>0</v>
      </c>
      <c r="M121" s="36">
        <v>0</v>
      </c>
      <c r="N121" s="36">
        <v>0</v>
      </c>
      <c r="O121" s="36">
        <v>0</v>
      </c>
      <c r="P121" s="36">
        <v>0</v>
      </c>
      <c r="Q121" s="36">
        <v>100114627</v>
      </c>
      <c r="R121" s="36">
        <v>0</v>
      </c>
      <c r="S121" s="36">
        <v>100114627</v>
      </c>
      <c r="T121" s="36">
        <v>0</v>
      </c>
      <c r="U121" s="36">
        <v>20011452</v>
      </c>
      <c r="V121" s="36">
        <v>0</v>
      </c>
      <c r="W121" s="36">
        <v>0</v>
      </c>
      <c r="X121" s="36">
        <v>0</v>
      </c>
      <c r="Y121" s="36">
        <v>0</v>
      </c>
      <c r="Z121" s="36">
        <v>0</v>
      </c>
      <c r="AA121" s="36">
        <v>0</v>
      </c>
      <c r="AB121" s="36">
        <v>0</v>
      </c>
      <c r="AC121" s="36">
        <v>0</v>
      </c>
      <c r="AD121" s="36">
        <v>0</v>
      </c>
      <c r="AE121" s="36">
        <v>2444728</v>
      </c>
      <c r="AF121" s="36">
        <v>0</v>
      </c>
      <c r="AG121" s="36">
        <v>158474</v>
      </c>
      <c r="AH121" s="36">
        <v>0</v>
      </c>
      <c r="AI121" s="36">
        <v>0</v>
      </c>
      <c r="AJ121" s="36">
        <v>22614654</v>
      </c>
      <c r="AK121" s="36">
        <v>122729281</v>
      </c>
      <c r="AL121" s="36">
        <v>0</v>
      </c>
      <c r="AM121" s="36">
        <v>0</v>
      </c>
      <c r="AN121" s="36">
        <v>0</v>
      </c>
      <c r="AO121" s="36">
        <v>29023703</v>
      </c>
      <c r="AP121" s="36">
        <v>8299173</v>
      </c>
      <c r="AQ121" s="36">
        <v>57200000</v>
      </c>
      <c r="AR121" s="36">
        <v>0</v>
      </c>
      <c r="AS121" s="36">
        <v>0</v>
      </c>
      <c r="AT121" s="36">
        <v>0</v>
      </c>
      <c r="AU121" s="36">
        <v>94522876</v>
      </c>
      <c r="AV121" s="36">
        <v>0</v>
      </c>
      <c r="AW121" s="36">
        <v>94522876</v>
      </c>
      <c r="AX121" s="36">
        <v>426777</v>
      </c>
      <c r="AY121" s="36">
        <v>1803439</v>
      </c>
      <c r="AZ121" s="36">
        <v>2230216</v>
      </c>
      <c r="BA121" s="36">
        <v>0</v>
      </c>
      <c r="BB121" s="36">
        <v>108955</v>
      </c>
      <c r="BC121" s="36">
        <v>0</v>
      </c>
      <c r="BD121" s="36">
        <v>0</v>
      </c>
      <c r="BE121" s="36">
        <v>0</v>
      </c>
      <c r="BF121" s="36">
        <v>0</v>
      </c>
      <c r="BG121" s="36">
        <v>2339171</v>
      </c>
      <c r="BH121" s="36">
        <v>96862047</v>
      </c>
      <c r="BI121" s="36">
        <v>2300000</v>
      </c>
      <c r="BJ121" s="36">
        <v>0</v>
      </c>
      <c r="BK121" s="36">
        <v>0</v>
      </c>
      <c r="BL121" s="36">
        <v>0</v>
      </c>
      <c r="BM121" s="36">
        <v>0</v>
      </c>
      <c r="BN121" s="36">
        <v>9784256</v>
      </c>
      <c r="BO121" s="36">
        <v>1150000</v>
      </c>
      <c r="BP121" s="36">
        <v>12632978</v>
      </c>
      <c r="BQ121" s="36">
        <v>0</v>
      </c>
      <c r="BR121" s="36">
        <v>0</v>
      </c>
      <c r="BS121" s="36">
        <v>25867234</v>
      </c>
      <c r="BT121" s="36">
        <v>122729281</v>
      </c>
    </row>
    <row r="122" spans="2:72" x14ac:dyDescent="0.3">
      <c r="B122" s="35" t="s">
        <v>124</v>
      </c>
      <c r="C122" s="35" t="s">
        <v>260</v>
      </c>
      <c r="D122" s="35" t="s">
        <v>350</v>
      </c>
      <c r="E122" s="35" t="s">
        <v>127</v>
      </c>
      <c r="F122" s="35" t="s">
        <v>82</v>
      </c>
      <c r="G122" s="35" t="s">
        <v>12</v>
      </c>
      <c r="H122" s="35">
        <v>2017</v>
      </c>
      <c r="I122" s="36">
        <v>7992892</v>
      </c>
      <c r="J122" s="36">
        <v>19114898</v>
      </c>
      <c r="K122" s="36">
        <v>14428944</v>
      </c>
      <c r="L122" s="36">
        <v>0</v>
      </c>
      <c r="M122" s="36">
        <v>0</v>
      </c>
      <c r="N122" s="36">
        <v>40000</v>
      </c>
      <c r="O122" s="36">
        <v>0</v>
      </c>
      <c r="P122" s="36">
        <v>0</v>
      </c>
      <c r="Q122" s="36">
        <v>41576734</v>
      </c>
      <c r="R122" s="36">
        <v>0</v>
      </c>
      <c r="S122" s="36">
        <v>41576734</v>
      </c>
      <c r="T122" s="36">
        <v>4074536</v>
      </c>
      <c r="U122" s="36">
        <v>6796869</v>
      </c>
      <c r="V122" s="36">
        <v>0</v>
      </c>
      <c r="W122" s="36">
        <v>0</v>
      </c>
      <c r="X122" s="36">
        <v>0</v>
      </c>
      <c r="Y122" s="36">
        <v>0</v>
      </c>
      <c r="Z122" s="36">
        <v>0</v>
      </c>
      <c r="AA122" s="36">
        <v>0</v>
      </c>
      <c r="AB122" s="36">
        <v>0</v>
      </c>
      <c r="AC122" s="36">
        <v>0</v>
      </c>
      <c r="AD122" s="36">
        <v>0</v>
      </c>
      <c r="AE122" s="36">
        <v>359981</v>
      </c>
      <c r="AF122" s="36">
        <v>0</v>
      </c>
      <c r="AG122" s="36">
        <v>0</v>
      </c>
      <c r="AH122" s="36">
        <v>0</v>
      </c>
      <c r="AI122" s="36">
        <v>0</v>
      </c>
      <c r="AJ122" s="36">
        <v>11231386</v>
      </c>
      <c r="AK122" s="36">
        <v>52808120</v>
      </c>
      <c r="AL122" s="36">
        <v>257494</v>
      </c>
      <c r="AM122" s="36">
        <v>0</v>
      </c>
      <c r="AN122" s="36">
        <v>257494</v>
      </c>
      <c r="AO122" s="36">
        <v>14588251</v>
      </c>
      <c r="AP122" s="36">
        <v>526791</v>
      </c>
      <c r="AQ122" s="36">
        <v>9698</v>
      </c>
      <c r="AR122" s="36">
        <v>0</v>
      </c>
      <c r="AS122" s="36">
        <v>0</v>
      </c>
      <c r="AT122" s="36">
        <v>21970453</v>
      </c>
      <c r="AU122" s="36">
        <v>37352687</v>
      </c>
      <c r="AV122" s="36">
        <v>0</v>
      </c>
      <c r="AW122" s="36">
        <v>37352687</v>
      </c>
      <c r="AX122" s="36">
        <v>0</v>
      </c>
      <c r="AY122" s="36">
        <v>0</v>
      </c>
      <c r="AZ122" s="36">
        <v>0</v>
      </c>
      <c r="BA122" s="36">
        <v>0</v>
      </c>
      <c r="BB122" s="36">
        <v>522919</v>
      </c>
      <c r="BC122" s="36">
        <v>0</v>
      </c>
      <c r="BD122" s="36">
        <v>0</v>
      </c>
      <c r="BE122" s="36">
        <v>0</v>
      </c>
      <c r="BF122" s="36">
        <v>0</v>
      </c>
      <c r="BG122" s="36">
        <v>522919</v>
      </c>
      <c r="BH122" s="36">
        <v>37875606</v>
      </c>
      <c r="BI122" s="36">
        <v>3300000</v>
      </c>
      <c r="BJ122" s="36">
        <v>0</v>
      </c>
      <c r="BK122" s="36">
        <v>0</v>
      </c>
      <c r="BL122" s="36">
        <v>0</v>
      </c>
      <c r="BM122" s="36">
        <v>0</v>
      </c>
      <c r="BN122" s="36">
        <v>3829994</v>
      </c>
      <c r="BO122" s="36">
        <v>4781496</v>
      </c>
      <c r="BP122" s="36">
        <v>3021024</v>
      </c>
      <c r="BQ122" s="36">
        <v>0</v>
      </c>
      <c r="BR122" s="36">
        <v>0</v>
      </c>
      <c r="BS122" s="36">
        <v>14932514</v>
      </c>
      <c r="BT122" s="36">
        <v>52808120</v>
      </c>
    </row>
    <row r="123" spans="2:72" x14ac:dyDescent="0.3">
      <c r="B123" s="35" t="s">
        <v>124</v>
      </c>
      <c r="C123" s="35" t="s">
        <v>260</v>
      </c>
      <c r="D123" s="35" t="s">
        <v>350</v>
      </c>
      <c r="E123" s="35" t="s">
        <v>128</v>
      </c>
      <c r="F123" s="35" t="s">
        <v>44</v>
      </c>
      <c r="G123" s="35" t="s">
        <v>23</v>
      </c>
      <c r="H123" s="35">
        <v>2017</v>
      </c>
      <c r="I123" s="36">
        <v>3625316</v>
      </c>
      <c r="J123" s="36">
        <v>17015556</v>
      </c>
      <c r="K123" s="36">
        <v>9587246</v>
      </c>
      <c r="L123" s="36">
        <v>0</v>
      </c>
      <c r="M123" s="36">
        <v>0</v>
      </c>
      <c r="N123" s="36">
        <v>0</v>
      </c>
      <c r="O123" s="36">
        <v>0</v>
      </c>
      <c r="P123" s="36">
        <v>0</v>
      </c>
      <c r="Q123" s="36">
        <v>30228118</v>
      </c>
      <c r="R123" s="36">
        <v>0</v>
      </c>
      <c r="S123" s="36">
        <v>30228118</v>
      </c>
      <c r="T123" s="36">
        <v>0</v>
      </c>
      <c r="U123" s="36">
        <v>17074089</v>
      </c>
      <c r="V123" s="36">
        <v>0</v>
      </c>
      <c r="W123" s="36">
        <v>0</v>
      </c>
      <c r="X123" s="36">
        <v>0</v>
      </c>
      <c r="Y123" s="36">
        <v>0</v>
      </c>
      <c r="Z123" s="36">
        <v>0</v>
      </c>
      <c r="AA123" s="36">
        <v>0</v>
      </c>
      <c r="AB123" s="36">
        <v>0</v>
      </c>
      <c r="AC123" s="36">
        <v>0</v>
      </c>
      <c r="AD123" s="36">
        <v>0</v>
      </c>
      <c r="AE123" s="36">
        <v>881607</v>
      </c>
      <c r="AF123" s="36">
        <v>0</v>
      </c>
      <c r="AG123" s="36">
        <v>59569</v>
      </c>
      <c r="AH123" s="36">
        <v>0</v>
      </c>
      <c r="AI123" s="36">
        <v>0</v>
      </c>
      <c r="AJ123" s="36">
        <v>18015265</v>
      </c>
      <c r="AK123" s="36">
        <v>48243383</v>
      </c>
      <c r="AL123" s="36">
        <v>0</v>
      </c>
      <c r="AM123" s="36">
        <v>36475</v>
      </c>
      <c r="AN123" s="36">
        <v>36475</v>
      </c>
      <c r="AO123" s="36">
        <v>18641826</v>
      </c>
      <c r="AP123" s="36">
        <v>1222449</v>
      </c>
      <c r="AQ123" s="36">
        <v>7121901</v>
      </c>
      <c r="AR123" s="36">
        <v>0</v>
      </c>
      <c r="AS123" s="36">
        <v>0</v>
      </c>
      <c r="AT123" s="36">
        <v>396020</v>
      </c>
      <c r="AU123" s="36">
        <v>27418671</v>
      </c>
      <c r="AV123" s="36">
        <v>0</v>
      </c>
      <c r="AW123" s="36">
        <v>27418671</v>
      </c>
      <c r="AX123" s="36">
        <v>1088264</v>
      </c>
      <c r="AY123" s="36">
        <v>0</v>
      </c>
      <c r="AZ123" s="36">
        <v>1088264</v>
      </c>
      <c r="BA123" s="36">
        <v>0</v>
      </c>
      <c r="BB123" s="36">
        <v>3074955</v>
      </c>
      <c r="BC123" s="36">
        <v>0</v>
      </c>
      <c r="BD123" s="36">
        <v>0</v>
      </c>
      <c r="BE123" s="36">
        <v>0</v>
      </c>
      <c r="BF123" s="36">
        <v>0</v>
      </c>
      <c r="BG123" s="36">
        <v>4163219</v>
      </c>
      <c r="BH123" s="36">
        <v>31581890</v>
      </c>
      <c r="BI123" s="36">
        <v>9781</v>
      </c>
      <c r="BJ123" s="36">
        <v>0</v>
      </c>
      <c r="BK123" s="36">
        <v>0</v>
      </c>
      <c r="BL123" s="36">
        <v>0</v>
      </c>
      <c r="BM123" s="36">
        <v>0</v>
      </c>
      <c r="BN123" s="36">
        <v>0</v>
      </c>
      <c r="BO123" s="36">
        <v>122123</v>
      </c>
      <c r="BP123" s="36">
        <v>16529589</v>
      </c>
      <c r="BQ123" s="36">
        <v>0</v>
      </c>
      <c r="BR123" s="36">
        <v>0</v>
      </c>
      <c r="BS123" s="36">
        <v>16661493</v>
      </c>
      <c r="BT123" s="36">
        <v>48243383</v>
      </c>
    </row>
    <row r="124" spans="2:72" x14ac:dyDescent="0.3">
      <c r="B124" s="35" t="s">
        <v>124</v>
      </c>
      <c r="C124" s="35" t="s">
        <v>260</v>
      </c>
      <c r="D124" s="35" t="s">
        <v>350</v>
      </c>
      <c r="E124" s="35" t="s">
        <v>130</v>
      </c>
      <c r="F124" s="35" t="s">
        <v>73</v>
      </c>
      <c r="G124" s="35" t="s">
        <v>8</v>
      </c>
      <c r="H124" s="35">
        <v>2017</v>
      </c>
      <c r="I124" s="36">
        <v>21400960</v>
      </c>
      <c r="J124" s="36">
        <v>25698193</v>
      </c>
      <c r="K124" s="36">
        <v>19678544</v>
      </c>
      <c r="L124" s="36">
        <v>3213675</v>
      </c>
      <c r="M124" s="36">
        <v>0</v>
      </c>
      <c r="N124" s="36">
        <v>0</v>
      </c>
      <c r="O124" s="36">
        <v>0</v>
      </c>
      <c r="P124" s="36">
        <v>0</v>
      </c>
      <c r="Q124" s="36">
        <v>69991372</v>
      </c>
      <c r="R124" s="36">
        <v>0</v>
      </c>
      <c r="S124" s="36">
        <v>69991372</v>
      </c>
      <c r="T124" s="36">
        <v>83408</v>
      </c>
      <c r="U124" s="36">
        <v>23522959</v>
      </c>
      <c r="V124" s="36">
        <v>0</v>
      </c>
      <c r="W124" s="36">
        <v>0</v>
      </c>
      <c r="X124" s="36">
        <v>0</v>
      </c>
      <c r="Y124" s="36">
        <v>14137662</v>
      </c>
      <c r="Z124" s="36">
        <v>0</v>
      </c>
      <c r="AA124" s="36">
        <v>0</v>
      </c>
      <c r="AB124" s="36">
        <v>0</v>
      </c>
      <c r="AC124" s="36">
        <v>0</v>
      </c>
      <c r="AD124" s="36">
        <v>0</v>
      </c>
      <c r="AE124" s="36">
        <v>0</v>
      </c>
      <c r="AF124" s="36">
        <v>452404</v>
      </c>
      <c r="AG124" s="36">
        <v>0</v>
      </c>
      <c r="AH124" s="36">
        <v>0</v>
      </c>
      <c r="AI124" s="36">
        <v>0</v>
      </c>
      <c r="AJ124" s="36">
        <v>38196433</v>
      </c>
      <c r="AK124" s="36">
        <v>108187805</v>
      </c>
      <c r="AL124" s="36">
        <v>1418497</v>
      </c>
      <c r="AM124" s="36">
        <v>679975</v>
      </c>
      <c r="AN124" s="36">
        <v>2098472</v>
      </c>
      <c r="AO124" s="36">
        <v>16924957</v>
      </c>
      <c r="AP124" s="36">
        <v>1108418</v>
      </c>
      <c r="AQ124" s="36">
        <v>0</v>
      </c>
      <c r="AR124" s="36">
        <v>0</v>
      </c>
      <c r="AS124" s="36">
        <v>0</v>
      </c>
      <c r="AT124" s="36">
        <v>0</v>
      </c>
      <c r="AU124" s="36">
        <v>20131847</v>
      </c>
      <c r="AV124" s="36">
        <v>0</v>
      </c>
      <c r="AW124" s="36">
        <v>20131847</v>
      </c>
      <c r="AX124" s="36">
        <v>0</v>
      </c>
      <c r="AY124" s="36">
        <v>0</v>
      </c>
      <c r="AZ124" s="36">
        <v>0</v>
      </c>
      <c r="BA124" s="36">
        <v>0</v>
      </c>
      <c r="BB124" s="36">
        <v>0</v>
      </c>
      <c r="BC124" s="36">
        <v>0</v>
      </c>
      <c r="BD124" s="36">
        <v>0</v>
      </c>
      <c r="BE124" s="36">
        <v>0</v>
      </c>
      <c r="BF124" s="36">
        <v>0</v>
      </c>
      <c r="BG124" s="36">
        <v>0</v>
      </c>
      <c r="BH124" s="36">
        <v>20131847</v>
      </c>
      <c r="BI124" s="36">
        <v>350001</v>
      </c>
      <c r="BJ124" s="36">
        <v>55490245</v>
      </c>
      <c r="BK124" s="36">
        <v>0</v>
      </c>
      <c r="BL124" s="36">
        <v>0</v>
      </c>
      <c r="BM124" s="36">
        <v>0</v>
      </c>
      <c r="BN124" s="36">
        <v>3083149</v>
      </c>
      <c r="BO124" s="36">
        <v>175000</v>
      </c>
      <c r="BP124" s="36">
        <v>28957563</v>
      </c>
      <c r="BQ124" s="36">
        <v>0</v>
      </c>
      <c r="BR124" s="36">
        <v>0</v>
      </c>
      <c r="BS124" s="36">
        <v>88055958</v>
      </c>
      <c r="BT124" s="36">
        <v>108187805</v>
      </c>
    </row>
    <row r="125" spans="2:72" x14ac:dyDescent="0.3">
      <c r="B125" s="35" t="s">
        <v>124</v>
      </c>
      <c r="C125" s="35" t="s">
        <v>260</v>
      </c>
      <c r="D125" s="35" t="s">
        <v>350</v>
      </c>
      <c r="E125" s="35" t="s">
        <v>132</v>
      </c>
      <c r="F125" s="35" t="s">
        <v>43</v>
      </c>
      <c r="G125" s="35" t="s">
        <v>12</v>
      </c>
      <c r="H125" s="35">
        <v>2017</v>
      </c>
      <c r="I125" s="36">
        <v>589577</v>
      </c>
      <c r="J125" s="36">
        <v>2907412</v>
      </c>
      <c r="K125" s="36">
        <v>2439583</v>
      </c>
      <c r="L125" s="36">
        <v>817385</v>
      </c>
      <c r="M125" s="36">
        <v>0</v>
      </c>
      <c r="N125" s="36">
        <v>0</v>
      </c>
      <c r="O125" s="36">
        <v>11979</v>
      </c>
      <c r="P125" s="36">
        <v>0</v>
      </c>
      <c r="Q125" s="36">
        <v>6765936</v>
      </c>
      <c r="R125" s="36">
        <v>0</v>
      </c>
      <c r="S125" s="36">
        <v>6765936</v>
      </c>
      <c r="T125" s="36">
        <v>0</v>
      </c>
      <c r="U125" s="36">
        <v>669488</v>
      </c>
      <c r="V125" s="36">
        <v>0</v>
      </c>
      <c r="W125" s="36">
        <v>0</v>
      </c>
      <c r="X125" s="36">
        <v>0</v>
      </c>
      <c r="Y125" s="36">
        <v>0</v>
      </c>
      <c r="Z125" s="36">
        <v>0</v>
      </c>
      <c r="AA125" s="36">
        <v>0</v>
      </c>
      <c r="AB125" s="36">
        <v>0</v>
      </c>
      <c r="AC125" s="36">
        <v>0</v>
      </c>
      <c r="AD125" s="36">
        <v>0</v>
      </c>
      <c r="AE125" s="36">
        <v>605850</v>
      </c>
      <c r="AF125" s="36">
        <v>0</v>
      </c>
      <c r="AG125" s="36">
        <v>0</v>
      </c>
      <c r="AH125" s="36">
        <v>51318</v>
      </c>
      <c r="AI125" s="36">
        <v>0</v>
      </c>
      <c r="AJ125" s="36">
        <v>1326656</v>
      </c>
      <c r="AK125" s="36">
        <v>8092592</v>
      </c>
      <c r="AL125" s="36">
        <v>0</v>
      </c>
      <c r="AM125" s="36">
        <v>0</v>
      </c>
      <c r="AN125" s="36">
        <v>0</v>
      </c>
      <c r="AO125" s="36">
        <v>5299686</v>
      </c>
      <c r="AP125" s="36">
        <v>110288</v>
      </c>
      <c r="AQ125" s="36">
        <v>5200</v>
      </c>
      <c r="AR125" s="36">
        <v>0</v>
      </c>
      <c r="AS125" s="36">
        <v>0</v>
      </c>
      <c r="AT125" s="36">
        <v>76980</v>
      </c>
      <c r="AU125" s="36">
        <v>5492154</v>
      </c>
      <c r="AV125" s="36">
        <v>0</v>
      </c>
      <c r="AW125" s="36">
        <v>5492154</v>
      </c>
      <c r="AX125" s="36">
        <v>0</v>
      </c>
      <c r="AY125" s="36">
        <v>0</v>
      </c>
      <c r="AZ125" s="36">
        <v>0</v>
      </c>
      <c r="BA125" s="36">
        <v>0</v>
      </c>
      <c r="BB125" s="36">
        <v>101054</v>
      </c>
      <c r="BC125" s="36">
        <v>0</v>
      </c>
      <c r="BD125" s="36">
        <v>0</v>
      </c>
      <c r="BE125" s="36">
        <v>0</v>
      </c>
      <c r="BF125" s="36">
        <v>0</v>
      </c>
      <c r="BG125" s="36">
        <v>101054</v>
      </c>
      <c r="BH125" s="36">
        <v>5593208</v>
      </c>
      <c r="BI125" s="36">
        <v>3188269</v>
      </c>
      <c r="BJ125" s="36">
        <v>1652612</v>
      </c>
      <c r="BK125" s="36">
        <v>0</v>
      </c>
      <c r="BL125" s="36">
        <v>0</v>
      </c>
      <c r="BM125" s="36">
        <v>0</v>
      </c>
      <c r="BN125" s="36">
        <v>0</v>
      </c>
      <c r="BO125" s="36">
        <v>106899</v>
      </c>
      <c r="BP125" s="36">
        <v>-2448396</v>
      </c>
      <c r="BQ125" s="36">
        <v>0</v>
      </c>
      <c r="BR125" s="36">
        <v>0</v>
      </c>
      <c r="BS125" s="36">
        <v>2499384</v>
      </c>
      <c r="BT125" s="36">
        <v>8092592</v>
      </c>
    </row>
    <row r="126" spans="2:72" x14ac:dyDescent="0.3">
      <c r="B126" s="35" t="s">
        <v>133</v>
      </c>
      <c r="C126" s="35" t="s">
        <v>260</v>
      </c>
      <c r="D126" s="35" t="s">
        <v>350</v>
      </c>
      <c r="E126" s="35" t="s">
        <v>134</v>
      </c>
      <c r="F126" s="35" t="s">
        <v>28</v>
      </c>
      <c r="G126" s="35" t="s">
        <v>14</v>
      </c>
      <c r="H126" s="35">
        <v>2017</v>
      </c>
      <c r="I126" s="36">
        <v>267107</v>
      </c>
      <c r="J126" s="36">
        <v>4505186</v>
      </c>
      <c r="K126" s="36">
        <v>4503545</v>
      </c>
      <c r="L126" s="36">
        <v>470954</v>
      </c>
      <c r="M126" s="36">
        <v>0</v>
      </c>
      <c r="N126" s="36">
        <v>0</v>
      </c>
      <c r="O126" s="36">
        <v>12655</v>
      </c>
      <c r="P126" s="36">
        <v>0</v>
      </c>
      <c r="Q126" s="36">
        <v>9759447</v>
      </c>
      <c r="R126" s="36">
        <v>0</v>
      </c>
      <c r="S126" s="36">
        <v>9759447</v>
      </c>
      <c r="T126" s="36">
        <v>0</v>
      </c>
      <c r="U126" s="36">
        <v>4384238</v>
      </c>
      <c r="V126" s="36">
        <v>0</v>
      </c>
      <c r="W126" s="36">
        <v>0</v>
      </c>
      <c r="X126" s="36">
        <v>0</v>
      </c>
      <c r="Y126" s="36">
        <v>0</v>
      </c>
      <c r="Z126" s="36">
        <v>0</v>
      </c>
      <c r="AA126" s="36">
        <v>0</v>
      </c>
      <c r="AB126" s="36">
        <v>0</v>
      </c>
      <c r="AC126" s="36">
        <v>0</v>
      </c>
      <c r="AD126" s="36">
        <v>0</v>
      </c>
      <c r="AE126" s="36">
        <v>566024</v>
      </c>
      <c r="AF126" s="36">
        <v>0</v>
      </c>
      <c r="AG126" s="36">
        <v>0</v>
      </c>
      <c r="AH126" s="36">
        <v>0</v>
      </c>
      <c r="AI126" s="36">
        <v>0</v>
      </c>
      <c r="AJ126" s="36">
        <v>4950262</v>
      </c>
      <c r="AK126" s="36">
        <v>14709709</v>
      </c>
      <c r="AL126" s="36">
        <v>1014625</v>
      </c>
      <c r="AM126" s="36">
        <v>0</v>
      </c>
      <c r="AN126" s="36">
        <v>1014625</v>
      </c>
      <c r="AO126" s="36">
        <v>10589684</v>
      </c>
      <c r="AP126" s="36">
        <v>49632</v>
      </c>
      <c r="AQ126" s="36">
        <v>0</v>
      </c>
      <c r="AR126" s="36">
        <v>0</v>
      </c>
      <c r="AS126" s="36">
        <v>0</v>
      </c>
      <c r="AT126" s="36">
        <v>0</v>
      </c>
      <c r="AU126" s="36">
        <v>11653941</v>
      </c>
      <c r="AV126" s="36">
        <v>0</v>
      </c>
      <c r="AW126" s="36">
        <v>11653941</v>
      </c>
      <c r="AX126" s="36">
        <v>0</v>
      </c>
      <c r="AY126" s="36">
        <v>0</v>
      </c>
      <c r="AZ126" s="36">
        <v>0</v>
      </c>
      <c r="BA126" s="36">
        <v>0</v>
      </c>
      <c r="BB126" s="36">
        <v>0</v>
      </c>
      <c r="BC126" s="36">
        <v>0</v>
      </c>
      <c r="BD126" s="36">
        <v>5025567</v>
      </c>
      <c r="BE126" s="36">
        <v>0</v>
      </c>
      <c r="BF126" s="36">
        <v>0</v>
      </c>
      <c r="BG126" s="36">
        <v>5025567</v>
      </c>
      <c r="BH126" s="36">
        <v>16679508</v>
      </c>
      <c r="BI126" s="36">
        <v>1143000</v>
      </c>
      <c r="BJ126" s="36">
        <v>666000</v>
      </c>
      <c r="BK126" s="36">
        <v>0</v>
      </c>
      <c r="BL126" s="36">
        <v>0</v>
      </c>
      <c r="BM126" s="36">
        <v>0</v>
      </c>
      <c r="BN126" s="36">
        <v>0</v>
      </c>
      <c r="BO126" s="36">
        <v>571500</v>
      </c>
      <c r="BP126" s="36">
        <v>-4350299</v>
      </c>
      <c r="BQ126" s="36">
        <v>0</v>
      </c>
      <c r="BR126" s="36">
        <v>0</v>
      </c>
      <c r="BS126" s="36">
        <v>-1969799</v>
      </c>
      <c r="BT126" s="36">
        <v>14709709</v>
      </c>
    </row>
    <row r="127" spans="2:72" x14ac:dyDescent="0.3">
      <c r="B127" s="35" t="s">
        <v>133</v>
      </c>
      <c r="C127" s="35" t="s">
        <v>260</v>
      </c>
      <c r="D127" s="35" t="s">
        <v>350</v>
      </c>
      <c r="E127" s="35" t="s">
        <v>137</v>
      </c>
      <c r="F127" s="35" t="s">
        <v>138</v>
      </c>
      <c r="G127" s="35" t="s">
        <v>8</v>
      </c>
      <c r="H127" s="35">
        <v>2017</v>
      </c>
      <c r="I127" s="36">
        <v>20330212</v>
      </c>
      <c r="J127" s="36">
        <v>135575485</v>
      </c>
      <c r="K127" s="36">
        <v>68643461</v>
      </c>
      <c r="L127" s="36">
        <v>0</v>
      </c>
      <c r="M127" s="36">
        <v>0</v>
      </c>
      <c r="N127" s="36">
        <v>525842</v>
      </c>
      <c r="O127" s="36">
        <v>2231221</v>
      </c>
      <c r="P127" s="36">
        <v>0</v>
      </c>
      <c r="Q127" s="36">
        <v>227306221</v>
      </c>
      <c r="R127" s="36">
        <v>0</v>
      </c>
      <c r="S127" s="36">
        <v>227306221</v>
      </c>
      <c r="T127" s="36">
        <v>3869522</v>
      </c>
      <c r="U127" s="36">
        <v>178469287</v>
      </c>
      <c r="V127" s="36">
        <v>0</v>
      </c>
      <c r="W127" s="36">
        <v>0</v>
      </c>
      <c r="X127" s="36">
        <v>0</v>
      </c>
      <c r="Y127" s="36">
        <v>153618</v>
      </c>
      <c r="Z127" s="36">
        <v>0</v>
      </c>
      <c r="AA127" s="36">
        <v>113286493</v>
      </c>
      <c r="AB127" s="36">
        <v>0</v>
      </c>
      <c r="AC127" s="36">
        <v>154407734</v>
      </c>
      <c r="AD127" s="36">
        <v>0</v>
      </c>
      <c r="AE127" s="36">
        <v>0</v>
      </c>
      <c r="AF127" s="36">
        <v>0</v>
      </c>
      <c r="AG127" s="36">
        <v>586086</v>
      </c>
      <c r="AH127" s="36">
        <v>405616</v>
      </c>
      <c r="AI127" s="36">
        <v>0</v>
      </c>
      <c r="AJ127" s="36">
        <v>451178356</v>
      </c>
      <c r="AK127" s="36">
        <v>678484577</v>
      </c>
      <c r="AL127" s="36">
        <v>3054498</v>
      </c>
      <c r="AM127" s="36">
        <v>1207000</v>
      </c>
      <c r="AN127" s="36">
        <v>4261498</v>
      </c>
      <c r="AO127" s="36">
        <v>74429870</v>
      </c>
      <c r="AP127" s="36">
        <v>13275556</v>
      </c>
      <c r="AQ127" s="36">
        <v>27526499</v>
      </c>
      <c r="AR127" s="36">
        <v>0</v>
      </c>
      <c r="AS127" s="36">
        <v>0</v>
      </c>
      <c r="AT127" s="36">
        <v>0</v>
      </c>
      <c r="AU127" s="36">
        <v>119493423</v>
      </c>
      <c r="AV127" s="36">
        <v>0</v>
      </c>
      <c r="AW127" s="36">
        <v>119493423</v>
      </c>
      <c r="AX127" s="36">
        <v>10282649</v>
      </c>
      <c r="AY127" s="36">
        <v>33484062</v>
      </c>
      <c r="AZ127" s="36">
        <v>43766711</v>
      </c>
      <c r="BA127" s="36">
        <v>0</v>
      </c>
      <c r="BB127" s="36">
        <v>28501690</v>
      </c>
      <c r="BC127" s="36">
        <v>0</v>
      </c>
      <c r="BD127" s="36">
        <v>187478810</v>
      </c>
      <c r="BE127" s="36">
        <v>0</v>
      </c>
      <c r="BF127" s="36">
        <v>0</v>
      </c>
      <c r="BG127" s="36">
        <v>259747211</v>
      </c>
      <c r="BH127" s="36">
        <v>379240634</v>
      </c>
      <c r="BI127" s="36">
        <v>20555988</v>
      </c>
      <c r="BJ127" s="36">
        <v>121711</v>
      </c>
      <c r="BK127" s="36">
        <v>0</v>
      </c>
      <c r="BL127" s="36">
        <v>0</v>
      </c>
      <c r="BM127" s="36">
        <v>0</v>
      </c>
      <c r="BN127" s="36">
        <v>0</v>
      </c>
      <c r="BO127" s="36">
        <v>109259024</v>
      </c>
      <c r="BP127" s="36">
        <v>169307220</v>
      </c>
      <c r="BQ127" s="36">
        <v>0</v>
      </c>
      <c r="BR127" s="36">
        <v>0</v>
      </c>
      <c r="BS127" s="36">
        <v>299243943</v>
      </c>
      <c r="BT127" s="36">
        <v>678484577</v>
      </c>
    </row>
    <row r="128" spans="2:72" x14ac:dyDescent="0.3">
      <c r="B128" s="35" t="s">
        <v>133</v>
      </c>
      <c r="C128" s="35" t="s">
        <v>260</v>
      </c>
      <c r="D128" s="35" t="s">
        <v>350</v>
      </c>
      <c r="E128" s="35" t="s">
        <v>139</v>
      </c>
      <c r="F128" s="35" t="s">
        <v>140</v>
      </c>
      <c r="G128" s="35" t="s">
        <v>8</v>
      </c>
      <c r="H128" s="35">
        <v>2017</v>
      </c>
      <c r="I128" s="36">
        <v>2335267</v>
      </c>
      <c r="J128" s="36">
        <v>45541685</v>
      </c>
      <c r="K128" s="36">
        <v>55870847</v>
      </c>
      <c r="L128" s="36">
        <v>6079784</v>
      </c>
      <c r="M128" s="36">
        <v>0</v>
      </c>
      <c r="N128" s="36">
        <v>1421</v>
      </c>
      <c r="O128" s="36">
        <v>1542538</v>
      </c>
      <c r="P128" s="36">
        <v>0</v>
      </c>
      <c r="Q128" s="36">
        <v>111371542</v>
      </c>
      <c r="R128" s="36">
        <v>0</v>
      </c>
      <c r="S128" s="36">
        <v>111371542</v>
      </c>
      <c r="T128" s="36">
        <v>0</v>
      </c>
      <c r="U128" s="36">
        <v>27080127</v>
      </c>
      <c r="V128" s="36">
        <v>0</v>
      </c>
      <c r="W128" s="36">
        <v>0</v>
      </c>
      <c r="X128" s="36">
        <v>0</v>
      </c>
      <c r="Y128" s="36">
        <v>0</v>
      </c>
      <c r="Z128" s="36">
        <v>0</v>
      </c>
      <c r="AA128" s="36">
        <v>38877672</v>
      </c>
      <c r="AB128" s="36">
        <v>0</v>
      </c>
      <c r="AC128" s="36">
        <v>1011744</v>
      </c>
      <c r="AD128" s="36">
        <v>0</v>
      </c>
      <c r="AE128" s="36">
        <v>0</v>
      </c>
      <c r="AF128" s="36">
        <v>0</v>
      </c>
      <c r="AG128" s="36">
        <v>2029</v>
      </c>
      <c r="AH128" s="36">
        <v>0</v>
      </c>
      <c r="AI128" s="36">
        <v>0</v>
      </c>
      <c r="AJ128" s="36">
        <v>66971572</v>
      </c>
      <c r="AK128" s="36">
        <v>178343114</v>
      </c>
      <c r="AL128" s="36">
        <v>2414925</v>
      </c>
      <c r="AM128" s="36">
        <v>0</v>
      </c>
      <c r="AN128" s="36">
        <v>2414925</v>
      </c>
      <c r="AO128" s="36">
        <v>29451253</v>
      </c>
      <c r="AP128" s="36">
        <v>834574</v>
      </c>
      <c r="AQ128" s="36">
        <v>20834663</v>
      </c>
      <c r="AR128" s="36">
        <v>0</v>
      </c>
      <c r="AS128" s="36">
        <v>0</v>
      </c>
      <c r="AT128" s="36">
        <v>0</v>
      </c>
      <c r="AU128" s="36">
        <v>53535415</v>
      </c>
      <c r="AV128" s="36">
        <v>0</v>
      </c>
      <c r="AW128" s="36">
        <v>53535415</v>
      </c>
      <c r="AX128" s="36">
        <v>2251028</v>
      </c>
      <c r="AY128" s="36">
        <v>0</v>
      </c>
      <c r="AZ128" s="36">
        <v>2251028</v>
      </c>
      <c r="BA128" s="36">
        <v>0</v>
      </c>
      <c r="BB128" s="36">
        <v>2057558</v>
      </c>
      <c r="BC128" s="36">
        <v>0</v>
      </c>
      <c r="BD128" s="36">
        <v>48369214</v>
      </c>
      <c r="BE128" s="36">
        <v>0</v>
      </c>
      <c r="BF128" s="36">
        <v>0</v>
      </c>
      <c r="BG128" s="36">
        <v>52677800</v>
      </c>
      <c r="BH128" s="36">
        <v>106213215</v>
      </c>
      <c r="BI128" s="36">
        <v>1307262</v>
      </c>
      <c r="BJ128" s="36">
        <v>29255728</v>
      </c>
      <c r="BK128" s="36">
        <v>0</v>
      </c>
      <c r="BL128" s="36">
        <v>0</v>
      </c>
      <c r="BM128" s="36">
        <v>0</v>
      </c>
      <c r="BN128" s="36">
        <v>0</v>
      </c>
      <c r="BO128" s="36">
        <v>28804864</v>
      </c>
      <c r="BP128" s="36">
        <v>12762045</v>
      </c>
      <c r="BQ128" s="36">
        <v>0</v>
      </c>
      <c r="BR128" s="36">
        <v>0</v>
      </c>
      <c r="BS128" s="36">
        <v>72129899</v>
      </c>
      <c r="BT128" s="36">
        <v>178343114</v>
      </c>
    </row>
    <row r="129" spans="2:72" x14ac:dyDescent="0.3">
      <c r="B129" s="35" t="s">
        <v>133</v>
      </c>
      <c r="C129" s="35" t="s">
        <v>260</v>
      </c>
      <c r="D129" s="35" t="s">
        <v>350</v>
      </c>
      <c r="E129" s="35" t="s">
        <v>135</v>
      </c>
      <c r="F129" s="35" t="s">
        <v>61</v>
      </c>
      <c r="G129" s="35" t="s">
        <v>17</v>
      </c>
      <c r="H129" s="35">
        <v>2017</v>
      </c>
      <c r="I129" s="36">
        <v>418095</v>
      </c>
      <c r="J129" s="36">
        <v>10106718</v>
      </c>
      <c r="K129" s="36">
        <v>9373195</v>
      </c>
      <c r="L129" s="36">
        <v>0</v>
      </c>
      <c r="M129" s="36">
        <v>0</v>
      </c>
      <c r="N129" s="36">
        <v>0</v>
      </c>
      <c r="O129" s="36">
        <v>0</v>
      </c>
      <c r="P129" s="36">
        <v>0</v>
      </c>
      <c r="Q129" s="36">
        <v>19898008</v>
      </c>
      <c r="R129" s="36">
        <v>0</v>
      </c>
      <c r="S129" s="36">
        <v>19898008</v>
      </c>
      <c r="T129" s="36">
        <v>0</v>
      </c>
      <c r="U129" s="36">
        <v>18123333</v>
      </c>
      <c r="V129" s="36">
        <v>0</v>
      </c>
      <c r="W129" s="36">
        <v>0</v>
      </c>
      <c r="X129" s="36">
        <v>0</v>
      </c>
      <c r="Y129" s="36">
        <v>0</v>
      </c>
      <c r="Z129" s="36">
        <v>0</v>
      </c>
      <c r="AA129" s="36">
        <v>0</v>
      </c>
      <c r="AB129" s="36">
        <v>0</v>
      </c>
      <c r="AC129" s="36">
        <v>825614</v>
      </c>
      <c r="AD129" s="36">
        <v>0</v>
      </c>
      <c r="AE129" s="36">
        <v>0</v>
      </c>
      <c r="AF129" s="36">
        <v>0</v>
      </c>
      <c r="AG129" s="36">
        <v>0</v>
      </c>
      <c r="AH129" s="36">
        <v>363840</v>
      </c>
      <c r="AI129" s="36">
        <v>0</v>
      </c>
      <c r="AJ129" s="36">
        <v>19312787</v>
      </c>
      <c r="AK129" s="36">
        <v>39210795</v>
      </c>
      <c r="AL129" s="36">
        <v>472692</v>
      </c>
      <c r="AM129" s="36">
        <v>51391</v>
      </c>
      <c r="AN129" s="36">
        <v>524083</v>
      </c>
      <c r="AO129" s="36">
        <v>10241682</v>
      </c>
      <c r="AP129" s="36">
        <v>706764</v>
      </c>
      <c r="AQ129" s="36">
        <v>900000</v>
      </c>
      <c r="AR129" s="36">
        <v>0</v>
      </c>
      <c r="AS129" s="36">
        <v>0</v>
      </c>
      <c r="AT129" s="36">
        <v>184007</v>
      </c>
      <c r="AU129" s="36">
        <v>12556536</v>
      </c>
      <c r="AV129" s="36">
        <v>0</v>
      </c>
      <c r="AW129" s="36">
        <v>12556536</v>
      </c>
      <c r="AX129" s="36">
        <v>0</v>
      </c>
      <c r="AY129" s="36">
        <v>0</v>
      </c>
      <c r="AZ129" s="36">
        <v>0</v>
      </c>
      <c r="BA129" s="36">
        <v>0</v>
      </c>
      <c r="BB129" s="36">
        <v>12411</v>
      </c>
      <c r="BC129" s="36">
        <v>0</v>
      </c>
      <c r="BD129" s="36">
        <v>1960171</v>
      </c>
      <c r="BE129" s="36">
        <v>0</v>
      </c>
      <c r="BF129" s="36">
        <v>14882861</v>
      </c>
      <c r="BG129" s="36">
        <v>16855443</v>
      </c>
      <c r="BH129" s="36">
        <v>29411979</v>
      </c>
      <c r="BI129" s="36">
        <v>7000000</v>
      </c>
      <c r="BJ129" s="36">
        <v>0</v>
      </c>
      <c r="BK129" s="36">
        <v>0</v>
      </c>
      <c r="BL129" s="36">
        <v>0</v>
      </c>
      <c r="BM129" s="36">
        <v>0</v>
      </c>
      <c r="BN129" s="36">
        <v>0</v>
      </c>
      <c r="BO129" s="36">
        <v>992783</v>
      </c>
      <c r="BP129" s="36">
        <v>1806033</v>
      </c>
      <c r="BQ129" s="36">
        <v>0</v>
      </c>
      <c r="BR129" s="36">
        <v>0</v>
      </c>
      <c r="BS129" s="36">
        <v>9798816</v>
      </c>
      <c r="BT129" s="36">
        <v>39210795</v>
      </c>
    </row>
    <row r="130" spans="2:72" x14ac:dyDescent="0.3">
      <c r="B130" s="35" t="s">
        <v>145</v>
      </c>
      <c r="C130" s="35" t="s">
        <v>260</v>
      </c>
      <c r="D130" s="35" t="s">
        <v>351</v>
      </c>
      <c r="E130" s="35" t="s">
        <v>155</v>
      </c>
      <c r="F130" s="35" t="s">
        <v>67</v>
      </c>
      <c r="G130" s="35" t="s">
        <v>17</v>
      </c>
      <c r="H130" s="35">
        <v>2018</v>
      </c>
      <c r="I130" s="36">
        <v>366907</v>
      </c>
      <c r="J130" s="36">
        <v>6730832</v>
      </c>
      <c r="K130" s="36">
        <v>3811368</v>
      </c>
      <c r="L130" s="36">
        <v>583214</v>
      </c>
      <c r="M130" s="36">
        <v>0</v>
      </c>
      <c r="N130" s="36">
        <v>0</v>
      </c>
      <c r="O130" s="36">
        <v>0</v>
      </c>
      <c r="P130" s="36">
        <v>0</v>
      </c>
      <c r="Q130" s="36">
        <v>11492321</v>
      </c>
      <c r="R130" s="36">
        <v>0</v>
      </c>
      <c r="S130" s="36">
        <v>11492321</v>
      </c>
      <c r="T130" s="36">
        <v>0</v>
      </c>
      <c r="U130" s="36">
        <v>1821933</v>
      </c>
      <c r="V130" s="36">
        <v>0</v>
      </c>
      <c r="W130" s="36">
        <v>0</v>
      </c>
      <c r="X130" s="36">
        <v>0</v>
      </c>
      <c r="Y130" s="36">
        <v>50750</v>
      </c>
      <c r="Z130" s="36">
        <v>0</v>
      </c>
      <c r="AA130" s="36">
        <v>0</v>
      </c>
      <c r="AB130" s="36">
        <v>0</v>
      </c>
      <c r="AC130" s="36">
        <v>0</v>
      </c>
      <c r="AD130" s="36">
        <v>0</v>
      </c>
      <c r="AE130" s="36">
        <v>0</v>
      </c>
      <c r="AF130" s="36">
        <v>0</v>
      </c>
      <c r="AG130" s="36">
        <v>190660</v>
      </c>
      <c r="AH130" s="36">
        <v>0</v>
      </c>
      <c r="AI130" s="36">
        <v>0</v>
      </c>
      <c r="AJ130" s="36">
        <v>2063343</v>
      </c>
      <c r="AK130" s="36">
        <v>13555664</v>
      </c>
      <c r="AL130" s="36">
        <v>184220</v>
      </c>
      <c r="AM130" s="36">
        <v>0</v>
      </c>
      <c r="AN130" s="36">
        <v>184220</v>
      </c>
      <c r="AO130" s="36">
        <v>5448684</v>
      </c>
      <c r="AP130" s="36">
        <v>161263</v>
      </c>
      <c r="AQ130" s="36">
        <v>680515</v>
      </c>
      <c r="AR130" s="36">
        <v>680515</v>
      </c>
      <c r="AS130" s="36">
        <v>0</v>
      </c>
      <c r="AT130" s="36">
        <v>67489</v>
      </c>
      <c r="AU130" s="36">
        <v>6542171</v>
      </c>
      <c r="AV130" s="36">
        <v>0</v>
      </c>
      <c r="AW130" s="36">
        <v>6542171</v>
      </c>
      <c r="AX130" s="36">
        <v>0</v>
      </c>
      <c r="AY130" s="36">
        <v>0</v>
      </c>
      <c r="AZ130" s="36">
        <v>0</v>
      </c>
      <c r="BA130" s="36">
        <v>0</v>
      </c>
      <c r="BB130" s="36">
        <v>0</v>
      </c>
      <c r="BC130" s="36">
        <v>0</v>
      </c>
      <c r="BD130" s="36">
        <v>197616</v>
      </c>
      <c r="BE130" s="36">
        <v>197616</v>
      </c>
      <c r="BF130" s="36">
        <v>1023904</v>
      </c>
      <c r="BG130" s="36">
        <v>1221520</v>
      </c>
      <c r="BH130" s="36">
        <v>7763691</v>
      </c>
      <c r="BI130" s="36">
        <v>2000000</v>
      </c>
      <c r="BJ130" s="36">
        <v>0</v>
      </c>
      <c r="BK130" s="36">
        <v>0</v>
      </c>
      <c r="BL130" s="36">
        <v>0</v>
      </c>
      <c r="BM130" s="36">
        <v>0</v>
      </c>
      <c r="BN130" s="36">
        <v>0</v>
      </c>
      <c r="BO130" s="36">
        <v>795474</v>
      </c>
      <c r="BP130" s="36">
        <v>2996499</v>
      </c>
      <c r="BQ130" s="36">
        <v>0</v>
      </c>
      <c r="BR130" s="36">
        <v>0</v>
      </c>
      <c r="BS130" s="36">
        <v>5791973</v>
      </c>
      <c r="BT130" s="36">
        <v>13555664</v>
      </c>
    </row>
    <row r="131" spans="2:72" x14ac:dyDescent="0.3">
      <c r="B131" s="35" t="s">
        <v>145</v>
      </c>
      <c r="C131" s="35" t="s">
        <v>260</v>
      </c>
      <c r="D131" s="35" t="s">
        <v>351</v>
      </c>
      <c r="E131" s="35" t="s">
        <v>150</v>
      </c>
      <c r="F131" s="35" t="s">
        <v>89</v>
      </c>
      <c r="G131" s="35" t="s">
        <v>8</v>
      </c>
      <c r="H131" s="35">
        <v>2018</v>
      </c>
      <c r="I131" s="36">
        <v>958991</v>
      </c>
      <c r="J131" s="36">
        <v>984719</v>
      </c>
      <c r="K131" s="36">
        <v>1488631</v>
      </c>
      <c r="L131" s="36">
        <v>104702</v>
      </c>
      <c r="M131" s="36">
        <v>0</v>
      </c>
      <c r="N131" s="36">
        <v>8400</v>
      </c>
      <c r="O131" s="36">
        <v>16031</v>
      </c>
      <c r="P131" s="36">
        <v>0</v>
      </c>
      <c r="Q131" s="36">
        <v>3561474</v>
      </c>
      <c r="R131" s="36">
        <v>0</v>
      </c>
      <c r="S131" s="36">
        <v>3561474</v>
      </c>
      <c r="T131" s="36">
        <v>0</v>
      </c>
      <c r="U131" s="36">
        <v>3715805</v>
      </c>
      <c r="V131" s="36">
        <v>0</v>
      </c>
      <c r="W131" s="36">
        <v>0</v>
      </c>
      <c r="X131" s="36">
        <v>0</v>
      </c>
      <c r="Y131" s="36">
        <v>0</v>
      </c>
      <c r="Z131" s="36">
        <v>0</v>
      </c>
      <c r="AA131" s="36">
        <v>0</v>
      </c>
      <c r="AB131" s="36">
        <v>0</v>
      </c>
      <c r="AC131" s="36">
        <v>0</v>
      </c>
      <c r="AD131" s="36">
        <v>0</v>
      </c>
      <c r="AE131" s="36">
        <v>12330</v>
      </c>
      <c r="AF131" s="36">
        <v>0</v>
      </c>
      <c r="AG131" s="36">
        <v>0</v>
      </c>
      <c r="AH131" s="36">
        <v>0</v>
      </c>
      <c r="AI131" s="36">
        <v>0</v>
      </c>
      <c r="AJ131" s="36">
        <v>3728135</v>
      </c>
      <c r="AK131" s="36">
        <v>7289609</v>
      </c>
      <c r="AL131" s="36">
        <v>28002</v>
      </c>
      <c r="AM131" s="36">
        <v>0</v>
      </c>
      <c r="AN131" s="36">
        <v>28002</v>
      </c>
      <c r="AO131" s="36">
        <v>856513</v>
      </c>
      <c r="AP131" s="36">
        <v>37020</v>
      </c>
      <c r="AQ131" s="36">
        <v>203542</v>
      </c>
      <c r="AR131" s="36">
        <v>203542</v>
      </c>
      <c r="AS131" s="36">
        <v>0</v>
      </c>
      <c r="AT131" s="36">
        <v>1485</v>
      </c>
      <c r="AU131" s="36">
        <v>1126562</v>
      </c>
      <c r="AV131" s="36">
        <v>0</v>
      </c>
      <c r="AW131" s="36">
        <v>1126562</v>
      </c>
      <c r="AX131" s="36">
        <v>0</v>
      </c>
      <c r="AY131" s="36">
        <v>0</v>
      </c>
      <c r="AZ131" s="36">
        <v>0</v>
      </c>
      <c r="BA131" s="36">
        <v>97390</v>
      </c>
      <c r="BB131" s="36">
        <v>456337</v>
      </c>
      <c r="BC131" s="36">
        <v>0</v>
      </c>
      <c r="BD131" s="36">
        <v>0</v>
      </c>
      <c r="BE131" s="36">
        <v>0</v>
      </c>
      <c r="BF131" s="36">
        <v>0</v>
      </c>
      <c r="BG131" s="36">
        <v>553727</v>
      </c>
      <c r="BH131" s="36">
        <v>1680289</v>
      </c>
      <c r="BI131" s="36">
        <v>836072</v>
      </c>
      <c r="BJ131" s="36">
        <v>983552</v>
      </c>
      <c r="BK131" s="36">
        <v>0</v>
      </c>
      <c r="BL131" s="36">
        <v>0</v>
      </c>
      <c r="BM131" s="36">
        <v>0</v>
      </c>
      <c r="BN131" s="36">
        <v>0</v>
      </c>
      <c r="BO131" s="36">
        <v>523530</v>
      </c>
      <c r="BP131" s="36">
        <v>3266166</v>
      </c>
      <c r="BQ131" s="36">
        <v>0</v>
      </c>
      <c r="BR131" s="36">
        <v>0</v>
      </c>
      <c r="BS131" s="36">
        <v>5609320</v>
      </c>
      <c r="BT131" s="36">
        <v>7289609</v>
      </c>
    </row>
    <row r="132" spans="2:72" x14ac:dyDescent="0.3">
      <c r="B132" s="35" t="s">
        <v>145</v>
      </c>
      <c r="C132" s="35" t="s">
        <v>260</v>
      </c>
      <c r="D132" s="35" t="s">
        <v>351</v>
      </c>
      <c r="E132" s="35" t="s">
        <v>153</v>
      </c>
      <c r="F132" s="35" t="s">
        <v>69</v>
      </c>
      <c r="G132" s="35" t="s">
        <v>17</v>
      </c>
      <c r="H132" s="35">
        <v>2018</v>
      </c>
      <c r="I132" s="36">
        <v>1359528</v>
      </c>
      <c r="J132" s="36">
        <v>13727563</v>
      </c>
      <c r="K132" s="36">
        <v>8629071</v>
      </c>
      <c r="L132" s="36">
        <v>0</v>
      </c>
      <c r="M132" s="36">
        <v>0</v>
      </c>
      <c r="N132" s="36">
        <v>0</v>
      </c>
      <c r="O132" s="36">
        <v>500000</v>
      </c>
      <c r="P132" s="36">
        <v>0</v>
      </c>
      <c r="Q132" s="36">
        <v>24216162</v>
      </c>
      <c r="R132" s="36">
        <v>0</v>
      </c>
      <c r="S132" s="36">
        <v>24216162</v>
      </c>
      <c r="T132" s="36">
        <v>0</v>
      </c>
      <c r="U132" s="36">
        <v>17256513</v>
      </c>
      <c r="V132" s="36">
        <v>0</v>
      </c>
      <c r="W132" s="36">
        <v>0</v>
      </c>
      <c r="X132" s="36">
        <v>0</v>
      </c>
      <c r="Y132" s="36">
        <v>0</v>
      </c>
      <c r="Z132" s="36">
        <v>0</v>
      </c>
      <c r="AA132" s="36">
        <v>0</v>
      </c>
      <c r="AB132" s="36">
        <v>0</v>
      </c>
      <c r="AC132" s="36">
        <v>0</v>
      </c>
      <c r="AD132" s="36">
        <v>0</v>
      </c>
      <c r="AE132" s="36">
        <v>0</v>
      </c>
      <c r="AF132" s="36">
        <v>0</v>
      </c>
      <c r="AG132" s="36">
        <v>0</v>
      </c>
      <c r="AH132" s="36">
        <v>0</v>
      </c>
      <c r="AI132" s="36">
        <v>0</v>
      </c>
      <c r="AJ132" s="36">
        <v>17256513</v>
      </c>
      <c r="AK132" s="36">
        <v>41472675</v>
      </c>
      <c r="AL132" s="36">
        <v>261118</v>
      </c>
      <c r="AM132" s="36">
        <v>0</v>
      </c>
      <c r="AN132" s="36">
        <v>261118</v>
      </c>
      <c r="AO132" s="36">
        <v>13060436</v>
      </c>
      <c r="AP132" s="36">
        <v>1012738</v>
      </c>
      <c r="AQ132" s="36">
        <v>3568761</v>
      </c>
      <c r="AR132" s="36">
        <v>3568761</v>
      </c>
      <c r="AS132" s="36">
        <v>0</v>
      </c>
      <c r="AT132" s="36">
        <v>0</v>
      </c>
      <c r="AU132" s="36">
        <v>17903053</v>
      </c>
      <c r="AV132" s="36">
        <v>0</v>
      </c>
      <c r="AW132" s="36">
        <v>17903053</v>
      </c>
      <c r="AX132" s="36">
        <v>0</v>
      </c>
      <c r="AY132" s="36">
        <v>0</v>
      </c>
      <c r="AZ132" s="36">
        <v>0</v>
      </c>
      <c r="BA132" s="36">
        <v>0</v>
      </c>
      <c r="BB132" s="36">
        <v>0</v>
      </c>
      <c r="BC132" s="36">
        <v>0</v>
      </c>
      <c r="BD132" s="36">
        <v>0</v>
      </c>
      <c r="BE132" s="36">
        <v>0</v>
      </c>
      <c r="BF132" s="36">
        <v>0</v>
      </c>
      <c r="BG132" s="36">
        <v>0</v>
      </c>
      <c r="BH132" s="36">
        <v>17903053</v>
      </c>
      <c r="BI132" s="36">
        <v>552000</v>
      </c>
      <c r="BJ132" s="36">
        <v>0</v>
      </c>
      <c r="BK132" s="36">
        <v>0</v>
      </c>
      <c r="BL132" s="36">
        <v>0</v>
      </c>
      <c r="BM132" s="36">
        <v>0</v>
      </c>
      <c r="BN132" s="36">
        <v>0</v>
      </c>
      <c r="BO132" s="36">
        <v>2365556</v>
      </c>
      <c r="BP132" s="36">
        <v>20652066</v>
      </c>
      <c r="BQ132" s="36">
        <v>0</v>
      </c>
      <c r="BR132" s="36">
        <v>0</v>
      </c>
      <c r="BS132" s="36">
        <v>23569622</v>
      </c>
      <c r="BT132" s="36">
        <v>41472675</v>
      </c>
    </row>
    <row r="133" spans="2:72" x14ac:dyDescent="0.3">
      <c r="B133" s="35" t="s">
        <v>145</v>
      </c>
      <c r="C133" s="35" t="s">
        <v>260</v>
      </c>
      <c r="D133" s="35" t="s">
        <v>351</v>
      </c>
      <c r="E133" s="35" t="s">
        <v>154</v>
      </c>
      <c r="F133" s="35" t="s">
        <v>66</v>
      </c>
      <c r="G133" s="35" t="s">
        <v>8</v>
      </c>
      <c r="H133" s="35">
        <v>2018</v>
      </c>
      <c r="I133" s="36">
        <v>474282</v>
      </c>
      <c r="J133" s="36">
        <v>2861396</v>
      </c>
      <c r="K133" s="36">
        <v>2643123</v>
      </c>
      <c r="L133" s="36">
        <v>324161</v>
      </c>
      <c r="M133" s="36">
        <v>0</v>
      </c>
      <c r="N133" s="36">
        <v>0</v>
      </c>
      <c r="O133" s="36">
        <v>0</v>
      </c>
      <c r="P133" s="36">
        <v>0</v>
      </c>
      <c r="Q133" s="36">
        <v>6302962</v>
      </c>
      <c r="R133" s="36">
        <v>9004870</v>
      </c>
      <c r="S133" s="36">
        <v>15307832</v>
      </c>
      <c r="T133" s="36">
        <v>0</v>
      </c>
      <c r="U133" s="36">
        <v>4480325</v>
      </c>
      <c r="V133" s="36">
        <v>0</v>
      </c>
      <c r="W133" s="36">
        <v>0</v>
      </c>
      <c r="X133" s="36">
        <v>0</v>
      </c>
      <c r="Y133" s="36">
        <v>982123</v>
      </c>
      <c r="Z133" s="36">
        <v>0</v>
      </c>
      <c r="AA133" s="36">
        <v>0</v>
      </c>
      <c r="AB133" s="36">
        <v>0</v>
      </c>
      <c r="AC133" s="36">
        <v>0</v>
      </c>
      <c r="AD133" s="36">
        <v>0</v>
      </c>
      <c r="AE133" s="36">
        <v>59116</v>
      </c>
      <c r="AF133" s="36">
        <v>0</v>
      </c>
      <c r="AG133" s="36">
        <v>0</v>
      </c>
      <c r="AH133" s="36">
        <v>0</v>
      </c>
      <c r="AI133" s="36">
        <v>0</v>
      </c>
      <c r="AJ133" s="36">
        <v>5521564</v>
      </c>
      <c r="AK133" s="36">
        <v>20829396</v>
      </c>
      <c r="AL133" s="36">
        <v>0</v>
      </c>
      <c r="AM133" s="36">
        <v>0</v>
      </c>
      <c r="AN133" s="36">
        <v>0</v>
      </c>
      <c r="AO133" s="36">
        <v>3332175</v>
      </c>
      <c r="AP133" s="36">
        <v>269942</v>
      </c>
      <c r="AQ133" s="36">
        <v>128192</v>
      </c>
      <c r="AR133" s="36">
        <v>128192</v>
      </c>
      <c r="AS133" s="36">
        <v>0</v>
      </c>
      <c r="AT133" s="36">
        <v>0</v>
      </c>
      <c r="AU133" s="36">
        <v>3730309</v>
      </c>
      <c r="AV133" s="36">
        <v>3524040</v>
      </c>
      <c r="AW133" s="36">
        <v>7254349</v>
      </c>
      <c r="AX133" s="36">
        <v>0</v>
      </c>
      <c r="AY133" s="36">
        <v>0</v>
      </c>
      <c r="AZ133" s="36">
        <v>0</v>
      </c>
      <c r="BA133" s="36">
        <v>0</v>
      </c>
      <c r="BB133" s="36">
        <v>251393</v>
      </c>
      <c r="BC133" s="36">
        <v>0</v>
      </c>
      <c r="BD133" s="36">
        <v>0</v>
      </c>
      <c r="BE133" s="36">
        <v>0</v>
      </c>
      <c r="BF133" s="36">
        <v>0</v>
      </c>
      <c r="BG133" s="36">
        <v>251393</v>
      </c>
      <c r="BH133" s="36">
        <v>7505742</v>
      </c>
      <c r="BI133" s="36">
        <v>410000</v>
      </c>
      <c r="BJ133" s="36">
        <v>0</v>
      </c>
      <c r="BK133" s="36">
        <v>0</v>
      </c>
      <c r="BL133" s="36">
        <v>0</v>
      </c>
      <c r="BM133" s="36">
        <v>0</v>
      </c>
      <c r="BN133" s="36">
        <v>4699796</v>
      </c>
      <c r="BO133" s="36">
        <v>592098</v>
      </c>
      <c r="BP133" s="36">
        <v>7621760</v>
      </c>
      <c r="BQ133" s="36">
        <v>0</v>
      </c>
      <c r="BR133" s="36">
        <v>0</v>
      </c>
      <c r="BS133" s="36">
        <v>13323654</v>
      </c>
      <c r="BT133" s="36">
        <v>20829396</v>
      </c>
    </row>
    <row r="134" spans="2:72" x14ac:dyDescent="0.3">
      <c r="B134" s="35" t="s">
        <v>145</v>
      </c>
      <c r="C134" s="35" t="s">
        <v>260</v>
      </c>
      <c r="D134" s="35" t="s">
        <v>351</v>
      </c>
      <c r="E134" s="35" t="s">
        <v>159</v>
      </c>
      <c r="F134" s="35" t="s">
        <v>40</v>
      </c>
      <c r="G134" s="35" t="s">
        <v>8</v>
      </c>
      <c r="H134" s="35">
        <v>2018</v>
      </c>
      <c r="I134" s="36">
        <v>247197</v>
      </c>
      <c r="J134" s="36">
        <v>3606166</v>
      </c>
      <c r="K134" s="36">
        <v>4636862</v>
      </c>
      <c r="L134" s="36">
        <v>0</v>
      </c>
      <c r="M134" s="36">
        <v>0</v>
      </c>
      <c r="N134" s="36">
        <v>0</v>
      </c>
      <c r="O134" s="36">
        <v>0</v>
      </c>
      <c r="P134" s="36">
        <v>0</v>
      </c>
      <c r="Q134" s="36">
        <v>8490225</v>
      </c>
      <c r="R134" s="36">
        <v>0</v>
      </c>
      <c r="S134" s="36">
        <v>8490225</v>
      </c>
      <c r="T134" s="36">
        <v>0</v>
      </c>
      <c r="U134" s="36">
        <v>2290542</v>
      </c>
      <c r="V134" s="36">
        <v>0</v>
      </c>
      <c r="W134" s="36">
        <v>0</v>
      </c>
      <c r="X134" s="36">
        <v>0</v>
      </c>
      <c r="Y134" s="36">
        <v>327482</v>
      </c>
      <c r="Z134" s="36">
        <v>0</v>
      </c>
      <c r="AA134" s="36">
        <v>0</v>
      </c>
      <c r="AB134" s="36">
        <v>0</v>
      </c>
      <c r="AC134" s="36">
        <v>0</v>
      </c>
      <c r="AD134" s="36">
        <v>0</v>
      </c>
      <c r="AE134" s="36">
        <v>50355</v>
      </c>
      <c r="AF134" s="36">
        <v>0</v>
      </c>
      <c r="AG134" s="36">
        <v>0</v>
      </c>
      <c r="AH134" s="36">
        <v>0</v>
      </c>
      <c r="AI134" s="36">
        <v>0</v>
      </c>
      <c r="AJ134" s="36">
        <v>2668379</v>
      </c>
      <c r="AK134" s="36">
        <v>11158604</v>
      </c>
      <c r="AL134" s="36">
        <v>351315</v>
      </c>
      <c r="AM134" s="36">
        <v>0</v>
      </c>
      <c r="AN134" s="36">
        <v>351315</v>
      </c>
      <c r="AO134" s="36">
        <v>4029812</v>
      </c>
      <c r="AP134" s="36">
        <v>319087</v>
      </c>
      <c r="AQ134" s="36">
        <v>219963</v>
      </c>
      <c r="AR134" s="36">
        <v>219963</v>
      </c>
      <c r="AS134" s="36">
        <v>0</v>
      </c>
      <c r="AT134" s="36">
        <v>10021</v>
      </c>
      <c r="AU134" s="36">
        <v>4930198</v>
      </c>
      <c r="AV134" s="36">
        <v>0</v>
      </c>
      <c r="AW134" s="36">
        <v>4930198</v>
      </c>
      <c r="AX134" s="36">
        <v>0</v>
      </c>
      <c r="AY134" s="36">
        <v>0</v>
      </c>
      <c r="AZ134" s="36">
        <v>0</v>
      </c>
      <c r="BA134" s="36">
        <v>0</v>
      </c>
      <c r="BB134" s="36">
        <v>0</v>
      </c>
      <c r="BC134" s="36">
        <v>0</v>
      </c>
      <c r="BD134" s="36">
        <v>459905</v>
      </c>
      <c r="BE134" s="36">
        <v>459905</v>
      </c>
      <c r="BF134" s="36">
        <v>0</v>
      </c>
      <c r="BG134" s="36">
        <v>459905</v>
      </c>
      <c r="BH134" s="36">
        <v>5390103</v>
      </c>
      <c r="BI134" s="36">
        <v>156576</v>
      </c>
      <c r="BJ134" s="36">
        <v>0</v>
      </c>
      <c r="BK134" s="36">
        <v>0</v>
      </c>
      <c r="BL134" s="36">
        <v>0</v>
      </c>
      <c r="BM134" s="36">
        <v>0</v>
      </c>
      <c r="BN134" s="36">
        <v>28787</v>
      </c>
      <c r="BO134" s="36">
        <v>2199235</v>
      </c>
      <c r="BP134" s="36">
        <v>3383903</v>
      </c>
      <c r="BQ134" s="36">
        <v>0</v>
      </c>
      <c r="BR134" s="36">
        <v>0</v>
      </c>
      <c r="BS134" s="36">
        <v>5768501</v>
      </c>
      <c r="BT134" s="36">
        <v>11158604</v>
      </c>
    </row>
    <row r="135" spans="2:72" x14ac:dyDescent="0.3">
      <c r="B135" s="35" t="s">
        <v>145</v>
      </c>
      <c r="C135" s="35" t="s">
        <v>260</v>
      </c>
      <c r="D135" s="35" t="s">
        <v>351</v>
      </c>
      <c r="E135" s="35" t="s">
        <v>160</v>
      </c>
      <c r="F135" s="35" t="s">
        <v>26</v>
      </c>
      <c r="G135" s="35" t="s">
        <v>8</v>
      </c>
      <c r="H135" s="35">
        <v>2018</v>
      </c>
      <c r="I135" s="36">
        <v>776361</v>
      </c>
      <c r="J135" s="36">
        <v>4082087</v>
      </c>
      <c r="K135" s="36">
        <v>2168286</v>
      </c>
      <c r="L135" s="36">
        <v>0</v>
      </c>
      <c r="M135" s="36">
        <v>0</v>
      </c>
      <c r="N135" s="36">
        <v>0</v>
      </c>
      <c r="O135" s="36">
        <v>0</v>
      </c>
      <c r="P135" s="36">
        <v>0</v>
      </c>
      <c r="Q135" s="36">
        <v>7026734</v>
      </c>
      <c r="R135" s="36">
        <v>0</v>
      </c>
      <c r="S135" s="36">
        <v>7026734</v>
      </c>
      <c r="T135" s="36">
        <v>0</v>
      </c>
      <c r="U135" s="36">
        <v>4134216</v>
      </c>
      <c r="V135" s="36">
        <v>0</v>
      </c>
      <c r="W135" s="36">
        <v>0</v>
      </c>
      <c r="X135" s="36">
        <v>0</v>
      </c>
      <c r="Y135" s="36">
        <v>0</v>
      </c>
      <c r="Z135" s="36">
        <v>0</v>
      </c>
      <c r="AA135" s="36">
        <v>0</v>
      </c>
      <c r="AB135" s="36">
        <v>0</v>
      </c>
      <c r="AC135" s="36">
        <v>29661</v>
      </c>
      <c r="AD135" s="36">
        <v>0</v>
      </c>
      <c r="AE135" s="36">
        <v>25544</v>
      </c>
      <c r="AF135" s="36">
        <v>0</v>
      </c>
      <c r="AG135" s="36">
        <v>0</v>
      </c>
      <c r="AH135" s="36">
        <v>0</v>
      </c>
      <c r="AI135" s="36">
        <v>0</v>
      </c>
      <c r="AJ135" s="36">
        <v>4189421</v>
      </c>
      <c r="AK135" s="36">
        <v>11216155</v>
      </c>
      <c r="AL135" s="36">
        <v>182484</v>
      </c>
      <c r="AM135" s="36">
        <v>5635</v>
      </c>
      <c r="AN135" s="36">
        <v>188119</v>
      </c>
      <c r="AO135" s="36">
        <v>1702652</v>
      </c>
      <c r="AP135" s="36">
        <v>497537</v>
      </c>
      <c r="AQ135" s="36">
        <v>18419</v>
      </c>
      <c r="AR135" s="36">
        <v>18419</v>
      </c>
      <c r="AS135" s="36">
        <v>0</v>
      </c>
      <c r="AT135" s="36">
        <v>0</v>
      </c>
      <c r="AU135" s="36">
        <v>2406727</v>
      </c>
      <c r="AV135" s="36">
        <v>0</v>
      </c>
      <c r="AW135" s="36">
        <v>2406727</v>
      </c>
      <c r="AX135" s="36">
        <v>26530</v>
      </c>
      <c r="AY135" s="36">
        <v>0</v>
      </c>
      <c r="AZ135" s="36">
        <v>26530</v>
      </c>
      <c r="BA135" s="36">
        <v>0</v>
      </c>
      <c r="BB135" s="36">
        <v>110107</v>
      </c>
      <c r="BC135" s="36">
        <v>0</v>
      </c>
      <c r="BD135" s="36">
        <v>0</v>
      </c>
      <c r="BE135" s="36">
        <v>0</v>
      </c>
      <c r="BF135" s="36">
        <v>0</v>
      </c>
      <c r="BG135" s="36">
        <v>136637</v>
      </c>
      <c r="BH135" s="36">
        <v>2543364</v>
      </c>
      <c r="BI135" s="36">
        <v>40000</v>
      </c>
      <c r="BJ135" s="36">
        <v>0</v>
      </c>
      <c r="BK135" s="36">
        <v>0</v>
      </c>
      <c r="BL135" s="36">
        <v>0</v>
      </c>
      <c r="BM135" s="36">
        <v>0</v>
      </c>
      <c r="BN135" s="36">
        <v>0</v>
      </c>
      <c r="BO135" s="36">
        <v>40000</v>
      </c>
      <c r="BP135" s="36">
        <v>8592791</v>
      </c>
      <c r="BQ135" s="36">
        <v>0</v>
      </c>
      <c r="BR135" s="36">
        <v>0</v>
      </c>
      <c r="BS135" s="36">
        <v>8672791</v>
      </c>
      <c r="BT135" s="36">
        <v>11216155</v>
      </c>
    </row>
    <row r="136" spans="2:72" x14ac:dyDescent="0.3">
      <c r="B136" s="35" t="s">
        <v>145</v>
      </c>
      <c r="C136" s="35" t="s">
        <v>260</v>
      </c>
      <c r="D136" s="35" t="s">
        <v>351</v>
      </c>
      <c r="E136" s="35" t="s">
        <v>162</v>
      </c>
      <c r="F136" s="35" t="s">
        <v>60</v>
      </c>
      <c r="G136" s="35" t="s">
        <v>17</v>
      </c>
      <c r="H136" s="35">
        <v>2018</v>
      </c>
      <c r="I136" s="36">
        <v>272417</v>
      </c>
      <c r="J136" s="36">
        <v>3088280</v>
      </c>
      <c r="K136" s="36">
        <v>1798824</v>
      </c>
      <c r="L136" s="36">
        <v>0</v>
      </c>
      <c r="M136" s="36">
        <v>0</v>
      </c>
      <c r="N136" s="36">
        <v>0</v>
      </c>
      <c r="O136" s="36">
        <v>57569</v>
      </c>
      <c r="P136" s="36">
        <v>0</v>
      </c>
      <c r="Q136" s="36">
        <v>5217090</v>
      </c>
      <c r="R136" s="36">
        <v>0</v>
      </c>
      <c r="S136" s="36">
        <v>5217090</v>
      </c>
      <c r="T136" s="36">
        <v>0</v>
      </c>
      <c r="U136" s="36">
        <v>745884</v>
      </c>
      <c r="V136" s="36">
        <v>0</v>
      </c>
      <c r="W136" s="36">
        <v>0</v>
      </c>
      <c r="X136" s="36">
        <v>0</v>
      </c>
      <c r="Y136" s="36">
        <v>72187</v>
      </c>
      <c r="Z136" s="36">
        <v>0</v>
      </c>
      <c r="AA136" s="36">
        <v>0</v>
      </c>
      <c r="AB136" s="36">
        <v>0</v>
      </c>
      <c r="AC136" s="36">
        <v>0</v>
      </c>
      <c r="AD136" s="36">
        <v>0</v>
      </c>
      <c r="AE136" s="36">
        <v>6726</v>
      </c>
      <c r="AF136" s="36">
        <v>0</v>
      </c>
      <c r="AG136" s="36">
        <v>0</v>
      </c>
      <c r="AH136" s="36">
        <v>0</v>
      </c>
      <c r="AI136" s="36">
        <v>0</v>
      </c>
      <c r="AJ136" s="36">
        <v>824797</v>
      </c>
      <c r="AK136" s="36">
        <v>6041887</v>
      </c>
      <c r="AL136" s="36">
        <v>223367</v>
      </c>
      <c r="AM136" s="36">
        <v>0</v>
      </c>
      <c r="AN136" s="36">
        <v>223367</v>
      </c>
      <c r="AO136" s="36">
        <v>2105251</v>
      </c>
      <c r="AP136" s="36">
        <v>35314</v>
      </c>
      <c r="AQ136" s="36">
        <v>626253</v>
      </c>
      <c r="AR136" s="36">
        <v>626253</v>
      </c>
      <c r="AS136" s="36">
        <v>0</v>
      </c>
      <c r="AT136" s="36">
        <v>283876</v>
      </c>
      <c r="AU136" s="36">
        <v>3274061</v>
      </c>
      <c r="AV136" s="36">
        <v>0</v>
      </c>
      <c r="AW136" s="36">
        <v>3274061</v>
      </c>
      <c r="AX136" s="36">
        <v>0</v>
      </c>
      <c r="AY136" s="36">
        <v>0</v>
      </c>
      <c r="AZ136" s="36">
        <v>0</v>
      </c>
      <c r="BA136" s="36">
        <v>0</v>
      </c>
      <c r="BB136" s="36">
        <v>17506</v>
      </c>
      <c r="BC136" s="36">
        <v>0</v>
      </c>
      <c r="BD136" s="36">
        <v>589167</v>
      </c>
      <c r="BE136" s="36">
        <v>589167</v>
      </c>
      <c r="BF136" s="36">
        <v>0</v>
      </c>
      <c r="BG136" s="36">
        <v>606673</v>
      </c>
      <c r="BH136" s="36">
        <v>3880734</v>
      </c>
      <c r="BI136" s="36">
        <v>200000</v>
      </c>
      <c r="BJ136" s="36">
        <v>0</v>
      </c>
      <c r="BK136" s="36">
        <v>0</v>
      </c>
      <c r="BL136" s="36">
        <v>0</v>
      </c>
      <c r="BM136" s="36">
        <v>0</v>
      </c>
      <c r="BN136" s="36">
        <v>0</v>
      </c>
      <c r="BO136" s="36">
        <v>100000</v>
      </c>
      <c r="BP136" s="36">
        <v>1861153</v>
      </c>
      <c r="BQ136" s="36">
        <v>0</v>
      </c>
      <c r="BR136" s="36">
        <v>0</v>
      </c>
      <c r="BS136" s="36">
        <v>2161153</v>
      </c>
      <c r="BT136" s="36">
        <v>6041887</v>
      </c>
    </row>
    <row r="137" spans="2:72" x14ac:dyDescent="0.3">
      <c r="B137" s="35" t="s">
        <v>145</v>
      </c>
      <c r="C137" s="35" t="s">
        <v>260</v>
      </c>
      <c r="D137" s="35" t="s">
        <v>351</v>
      </c>
      <c r="E137" s="35" t="s">
        <v>163</v>
      </c>
      <c r="F137" s="35" t="s">
        <v>57</v>
      </c>
      <c r="G137" s="35" t="s">
        <v>12</v>
      </c>
      <c r="H137" s="35">
        <v>2018</v>
      </c>
      <c r="I137" s="36">
        <v>314476</v>
      </c>
      <c r="J137" s="36">
        <v>1778897</v>
      </c>
      <c r="K137" s="36">
        <v>1785052</v>
      </c>
      <c r="L137" s="36">
        <v>0</v>
      </c>
      <c r="M137" s="36">
        <v>0</v>
      </c>
      <c r="N137" s="36">
        <v>0</v>
      </c>
      <c r="O137" s="36">
        <v>0</v>
      </c>
      <c r="P137" s="36">
        <v>0</v>
      </c>
      <c r="Q137" s="36">
        <v>3878425</v>
      </c>
      <c r="R137" s="36">
        <v>0</v>
      </c>
      <c r="S137" s="36">
        <v>3878425</v>
      </c>
      <c r="T137" s="36">
        <v>0</v>
      </c>
      <c r="U137" s="36">
        <v>373288</v>
      </c>
      <c r="V137" s="36">
        <v>0</v>
      </c>
      <c r="W137" s="36">
        <v>0</v>
      </c>
      <c r="X137" s="36">
        <v>0</v>
      </c>
      <c r="Y137" s="36">
        <v>0</v>
      </c>
      <c r="Z137" s="36">
        <v>0</v>
      </c>
      <c r="AA137" s="36">
        <v>0</v>
      </c>
      <c r="AB137" s="36">
        <v>0</v>
      </c>
      <c r="AC137" s="36">
        <v>0</v>
      </c>
      <c r="AD137" s="36">
        <v>0</v>
      </c>
      <c r="AE137" s="36">
        <v>0</v>
      </c>
      <c r="AF137" s="36">
        <v>0</v>
      </c>
      <c r="AG137" s="36">
        <v>0</v>
      </c>
      <c r="AH137" s="36">
        <v>0</v>
      </c>
      <c r="AI137" s="36">
        <v>0</v>
      </c>
      <c r="AJ137" s="36">
        <v>373288</v>
      </c>
      <c r="AK137" s="36">
        <v>4251713</v>
      </c>
      <c r="AL137" s="36">
        <v>48090</v>
      </c>
      <c r="AM137" s="36">
        <v>0</v>
      </c>
      <c r="AN137" s="36">
        <v>48090</v>
      </c>
      <c r="AO137" s="36">
        <v>1343241</v>
      </c>
      <c r="AP137" s="36">
        <v>113588</v>
      </c>
      <c r="AQ137" s="36">
        <v>100000</v>
      </c>
      <c r="AR137" s="36">
        <v>100000</v>
      </c>
      <c r="AS137" s="36">
        <v>0</v>
      </c>
      <c r="AT137" s="36">
        <v>721</v>
      </c>
      <c r="AU137" s="36">
        <v>1605640</v>
      </c>
      <c r="AV137" s="36">
        <v>0</v>
      </c>
      <c r="AW137" s="36">
        <v>1605640</v>
      </c>
      <c r="AX137" s="36">
        <v>0</v>
      </c>
      <c r="AY137" s="36">
        <v>0</v>
      </c>
      <c r="AZ137" s="36">
        <v>0</v>
      </c>
      <c r="BA137" s="36">
        <v>0</v>
      </c>
      <c r="BB137" s="36">
        <v>0</v>
      </c>
      <c r="BC137" s="36">
        <v>0</v>
      </c>
      <c r="BD137" s="36">
        <v>356912</v>
      </c>
      <c r="BE137" s="36">
        <v>356912</v>
      </c>
      <c r="BF137" s="36">
        <v>0</v>
      </c>
      <c r="BG137" s="36">
        <v>356912</v>
      </c>
      <c r="BH137" s="36">
        <v>1962552</v>
      </c>
      <c r="BI137" s="36">
        <v>640800</v>
      </c>
      <c r="BJ137" s="36">
        <v>0</v>
      </c>
      <c r="BK137" s="36">
        <v>0</v>
      </c>
      <c r="BL137" s="36">
        <v>0</v>
      </c>
      <c r="BM137" s="36">
        <v>0</v>
      </c>
      <c r="BN137" s="36">
        <v>0</v>
      </c>
      <c r="BO137" s="36">
        <v>429065</v>
      </c>
      <c r="BP137" s="36">
        <v>1219296</v>
      </c>
      <c r="BQ137" s="36">
        <v>0</v>
      </c>
      <c r="BR137" s="36">
        <v>0</v>
      </c>
      <c r="BS137" s="36">
        <v>2289161</v>
      </c>
      <c r="BT137" s="36">
        <v>4251713</v>
      </c>
    </row>
    <row r="138" spans="2:72" x14ac:dyDescent="0.3">
      <c r="B138" s="35" t="s">
        <v>145</v>
      </c>
      <c r="C138" s="35" t="s">
        <v>260</v>
      </c>
      <c r="D138" s="35" t="s">
        <v>351</v>
      </c>
      <c r="E138" s="35" t="s">
        <v>164</v>
      </c>
      <c r="F138" s="35" t="s">
        <v>68</v>
      </c>
      <c r="G138" s="35" t="s">
        <v>17</v>
      </c>
      <c r="H138" s="35">
        <v>2018</v>
      </c>
      <c r="I138" s="36">
        <v>3134481</v>
      </c>
      <c r="J138" s="36">
        <v>600692</v>
      </c>
      <c r="K138" s="36">
        <v>6889454</v>
      </c>
      <c r="L138" s="36">
        <v>1013839</v>
      </c>
      <c r="M138" s="36">
        <v>0</v>
      </c>
      <c r="N138" s="36">
        <v>0</v>
      </c>
      <c r="O138" s="36">
        <v>797943</v>
      </c>
      <c r="P138" s="36">
        <v>0</v>
      </c>
      <c r="Q138" s="36">
        <v>12436409</v>
      </c>
      <c r="R138" s="36">
        <v>0</v>
      </c>
      <c r="S138" s="36">
        <v>12436409</v>
      </c>
      <c r="T138" s="36">
        <v>0</v>
      </c>
      <c r="U138" s="36">
        <v>22354635</v>
      </c>
      <c r="V138" s="36">
        <v>0</v>
      </c>
      <c r="W138" s="36">
        <v>0</v>
      </c>
      <c r="X138" s="36">
        <v>0</v>
      </c>
      <c r="Y138" s="36">
        <v>0</v>
      </c>
      <c r="Z138" s="36">
        <v>0</v>
      </c>
      <c r="AA138" s="36">
        <v>0</v>
      </c>
      <c r="AB138" s="36">
        <v>0</v>
      </c>
      <c r="AC138" s="36">
        <v>0</v>
      </c>
      <c r="AD138" s="36">
        <v>0</v>
      </c>
      <c r="AE138" s="36">
        <v>0</v>
      </c>
      <c r="AF138" s="36">
        <v>0</v>
      </c>
      <c r="AG138" s="36">
        <v>0</v>
      </c>
      <c r="AH138" s="36">
        <v>0</v>
      </c>
      <c r="AI138" s="36">
        <v>0</v>
      </c>
      <c r="AJ138" s="36">
        <v>22354635</v>
      </c>
      <c r="AK138" s="36">
        <v>34791044</v>
      </c>
      <c r="AL138" s="36">
        <v>355447</v>
      </c>
      <c r="AM138" s="36">
        <v>0</v>
      </c>
      <c r="AN138" s="36">
        <v>355447</v>
      </c>
      <c r="AO138" s="36">
        <v>8522506</v>
      </c>
      <c r="AP138" s="36">
        <v>0</v>
      </c>
      <c r="AQ138" s="36">
        <v>85027</v>
      </c>
      <c r="AR138" s="36">
        <v>85027</v>
      </c>
      <c r="AS138" s="36">
        <v>0</v>
      </c>
      <c r="AT138" s="36">
        <v>950408</v>
      </c>
      <c r="AU138" s="36">
        <v>9913388</v>
      </c>
      <c r="AV138" s="36">
        <v>0</v>
      </c>
      <c r="AW138" s="36">
        <v>9913388</v>
      </c>
      <c r="AX138" s="36">
        <v>0</v>
      </c>
      <c r="AY138" s="36">
        <v>0</v>
      </c>
      <c r="AZ138" s="36">
        <v>0</v>
      </c>
      <c r="BA138" s="36">
        <v>0</v>
      </c>
      <c r="BB138" s="36">
        <v>470546</v>
      </c>
      <c r="BC138" s="36">
        <v>0</v>
      </c>
      <c r="BD138" s="36">
        <v>2494062</v>
      </c>
      <c r="BE138" s="36">
        <v>2494062</v>
      </c>
      <c r="BF138" s="36">
        <v>0</v>
      </c>
      <c r="BG138" s="36">
        <v>2964608</v>
      </c>
      <c r="BH138" s="36">
        <v>12877996</v>
      </c>
      <c r="BI138" s="36">
        <v>180000</v>
      </c>
      <c r="BJ138" s="36">
        <v>0</v>
      </c>
      <c r="BK138" s="36">
        <v>0</v>
      </c>
      <c r="BL138" s="36">
        <v>0</v>
      </c>
      <c r="BM138" s="36">
        <v>0</v>
      </c>
      <c r="BN138" s="36">
        <v>0</v>
      </c>
      <c r="BO138" s="36">
        <v>804336</v>
      </c>
      <c r="BP138" s="36">
        <v>20928712</v>
      </c>
      <c r="BQ138" s="36">
        <v>0</v>
      </c>
      <c r="BR138" s="36">
        <v>0</v>
      </c>
      <c r="BS138" s="36">
        <v>21913048</v>
      </c>
      <c r="BT138" s="36">
        <v>34791044</v>
      </c>
    </row>
    <row r="139" spans="2:72" x14ac:dyDescent="0.3">
      <c r="B139" s="35" t="s">
        <v>145</v>
      </c>
      <c r="C139" s="35" t="s">
        <v>260</v>
      </c>
      <c r="D139" s="35" t="s">
        <v>351</v>
      </c>
      <c r="E139" s="35" t="s">
        <v>186</v>
      </c>
      <c r="F139" s="35" t="s">
        <v>74</v>
      </c>
      <c r="G139" s="35" t="s">
        <v>17</v>
      </c>
      <c r="H139" s="35">
        <v>2018</v>
      </c>
      <c r="I139" s="36">
        <v>294307</v>
      </c>
      <c r="J139" s="36">
        <v>985533</v>
      </c>
      <c r="K139" s="36">
        <v>895608</v>
      </c>
      <c r="L139" s="36">
        <v>0</v>
      </c>
      <c r="M139" s="36">
        <v>0</v>
      </c>
      <c r="N139" s="36">
        <v>0</v>
      </c>
      <c r="O139" s="36">
        <v>0</v>
      </c>
      <c r="P139" s="36">
        <v>0</v>
      </c>
      <c r="Q139" s="36">
        <v>2175448</v>
      </c>
      <c r="R139" s="36">
        <v>0</v>
      </c>
      <c r="S139" s="36">
        <v>2175448</v>
      </c>
      <c r="T139" s="36">
        <v>0</v>
      </c>
      <c r="U139" s="36">
        <v>113533</v>
      </c>
      <c r="V139" s="36">
        <v>0</v>
      </c>
      <c r="W139" s="36">
        <v>0</v>
      </c>
      <c r="X139" s="36">
        <v>0</v>
      </c>
      <c r="Y139" s="36">
        <v>124187</v>
      </c>
      <c r="Z139" s="36">
        <v>0</v>
      </c>
      <c r="AA139" s="36">
        <v>0</v>
      </c>
      <c r="AB139" s="36">
        <v>0</v>
      </c>
      <c r="AC139" s="36">
        <v>0</v>
      </c>
      <c r="AD139" s="36">
        <v>0</v>
      </c>
      <c r="AE139" s="36">
        <v>0</v>
      </c>
      <c r="AF139" s="36">
        <v>0</v>
      </c>
      <c r="AG139" s="36">
        <v>0</v>
      </c>
      <c r="AH139" s="36">
        <v>0</v>
      </c>
      <c r="AI139" s="36">
        <v>0</v>
      </c>
      <c r="AJ139" s="36">
        <v>237720</v>
      </c>
      <c r="AK139" s="36">
        <v>2413168</v>
      </c>
      <c r="AL139" s="36">
        <v>35226</v>
      </c>
      <c r="AM139" s="36">
        <v>0</v>
      </c>
      <c r="AN139" s="36">
        <v>35226</v>
      </c>
      <c r="AO139" s="36">
        <v>696071</v>
      </c>
      <c r="AP139" s="36">
        <v>137890</v>
      </c>
      <c r="AQ139" s="36">
        <v>498408</v>
      </c>
      <c r="AR139" s="36">
        <v>498408</v>
      </c>
      <c r="AS139" s="36">
        <v>0</v>
      </c>
      <c r="AT139" s="36">
        <v>0</v>
      </c>
      <c r="AU139" s="36">
        <v>1367595</v>
      </c>
      <c r="AV139" s="36">
        <v>0</v>
      </c>
      <c r="AW139" s="36">
        <v>1367595</v>
      </c>
      <c r="AX139" s="36">
        <v>0</v>
      </c>
      <c r="AY139" s="36">
        <v>0</v>
      </c>
      <c r="AZ139" s="36">
        <v>0</v>
      </c>
      <c r="BA139" s="36">
        <v>0</v>
      </c>
      <c r="BB139" s="36">
        <v>0</v>
      </c>
      <c r="BC139" s="36">
        <v>325818</v>
      </c>
      <c r="BD139" s="36">
        <v>0</v>
      </c>
      <c r="BE139" s="36">
        <v>0</v>
      </c>
      <c r="BF139" s="36">
        <v>0</v>
      </c>
      <c r="BG139" s="36">
        <v>325818</v>
      </c>
      <c r="BH139" s="36">
        <v>1693413</v>
      </c>
      <c r="BI139" s="36">
        <v>500000</v>
      </c>
      <c r="BJ139" s="36">
        <v>0</v>
      </c>
      <c r="BK139" s="36">
        <v>0</v>
      </c>
      <c r="BL139" s="36">
        <v>0</v>
      </c>
      <c r="BM139" s="36">
        <v>0</v>
      </c>
      <c r="BN139" s="36">
        <v>0</v>
      </c>
      <c r="BO139" s="36">
        <v>32146</v>
      </c>
      <c r="BP139" s="36">
        <v>187609</v>
      </c>
      <c r="BQ139" s="36">
        <v>0</v>
      </c>
      <c r="BR139" s="36">
        <v>0</v>
      </c>
      <c r="BS139" s="36">
        <v>719755</v>
      </c>
      <c r="BT139" s="36">
        <v>2413168</v>
      </c>
    </row>
    <row r="140" spans="2:72" x14ac:dyDescent="0.3">
      <c r="B140" s="35" t="s">
        <v>145</v>
      </c>
      <c r="C140" s="35" t="s">
        <v>260</v>
      </c>
      <c r="D140" s="35" t="s">
        <v>351</v>
      </c>
      <c r="E140" s="35" t="s">
        <v>168</v>
      </c>
      <c r="F140" s="35" t="s">
        <v>58</v>
      </c>
      <c r="G140" s="35" t="s">
        <v>12</v>
      </c>
      <c r="H140" s="35">
        <v>2018</v>
      </c>
      <c r="I140" s="36">
        <v>752569</v>
      </c>
      <c r="J140" s="36">
        <v>4519089</v>
      </c>
      <c r="K140" s="36">
        <v>6207701</v>
      </c>
      <c r="L140" s="36">
        <v>1386757</v>
      </c>
      <c r="M140" s="36">
        <v>0</v>
      </c>
      <c r="N140" s="36">
        <v>0</v>
      </c>
      <c r="O140" s="36">
        <v>399992</v>
      </c>
      <c r="P140" s="36">
        <v>0</v>
      </c>
      <c r="Q140" s="36">
        <v>13266108</v>
      </c>
      <c r="R140" s="36">
        <v>0</v>
      </c>
      <c r="S140" s="36">
        <v>13266108</v>
      </c>
      <c r="T140" s="36">
        <v>0</v>
      </c>
      <c r="U140" s="36">
        <v>1675200</v>
      </c>
      <c r="V140" s="36">
        <v>60000</v>
      </c>
      <c r="W140" s="36">
        <v>0</v>
      </c>
      <c r="X140" s="36">
        <v>0</v>
      </c>
      <c r="Y140" s="36">
        <v>0</v>
      </c>
      <c r="Z140" s="36">
        <v>0</v>
      </c>
      <c r="AA140" s="36">
        <v>0</v>
      </c>
      <c r="AB140" s="36">
        <v>0</v>
      </c>
      <c r="AC140" s="36">
        <v>0</v>
      </c>
      <c r="AD140" s="36">
        <v>0</v>
      </c>
      <c r="AE140" s="36">
        <v>295530</v>
      </c>
      <c r="AF140" s="36">
        <v>0</v>
      </c>
      <c r="AG140" s="36">
        <v>0</v>
      </c>
      <c r="AH140" s="36">
        <v>10993</v>
      </c>
      <c r="AI140" s="36">
        <v>0</v>
      </c>
      <c r="AJ140" s="36">
        <v>2041723</v>
      </c>
      <c r="AK140" s="36">
        <v>15307831</v>
      </c>
      <c r="AL140" s="36">
        <v>198779</v>
      </c>
      <c r="AM140" s="36">
        <v>0</v>
      </c>
      <c r="AN140" s="36">
        <v>198779</v>
      </c>
      <c r="AO140" s="36">
        <v>3593337</v>
      </c>
      <c r="AP140" s="36">
        <v>310450</v>
      </c>
      <c r="AQ140" s="36">
        <v>1965020</v>
      </c>
      <c r="AR140" s="36">
        <v>1965020</v>
      </c>
      <c r="AS140" s="36">
        <v>0</v>
      </c>
      <c r="AT140" s="36">
        <v>44821</v>
      </c>
      <c r="AU140" s="36">
        <v>6112407</v>
      </c>
      <c r="AV140" s="36">
        <v>0</v>
      </c>
      <c r="AW140" s="36">
        <v>6112407</v>
      </c>
      <c r="AX140" s="36">
        <v>684929</v>
      </c>
      <c r="AY140" s="36">
        <v>0</v>
      </c>
      <c r="AZ140" s="36">
        <v>684929</v>
      </c>
      <c r="BA140" s="36">
        <v>0</v>
      </c>
      <c r="BB140" s="36">
        <v>34783</v>
      </c>
      <c r="BC140" s="36">
        <v>0</v>
      </c>
      <c r="BD140" s="36">
        <v>1077000</v>
      </c>
      <c r="BE140" s="36">
        <v>1077000</v>
      </c>
      <c r="BF140" s="36">
        <v>0</v>
      </c>
      <c r="BG140" s="36">
        <v>1796712</v>
      </c>
      <c r="BH140" s="36">
        <v>7909119</v>
      </c>
      <c r="BI140" s="36">
        <v>600000</v>
      </c>
      <c r="BJ140" s="36">
        <v>0</v>
      </c>
      <c r="BK140" s="36">
        <v>0</v>
      </c>
      <c r="BL140" s="36">
        <v>0</v>
      </c>
      <c r="BM140" s="36">
        <v>0</v>
      </c>
      <c r="BN140" s="36">
        <v>0</v>
      </c>
      <c r="BO140" s="36">
        <v>398258</v>
      </c>
      <c r="BP140" s="36">
        <v>6400454</v>
      </c>
      <c r="BQ140" s="36">
        <v>0</v>
      </c>
      <c r="BR140" s="36">
        <v>0</v>
      </c>
      <c r="BS140" s="36">
        <v>7398712</v>
      </c>
      <c r="BT140" s="36">
        <v>15307831</v>
      </c>
    </row>
    <row r="141" spans="2:72" x14ac:dyDescent="0.3">
      <c r="B141" s="35" t="s">
        <v>145</v>
      </c>
      <c r="C141" s="35" t="s">
        <v>260</v>
      </c>
      <c r="D141" s="35" t="s">
        <v>351</v>
      </c>
      <c r="E141" s="35" t="s">
        <v>183</v>
      </c>
      <c r="F141" s="35" t="s">
        <v>35</v>
      </c>
      <c r="G141" s="35" t="s">
        <v>12</v>
      </c>
      <c r="H141" s="35">
        <v>2018</v>
      </c>
      <c r="I141" s="36">
        <v>842278</v>
      </c>
      <c r="J141" s="36">
        <v>2078911</v>
      </c>
      <c r="K141" s="36">
        <v>3162813</v>
      </c>
      <c r="L141" s="36">
        <v>341546</v>
      </c>
      <c r="M141" s="36">
        <v>0</v>
      </c>
      <c r="N141" s="36">
        <v>83710</v>
      </c>
      <c r="O141" s="36">
        <v>0</v>
      </c>
      <c r="P141" s="36">
        <v>0</v>
      </c>
      <c r="Q141" s="36">
        <v>6509258</v>
      </c>
      <c r="R141" s="36">
        <v>0</v>
      </c>
      <c r="S141" s="36">
        <v>6509258</v>
      </c>
      <c r="T141" s="36">
        <v>0</v>
      </c>
      <c r="U141" s="36">
        <v>4915237</v>
      </c>
      <c r="V141" s="36">
        <v>0</v>
      </c>
      <c r="W141" s="36">
        <v>0</v>
      </c>
      <c r="X141" s="36">
        <v>0</v>
      </c>
      <c r="Y141" s="36">
        <v>0</v>
      </c>
      <c r="Z141" s="36">
        <v>0</v>
      </c>
      <c r="AA141" s="36">
        <v>0</v>
      </c>
      <c r="AB141" s="36">
        <v>0</v>
      </c>
      <c r="AC141" s="36">
        <v>0</v>
      </c>
      <c r="AD141" s="36">
        <v>0</v>
      </c>
      <c r="AE141" s="36">
        <v>0</v>
      </c>
      <c r="AF141" s="36">
        <v>0</v>
      </c>
      <c r="AG141" s="36">
        <v>0</v>
      </c>
      <c r="AH141" s="36">
        <v>0</v>
      </c>
      <c r="AI141" s="36">
        <v>0</v>
      </c>
      <c r="AJ141" s="36">
        <v>4915237</v>
      </c>
      <c r="AK141" s="36">
        <v>11424495</v>
      </c>
      <c r="AL141" s="36">
        <v>222178</v>
      </c>
      <c r="AM141" s="36">
        <v>0</v>
      </c>
      <c r="AN141" s="36">
        <v>222178</v>
      </c>
      <c r="AO141" s="36">
        <v>1652034</v>
      </c>
      <c r="AP141" s="36">
        <v>751416</v>
      </c>
      <c r="AQ141" s="36">
        <v>0</v>
      </c>
      <c r="AR141" s="36">
        <v>0</v>
      </c>
      <c r="AS141" s="36">
        <v>0</v>
      </c>
      <c r="AT141" s="36">
        <v>239426</v>
      </c>
      <c r="AU141" s="36">
        <v>2865054</v>
      </c>
      <c r="AV141" s="36">
        <v>0</v>
      </c>
      <c r="AW141" s="36">
        <v>2865054</v>
      </c>
      <c r="AX141" s="36">
        <v>0</v>
      </c>
      <c r="AY141" s="36">
        <v>0</v>
      </c>
      <c r="AZ141" s="36">
        <v>0</v>
      </c>
      <c r="BA141" s="36">
        <v>0</v>
      </c>
      <c r="BB141" s="36">
        <v>921095</v>
      </c>
      <c r="BC141" s="36">
        <v>0</v>
      </c>
      <c r="BD141" s="36">
        <v>15075</v>
      </c>
      <c r="BE141" s="36">
        <v>0</v>
      </c>
      <c r="BF141" s="36">
        <v>0</v>
      </c>
      <c r="BG141" s="36">
        <v>936170</v>
      </c>
      <c r="BH141" s="36">
        <v>3801224</v>
      </c>
      <c r="BI141" s="36">
        <v>525000</v>
      </c>
      <c r="BJ141" s="36">
        <v>0</v>
      </c>
      <c r="BK141" s="36">
        <v>0</v>
      </c>
      <c r="BL141" s="36">
        <v>0</v>
      </c>
      <c r="BM141" s="36">
        <v>0</v>
      </c>
      <c r="BN141" s="36">
        <v>0</v>
      </c>
      <c r="BO141" s="36">
        <v>2982170</v>
      </c>
      <c r="BP141" s="36">
        <v>4116101</v>
      </c>
      <c r="BQ141" s="36">
        <v>0</v>
      </c>
      <c r="BR141" s="36">
        <v>0</v>
      </c>
      <c r="BS141" s="36">
        <v>7623271</v>
      </c>
      <c r="BT141" s="36">
        <v>11424495</v>
      </c>
    </row>
    <row r="142" spans="2:72" x14ac:dyDescent="0.3">
      <c r="B142" s="35" t="s">
        <v>145</v>
      </c>
      <c r="C142" s="35" t="s">
        <v>260</v>
      </c>
      <c r="D142" s="35" t="s">
        <v>351</v>
      </c>
      <c r="E142" s="35" t="s">
        <v>170</v>
      </c>
      <c r="F142" s="35" t="s">
        <v>29</v>
      </c>
      <c r="G142" s="35" t="s">
        <v>12</v>
      </c>
      <c r="H142" s="35">
        <v>2018</v>
      </c>
      <c r="I142" s="36">
        <v>1416501</v>
      </c>
      <c r="J142" s="36">
        <v>18239970</v>
      </c>
      <c r="K142" s="36">
        <v>10874380</v>
      </c>
      <c r="L142" s="36">
        <v>0</v>
      </c>
      <c r="M142" s="36">
        <v>0</v>
      </c>
      <c r="N142" s="36">
        <v>664319</v>
      </c>
      <c r="O142" s="36">
        <v>0</v>
      </c>
      <c r="P142" s="36">
        <v>0</v>
      </c>
      <c r="Q142" s="36">
        <v>31195170</v>
      </c>
      <c r="R142" s="36">
        <v>0</v>
      </c>
      <c r="S142" s="36">
        <v>31195170</v>
      </c>
      <c r="T142" s="36">
        <v>0</v>
      </c>
      <c r="U142" s="36">
        <v>17057906</v>
      </c>
      <c r="V142" s="36">
        <v>0</v>
      </c>
      <c r="W142" s="36">
        <v>0</v>
      </c>
      <c r="X142" s="36">
        <v>0</v>
      </c>
      <c r="Y142" s="36">
        <v>187344</v>
      </c>
      <c r="Z142" s="36">
        <v>0</v>
      </c>
      <c r="AA142" s="36">
        <v>0</v>
      </c>
      <c r="AB142" s="36">
        <v>0</v>
      </c>
      <c r="AC142" s="36">
        <v>0</v>
      </c>
      <c r="AD142" s="36">
        <v>0</v>
      </c>
      <c r="AE142" s="36">
        <v>0</v>
      </c>
      <c r="AF142" s="36">
        <v>0</v>
      </c>
      <c r="AG142" s="36">
        <v>536452</v>
      </c>
      <c r="AH142" s="36">
        <v>0</v>
      </c>
      <c r="AI142" s="36">
        <v>0</v>
      </c>
      <c r="AJ142" s="36">
        <v>17781702</v>
      </c>
      <c r="AK142" s="36">
        <v>48976872</v>
      </c>
      <c r="AL142" s="36">
        <v>1194298</v>
      </c>
      <c r="AM142" s="36">
        <v>0</v>
      </c>
      <c r="AN142" s="36">
        <v>1194298</v>
      </c>
      <c r="AO142" s="36">
        <v>7634572</v>
      </c>
      <c r="AP142" s="36">
        <v>3479807</v>
      </c>
      <c r="AQ142" s="36">
        <v>3691496</v>
      </c>
      <c r="AR142" s="36">
        <v>3691496</v>
      </c>
      <c r="AS142" s="36">
        <v>0</v>
      </c>
      <c r="AT142" s="36">
        <v>644698</v>
      </c>
      <c r="AU142" s="36">
        <v>16644871</v>
      </c>
      <c r="AV142" s="36">
        <v>0</v>
      </c>
      <c r="AW142" s="36">
        <v>16644871</v>
      </c>
      <c r="AX142" s="36">
        <v>0</v>
      </c>
      <c r="AY142" s="36">
        <v>0</v>
      </c>
      <c r="AZ142" s="36">
        <v>0</v>
      </c>
      <c r="BA142" s="36">
        <v>0</v>
      </c>
      <c r="BB142" s="36">
        <v>0</v>
      </c>
      <c r="BC142" s="36">
        <v>0</v>
      </c>
      <c r="BD142" s="36">
        <v>0</v>
      </c>
      <c r="BE142" s="36">
        <v>0</v>
      </c>
      <c r="BF142" s="36">
        <v>0</v>
      </c>
      <c r="BG142" s="36">
        <v>0</v>
      </c>
      <c r="BH142" s="36">
        <v>16644871</v>
      </c>
      <c r="BI142" s="36">
        <v>2000000</v>
      </c>
      <c r="BJ142" s="36">
        <v>0</v>
      </c>
      <c r="BK142" s="36">
        <v>0</v>
      </c>
      <c r="BL142" s="36">
        <v>0</v>
      </c>
      <c r="BM142" s="36">
        <v>2173062</v>
      </c>
      <c r="BN142" s="36">
        <v>0</v>
      </c>
      <c r="BO142" s="36">
        <v>1000000</v>
      </c>
      <c r="BP142" s="36">
        <v>27158939</v>
      </c>
      <c r="BQ142" s="36">
        <v>0</v>
      </c>
      <c r="BR142" s="36">
        <v>0</v>
      </c>
      <c r="BS142" s="36">
        <v>32332001</v>
      </c>
      <c r="BT142" s="36">
        <v>48976872</v>
      </c>
    </row>
    <row r="143" spans="2:72" x14ac:dyDescent="0.3">
      <c r="B143" s="35" t="s">
        <v>145</v>
      </c>
      <c r="C143" s="35" t="s">
        <v>260</v>
      </c>
      <c r="D143" s="35" t="s">
        <v>351</v>
      </c>
      <c r="E143" s="35" t="s">
        <v>169</v>
      </c>
      <c r="F143" s="35" t="s">
        <v>78</v>
      </c>
      <c r="G143" s="35" t="s">
        <v>10</v>
      </c>
      <c r="H143" s="35">
        <v>2018</v>
      </c>
      <c r="I143" s="36">
        <v>26889</v>
      </c>
      <c r="J143" s="36">
        <v>2589730</v>
      </c>
      <c r="K143" s="36">
        <v>1176053</v>
      </c>
      <c r="L143" s="36">
        <v>409898</v>
      </c>
      <c r="M143" s="36">
        <v>0</v>
      </c>
      <c r="N143" s="36">
        <v>1813</v>
      </c>
      <c r="O143" s="36">
        <v>0</v>
      </c>
      <c r="P143" s="36">
        <v>0</v>
      </c>
      <c r="Q143" s="36">
        <v>4204383</v>
      </c>
      <c r="R143" s="36">
        <v>0</v>
      </c>
      <c r="S143" s="36">
        <v>4204383</v>
      </c>
      <c r="T143" s="36">
        <v>0</v>
      </c>
      <c r="U143" s="36">
        <v>7532104</v>
      </c>
      <c r="V143" s="36">
        <v>0</v>
      </c>
      <c r="W143" s="36">
        <v>0</v>
      </c>
      <c r="X143" s="36">
        <v>0</v>
      </c>
      <c r="Y143" s="36">
        <v>47330</v>
      </c>
      <c r="Z143" s="36">
        <v>0</v>
      </c>
      <c r="AA143" s="36">
        <v>0</v>
      </c>
      <c r="AB143" s="36">
        <v>0</v>
      </c>
      <c r="AC143" s="36">
        <v>0</v>
      </c>
      <c r="AD143" s="36">
        <v>0</v>
      </c>
      <c r="AE143" s="36">
        <v>360205</v>
      </c>
      <c r="AF143" s="36">
        <v>0</v>
      </c>
      <c r="AG143" s="36">
        <v>0</v>
      </c>
      <c r="AH143" s="36">
        <v>0</v>
      </c>
      <c r="AI143" s="36">
        <v>0</v>
      </c>
      <c r="AJ143" s="36">
        <v>7939639</v>
      </c>
      <c r="AK143" s="36">
        <v>12144022</v>
      </c>
      <c r="AL143" s="36">
        <v>78180</v>
      </c>
      <c r="AM143" s="36">
        <v>0</v>
      </c>
      <c r="AN143" s="36">
        <v>78180</v>
      </c>
      <c r="AO143" s="36">
        <v>915787</v>
      </c>
      <c r="AP143" s="36">
        <v>74546</v>
      </c>
      <c r="AQ143" s="36">
        <v>191823</v>
      </c>
      <c r="AR143" s="36">
        <v>191823</v>
      </c>
      <c r="AS143" s="36">
        <v>0</v>
      </c>
      <c r="AT143" s="36">
        <v>0</v>
      </c>
      <c r="AU143" s="36">
        <v>1260336</v>
      </c>
      <c r="AV143" s="36">
        <v>0</v>
      </c>
      <c r="AW143" s="36">
        <v>1260336</v>
      </c>
      <c r="AX143" s="36">
        <v>0</v>
      </c>
      <c r="AY143" s="36">
        <v>0</v>
      </c>
      <c r="AZ143" s="36">
        <v>0</v>
      </c>
      <c r="BA143" s="36">
        <v>655798</v>
      </c>
      <c r="BB143" s="36">
        <v>0</v>
      </c>
      <c r="BC143" s="36">
        <v>0</v>
      </c>
      <c r="BD143" s="36">
        <v>192633</v>
      </c>
      <c r="BE143" s="36">
        <v>192633</v>
      </c>
      <c r="BF143" s="36">
        <v>0</v>
      </c>
      <c r="BG143" s="36">
        <v>848431</v>
      </c>
      <c r="BH143" s="36">
        <v>2108767</v>
      </c>
      <c r="BI143" s="36">
        <v>1846940</v>
      </c>
      <c r="BJ143" s="36">
        <v>5016453</v>
      </c>
      <c r="BK143" s="36">
        <v>0</v>
      </c>
      <c r="BL143" s="36">
        <v>0</v>
      </c>
      <c r="BM143" s="36">
        <v>0</v>
      </c>
      <c r="BN143" s="36">
        <v>0</v>
      </c>
      <c r="BO143" s="36">
        <v>88670</v>
      </c>
      <c r="BP143" s="36">
        <v>3083192</v>
      </c>
      <c r="BQ143" s="36">
        <v>0</v>
      </c>
      <c r="BR143" s="36">
        <v>0</v>
      </c>
      <c r="BS143" s="36">
        <v>10035255</v>
      </c>
      <c r="BT143" s="36">
        <v>12144022</v>
      </c>
    </row>
    <row r="144" spans="2:72" x14ac:dyDescent="0.3">
      <c r="B144" s="35" t="s">
        <v>145</v>
      </c>
      <c r="C144" s="35" t="s">
        <v>260</v>
      </c>
      <c r="D144" s="35" t="s">
        <v>351</v>
      </c>
      <c r="E144" s="35" t="s">
        <v>172</v>
      </c>
      <c r="F144" s="35" t="s">
        <v>49</v>
      </c>
      <c r="G144" s="35" t="s">
        <v>23</v>
      </c>
      <c r="H144" s="35">
        <v>2018</v>
      </c>
      <c r="I144" s="36">
        <v>256071</v>
      </c>
      <c r="J144" s="36">
        <v>545195</v>
      </c>
      <c r="K144" s="36">
        <v>2519960</v>
      </c>
      <c r="L144" s="36">
        <v>96590</v>
      </c>
      <c r="M144" s="36">
        <v>0</v>
      </c>
      <c r="N144" s="36">
        <v>997156</v>
      </c>
      <c r="O144" s="36">
        <v>0</v>
      </c>
      <c r="P144" s="36">
        <v>0</v>
      </c>
      <c r="Q144" s="36">
        <v>4414972</v>
      </c>
      <c r="R144" s="36">
        <v>0</v>
      </c>
      <c r="S144" s="36">
        <v>4414972</v>
      </c>
      <c r="T144" s="36">
        <v>0</v>
      </c>
      <c r="U144" s="36">
        <v>3186546</v>
      </c>
      <c r="V144" s="36">
        <v>0</v>
      </c>
      <c r="W144" s="36">
        <v>105307</v>
      </c>
      <c r="X144" s="36">
        <v>0</v>
      </c>
      <c r="Y144" s="36">
        <v>3427</v>
      </c>
      <c r="Z144" s="36">
        <v>0</v>
      </c>
      <c r="AA144" s="36">
        <v>0</v>
      </c>
      <c r="AB144" s="36">
        <v>0</v>
      </c>
      <c r="AC144" s="36">
        <v>0</v>
      </c>
      <c r="AD144" s="36">
        <v>0</v>
      </c>
      <c r="AE144" s="36">
        <v>0</v>
      </c>
      <c r="AF144" s="36">
        <v>0</v>
      </c>
      <c r="AG144" s="36">
        <v>0</v>
      </c>
      <c r="AH144" s="36">
        <v>0</v>
      </c>
      <c r="AI144" s="36">
        <v>0</v>
      </c>
      <c r="AJ144" s="36">
        <v>3295280</v>
      </c>
      <c r="AK144" s="36">
        <v>7710252</v>
      </c>
      <c r="AL144" s="36">
        <v>0</v>
      </c>
      <c r="AM144" s="36">
        <v>0</v>
      </c>
      <c r="AN144" s="36">
        <v>0</v>
      </c>
      <c r="AO144" s="36">
        <v>2774838</v>
      </c>
      <c r="AP144" s="36">
        <v>704850</v>
      </c>
      <c r="AQ144" s="36">
        <v>1071143</v>
      </c>
      <c r="AR144" s="36">
        <v>1071143</v>
      </c>
      <c r="AS144" s="36">
        <v>0</v>
      </c>
      <c r="AT144" s="36">
        <v>0</v>
      </c>
      <c r="AU144" s="36">
        <v>4550831</v>
      </c>
      <c r="AV144" s="36">
        <v>0</v>
      </c>
      <c r="AW144" s="36">
        <v>4550831</v>
      </c>
      <c r="AX144" s="36">
        <v>0</v>
      </c>
      <c r="AY144" s="36">
        <v>0</v>
      </c>
      <c r="AZ144" s="36">
        <v>0</v>
      </c>
      <c r="BA144" s="36">
        <v>0</v>
      </c>
      <c r="BB144" s="36">
        <v>0</v>
      </c>
      <c r="BC144" s="36">
        <v>0</v>
      </c>
      <c r="BD144" s="36">
        <v>471935</v>
      </c>
      <c r="BE144" s="36">
        <v>471935</v>
      </c>
      <c r="BF144" s="36">
        <v>0</v>
      </c>
      <c r="BG144" s="36">
        <v>471935</v>
      </c>
      <c r="BH144" s="36">
        <v>5022766</v>
      </c>
      <c r="BI144" s="36">
        <v>600000</v>
      </c>
      <c r="BJ144" s="36">
        <v>0</v>
      </c>
      <c r="BK144" s="36">
        <v>0</v>
      </c>
      <c r="BL144" s="36">
        <v>0</v>
      </c>
      <c r="BM144" s="36">
        <v>0</v>
      </c>
      <c r="BN144" s="36">
        <v>458906</v>
      </c>
      <c r="BO144" s="36">
        <v>199488</v>
      </c>
      <c r="BP144" s="36">
        <v>1429092</v>
      </c>
      <c r="BQ144" s="36">
        <v>0</v>
      </c>
      <c r="BR144" s="36">
        <v>0</v>
      </c>
      <c r="BS144" s="36">
        <v>2687486</v>
      </c>
      <c r="BT144" s="36">
        <v>7710252</v>
      </c>
    </row>
    <row r="145" spans="2:72" x14ac:dyDescent="0.3">
      <c r="B145" s="35" t="s">
        <v>145</v>
      </c>
      <c r="C145" s="35" t="s">
        <v>260</v>
      </c>
      <c r="D145" s="35" t="s">
        <v>351</v>
      </c>
      <c r="E145" s="35" t="s">
        <v>174</v>
      </c>
      <c r="F145" s="35" t="s">
        <v>51</v>
      </c>
      <c r="G145" s="35" t="s">
        <v>19</v>
      </c>
      <c r="H145" s="35">
        <v>2018</v>
      </c>
      <c r="I145" s="36">
        <v>42105</v>
      </c>
      <c r="J145" s="36">
        <v>2499279</v>
      </c>
      <c r="K145" s="36">
        <v>763599</v>
      </c>
      <c r="L145" s="36">
        <v>64102</v>
      </c>
      <c r="M145" s="36">
        <v>0</v>
      </c>
      <c r="N145" s="36">
        <v>0</v>
      </c>
      <c r="O145" s="36">
        <v>0</v>
      </c>
      <c r="P145" s="36">
        <v>0</v>
      </c>
      <c r="Q145" s="36">
        <v>3369085</v>
      </c>
      <c r="R145" s="36">
        <v>0</v>
      </c>
      <c r="S145" s="36">
        <v>3369085</v>
      </c>
      <c r="T145" s="36">
        <v>0</v>
      </c>
      <c r="U145" s="36">
        <v>2250391</v>
      </c>
      <c r="V145" s="36">
        <v>0</v>
      </c>
      <c r="W145" s="36">
        <v>0</v>
      </c>
      <c r="X145" s="36">
        <v>0</v>
      </c>
      <c r="Y145" s="36">
        <v>0</v>
      </c>
      <c r="Z145" s="36">
        <v>0</v>
      </c>
      <c r="AA145" s="36">
        <v>0</v>
      </c>
      <c r="AB145" s="36">
        <v>0</v>
      </c>
      <c r="AC145" s="36">
        <v>0</v>
      </c>
      <c r="AD145" s="36">
        <v>0</v>
      </c>
      <c r="AE145" s="36">
        <v>0</v>
      </c>
      <c r="AF145" s="36">
        <v>0</v>
      </c>
      <c r="AG145" s="36">
        <v>0</v>
      </c>
      <c r="AH145" s="36">
        <v>0</v>
      </c>
      <c r="AI145" s="36">
        <v>0</v>
      </c>
      <c r="AJ145" s="36">
        <v>2250391</v>
      </c>
      <c r="AK145" s="36">
        <v>5619476</v>
      </c>
      <c r="AL145" s="36">
        <v>43182</v>
      </c>
      <c r="AM145" s="36">
        <v>49982</v>
      </c>
      <c r="AN145" s="36">
        <v>93164</v>
      </c>
      <c r="AO145" s="36">
        <v>1558858</v>
      </c>
      <c r="AP145" s="36">
        <v>0</v>
      </c>
      <c r="AQ145" s="36">
        <v>548413</v>
      </c>
      <c r="AR145" s="36">
        <v>548413</v>
      </c>
      <c r="AS145" s="36">
        <v>0</v>
      </c>
      <c r="AT145" s="36">
        <v>0</v>
      </c>
      <c r="AU145" s="36">
        <v>2200435</v>
      </c>
      <c r="AV145" s="36">
        <v>0</v>
      </c>
      <c r="AW145" s="36">
        <v>2200435</v>
      </c>
      <c r="AX145" s="36">
        <v>0</v>
      </c>
      <c r="AY145" s="36">
        <v>0</v>
      </c>
      <c r="AZ145" s="36">
        <v>0</v>
      </c>
      <c r="BA145" s="36">
        <v>0</v>
      </c>
      <c r="BB145" s="36">
        <v>0</v>
      </c>
      <c r="BC145" s="36">
        <v>1545344</v>
      </c>
      <c r="BD145" s="36">
        <v>141605</v>
      </c>
      <c r="BE145" s="36">
        <v>141605</v>
      </c>
      <c r="BF145" s="36">
        <v>0</v>
      </c>
      <c r="BG145" s="36">
        <v>1686949</v>
      </c>
      <c r="BH145" s="36">
        <v>3887384</v>
      </c>
      <c r="BI145" s="36">
        <v>291188</v>
      </c>
      <c r="BJ145" s="36">
        <v>0</v>
      </c>
      <c r="BK145" s="36">
        <v>0</v>
      </c>
      <c r="BL145" s="36">
        <v>0</v>
      </c>
      <c r="BM145" s="36">
        <v>0</v>
      </c>
      <c r="BN145" s="36">
        <v>0</v>
      </c>
      <c r="BO145" s="36">
        <v>257400</v>
      </c>
      <c r="BP145" s="36">
        <v>1183504</v>
      </c>
      <c r="BQ145" s="36">
        <v>0</v>
      </c>
      <c r="BR145" s="36">
        <v>0</v>
      </c>
      <c r="BS145" s="36">
        <v>1732092</v>
      </c>
      <c r="BT145" s="36">
        <v>5619476</v>
      </c>
    </row>
    <row r="146" spans="2:72" x14ac:dyDescent="0.3">
      <c r="B146" s="35" t="s">
        <v>145</v>
      </c>
      <c r="C146" s="35" t="s">
        <v>260</v>
      </c>
      <c r="D146" s="35" t="s">
        <v>351</v>
      </c>
      <c r="E146" s="35" t="s">
        <v>176</v>
      </c>
      <c r="F146" s="35" t="s">
        <v>62</v>
      </c>
      <c r="G146" s="35" t="s">
        <v>17</v>
      </c>
      <c r="H146" s="35">
        <v>2018</v>
      </c>
      <c r="I146" s="36">
        <v>385964</v>
      </c>
      <c r="J146" s="36">
        <v>2092726</v>
      </c>
      <c r="K146" s="36">
        <v>2470422</v>
      </c>
      <c r="L146" s="36">
        <v>1843</v>
      </c>
      <c r="M146" s="36">
        <v>0</v>
      </c>
      <c r="N146" s="36">
        <v>4695</v>
      </c>
      <c r="O146" s="36">
        <v>0</v>
      </c>
      <c r="P146" s="36">
        <v>0</v>
      </c>
      <c r="Q146" s="36">
        <v>4955650</v>
      </c>
      <c r="R146" s="36">
        <v>0</v>
      </c>
      <c r="S146" s="36">
        <v>4955650</v>
      </c>
      <c r="T146" s="36">
        <v>0</v>
      </c>
      <c r="U146" s="36">
        <v>1236464</v>
      </c>
      <c r="V146" s="36">
        <v>0</v>
      </c>
      <c r="W146" s="36">
        <v>0</v>
      </c>
      <c r="X146" s="36">
        <v>0</v>
      </c>
      <c r="Y146" s="36">
        <v>0</v>
      </c>
      <c r="Z146" s="36">
        <v>0</v>
      </c>
      <c r="AA146" s="36">
        <v>0</v>
      </c>
      <c r="AB146" s="36">
        <v>0</v>
      </c>
      <c r="AC146" s="36">
        <v>728547</v>
      </c>
      <c r="AD146" s="36">
        <v>0</v>
      </c>
      <c r="AE146" s="36">
        <v>0</v>
      </c>
      <c r="AF146" s="36">
        <v>0</v>
      </c>
      <c r="AG146" s="36">
        <v>0</v>
      </c>
      <c r="AH146" s="36">
        <v>0</v>
      </c>
      <c r="AI146" s="36">
        <v>0</v>
      </c>
      <c r="AJ146" s="36">
        <v>1965011</v>
      </c>
      <c r="AK146" s="36">
        <v>6920661</v>
      </c>
      <c r="AL146" s="36">
        <v>88177</v>
      </c>
      <c r="AM146" s="36">
        <v>0</v>
      </c>
      <c r="AN146" s="36">
        <v>88177</v>
      </c>
      <c r="AO146" s="36">
        <v>3085717</v>
      </c>
      <c r="AP146" s="36">
        <v>237837</v>
      </c>
      <c r="AQ146" s="36">
        <v>1200106</v>
      </c>
      <c r="AR146" s="36">
        <v>1200106</v>
      </c>
      <c r="AS146" s="36">
        <v>0</v>
      </c>
      <c r="AT146" s="36">
        <v>0</v>
      </c>
      <c r="AU146" s="36">
        <v>4611837</v>
      </c>
      <c r="AV146" s="36">
        <v>0</v>
      </c>
      <c r="AW146" s="36">
        <v>4611837</v>
      </c>
      <c r="AX146" s="36">
        <v>0</v>
      </c>
      <c r="AY146" s="36">
        <v>0</v>
      </c>
      <c r="AZ146" s="36">
        <v>0</v>
      </c>
      <c r="BA146" s="36">
        <v>329000</v>
      </c>
      <c r="BB146" s="36">
        <v>0</v>
      </c>
      <c r="BC146" s="36">
        <v>0</v>
      </c>
      <c r="BD146" s="36">
        <v>0</v>
      </c>
      <c r="BE146" s="36">
        <v>0</v>
      </c>
      <c r="BF146" s="36">
        <v>4918</v>
      </c>
      <c r="BG146" s="36">
        <v>333918</v>
      </c>
      <c r="BH146" s="36">
        <v>4945755</v>
      </c>
      <c r="BI146" s="36">
        <v>200000</v>
      </c>
      <c r="BJ146" s="36">
        <v>0</v>
      </c>
      <c r="BK146" s="36">
        <v>0</v>
      </c>
      <c r="BL146" s="36">
        <v>0</v>
      </c>
      <c r="BM146" s="36">
        <v>0</v>
      </c>
      <c r="BN146" s="36">
        <v>0</v>
      </c>
      <c r="BO146" s="36">
        <v>146906</v>
      </c>
      <c r="BP146" s="36">
        <v>1628000</v>
      </c>
      <c r="BQ146" s="36">
        <v>0</v>
      </c>
      <c r="BR146" s="36">
        <v>0</v>
      </c>
      <c r="BS146" s="36">
        <v>1974906</v>
      </c>
      <c r="BT146" s="36">
        <v>6920661</v>
      </c>
    </row>
    <row r="147" spans="2:72" x14ac:dyDescent="0.3">
      <c r="B147" s="35" t="s">
        <v>145</v>
      </c>
      <c r="C147" s="35" t="s">
        <v>260</v>
      </c>
      <c r="D147" s="35" t="s">
        <v>351</v>
      </c>
      <c r="E147" s="35" t="s">
        <v>177</v>
      </c>
      <c r="F147" s="35" t="s">
        <v>93</v>
      </c>
      <c r="G147" s="35" t="s">
        <v>8</v>
      </c>
      <c r="H147" s="35">
        <v>2018</v>
      </c>
      <c r="I147" s="36">
        <v>801272</v>
      </c>
      <c r="J147" s="36">
        <v>3841430</v>
      </c>
      <c r="K147" s="36">
        <v>5142217</v>
      </c>
      <c r="L147" s="36">
        <v>715820</v>
      </c>
      <c r="M147" s="36">
        <v>0</v>
      </c>
      <c r="N147" s="36">
        <v>0</v>
      </c>
      <c r="O147" s="36">
        <v>0</v>
      </c>
      <c r="P147" s="36">
        <v>0</v>
      </c>
      <c r="Q147" s="36">
        <v>10500739</v>
      </c>
      <c r="R147" s="36">
        <v>0</v>
      </c>
      <c r="S147" s="36">
        <v>10500739</v>
      </c>
      <c r="T147" s="36">
        <v>0</v>
      </c>
      <c r="U147" s="36">
        <v>3725215</v>
      </c>
      <c r="V147" s="36">
        <v>0</v>
      </c>
      <c r="W147" s="36">
        <v>0</v>
      </c>
      <c r="X147" s="36">
        <v>0</v>
      </c>
      <c r="Y147" s="36">
        <v>12252</v>
      </c>
      <c r="Z147" s="36">
        <v>0</v>
      </c>
      <c r="AA147" s="36">
        <v>0</v>
      </c>
      <c r="AB147" s="36">
        <v>0</v>
      </c>
      <c r="AC147" s="36">
        <v>0</v>
      </c>
      <c r="AD147" s="36">
        <v>0</v>
      </c>
      <c r="AE147" s="36">
        <v>163164</v>
      </c>
      <c r="AF147" s="36">
        <v>0</v>
      </c>
      <c r="AG147" s="36">
        <v>0</v>
      </c>
      <c r="AH147" s="36">
        <v>0</v>
      </c>
      <c r="AI147" s="36">
        <v>0</v>
      </c>
      <c r="AJ147" s="36">
        <v>3900631</v>
      </c>
      <c r="AK147" s="36">
        <v>14401370</v>
      </c>
      <c r="AL147" s="36">
        <v>107133</v>
      </c>
      <c r="AM147" s="36">
        <v>0</v>
      </c>
      <c r="AN147" s="36">
        <v>107133</v>
      </c>
      <c r="AO147" s="36">
        <v>4612501</v>
      </c>
      <c r="AP147" s="36">
        <v>140129</v>
      </c>
      <c r="AQ147" s="36">
        <v>200400</v>
      </c>
      <c r="AR147" s="36">
        <v>0</v>
      </c>
      <c r="AS147" s="36">
        <v>0</v>
      </c>
      <c r="AT147" s="36">
        <v>0</v>
      </c>
      <c r="AU147" s="36">
        <v>5060163</v>
      </c>
      <c r="AV147" s="36">
        <v>0</v>
      </c>
      <c r="AW147" s="36">
        <v>5060163</v>
      </c>
      <c r="AX147" s="36">
        <v>0</v>
      </c>
      <c r="AY147" s="36">
        <v>0</v>
      </c>
      <c r="AZ147" s="36">
        <v>0</v>
      </c>
      <c r="BA147" s="36">
        <v>0</v>
      </c>
      <c r="BB147" s="36">
        <v>216253</v>
      </c>
      <c r="BC147" s="36">
        <v>0</v>
      </c>
      <c r="BD147" s="36">
        <v>282648</v>
      </c>
      <c r="BE147" s="36">
        <v>282648</v>
      </c>
      <c r="BF147" s="36">
        <v>0</v>
      </c>
      <c r="BG147" s="36">
        <v>498901</v>
      </c>
      <c r="BH147" s="36">
        <v>5559064</v>
      </c>
      <c r="BI147" s="36">
        <v>12966709</v>
      </c>
      <c r="BJ147" s="36">
        <v>0</v>
      </c>
      <c r="BK147" s="36">
        <v>0</v>
      </c>
      <c r="BL147" s="36">
        <v>0</v>
      </c>
      <c r="BM147" s="36">
        <v>0</v>
      </c>
      <c r="BN147" s="36">
        <v>0</v>
      </c>
      <c r="BO147" s="36">
        <v>44033</v>
      </c>
      <c r="BP147" s="36">
        <v>-4168436</v>
      </c>
      <c r="BQ147" s="36">
        <v>0</v>
      </c>
      <c r="BR147" s="36">
        <v>0</v>
      </c>
      <c r="BS147" s="36">
        <v>8842306</v>
      </c>
      <c r="BT147" s="36">
        <v>14401370</v>
      </c>
    </row>
    <row r="148" spans="2:72" x14ac:dyDescent="0.3">
      <c r="B148" s="35" t="s">
        <v>145</v>
      </c>
      <c r="C148" s="35" t="s">
        <v>260</v>
      </c>
      <c r="D148" s="35" t="s">
        <v>351</v>
      </c>
      <c r="E148" s="35" t="s">
        <v>187</v>
      </c>
      <c r="F148" s="35" t="s">
        <v>53</v>
      </c>
      <c r="G148" s="35" t="s">
        <v>12</v>
      </c>
      <c r="H148" s="35">
        <v>2018</v>
      </c>
      <c r="I148" s="36">
        <v>17</v>
      </c>
      <c r="J148" s="36">
        <v>7435</v>
      </c>
      <c r="K148" s="36">
        <v>0</v>
      </c>
      <c r="L148" s="36">
        <v>1317</v>
      </c>
      <c r="M148" s="36">
        <v>0</v>
      </c>
      <c r="N148" s="36">
        <v>0</v>
      </c>
      <c r="O148" s="36">
        <v>0</v>
      </c>
      <c r="P148" s="36">
        <v>0</v>
      </c>
      <c r="Q148" s="36">
        <v>8769</v>
      </c>
      <c r="R148" s="36">
        <v>0</v>
      </c>
      <c r="S148" s="36">
        <v>8769</v>
      </c>
      <c r="T148" s="36">
        <v>0</v>
      </c>
      <c r="U148" s="36">
        <v>0</v>
      </c>
      <c r="V148" s="36">
        <v>0</v>
      </c>
      <c r="W148" s="36">
        <v>0</v>
      </c>
      <c r="X148" s="36">
        <v>0</v>
      </c>
      <c r="Y148" s="36">
        <v>0</v>
      </c>
      <c r="Z148" s="36">
        <v>0</v>
      </c>
      <c r="AA148" s="36">
        <v>0</v>
      </c>
      <c r="AB148" s="36">
        <v>0</v>
      </c>
      <c r="AC148" s="36">
        <v>0</v>
      </c>
      <c r="AD148" s="36">
        <v>0</v>
      </c>
      <c r="AE148" s="36">
        <v>0</v>
      </c>
      <c r="AF148" s="36">
        <v>0</v>
      </c>
      <c r="AG148" s="36">
        <v>0</v>
      </c>
      <c r="AH148" s="36">
        <v>0</v>
      </c>
      <c r="AI148" s="36">
        <v>0</v>
      </c>
      <c r="AJ148" s="36">
        <v>0</v>
      </c>
      <c r="AK148" s="36">
        <v>8769</v>
      </c>
      <c r="AL148" s="36">
        <v>0</v>
      </c>
      <c r="AM148" s="36">
        <v>0</v>
      </c>
      <c r="AN148" s="36">
        <v>0</v>
      </c>
      <c r="AO148" s="36">
        <v>4467</v>
      </c>
      <c r="AP148" s="36">
        <v>0</v>
      </c>
      <c r="AQ148" s="36">
        <v>0</v>
      </c>
      <c r="AR148" s="36">
        <v>0</v>
      </c>
      <c r="AS148" s="36">
        <v>0</v>
      </c>
      <c r="AT148" s="36">
        <v>0</v>
      </c>
      <c r="AU148" s="36">
        <v>4467</v>
      </c>
      <c r="AV148" s="36">
        <v>0</v>
      </c>
      <c r="AW148" s="36">
        <v>4467</v>
      </c>
      <c r="AX148" s="36">
        <v>0</v>
      </c>
      <c r="AY148" s="36">
        <v>0</v>
      </c>
      <c r="AZ148" s="36">
        <v>0</v>
      </c>
      <c r="BA148" s="36">
        <v>0</v>
      </c>
      <c r="BB148" s="36">
        <v>0</v>
      </c>
      <c r="BC148" s="36">
        <v>0</v>
      </c>
      <c r="BD148" s="36">
        <v>0</v>
      </c>
      <c r="BE148" s="36">
        <v>0</v>
      </c>
      <c r="BF148" s="36">
        <v>0</v>
      </c>
      <c r="BG148" s="36">
        <v>0</v>
      </c>
      <c r="BH148" s="36">
        <v>4467</v>
      </c>
      <c r="BI148" s="36">
        <v>178155</v>
      </c>
      <c r="BJ148" s="36">
        <v>0</v>
      </c>
      <c r="BK148" s="36">
        <v>0</v>
      </c>
      <c r="BL148" s="36">
        <v>0</v>
      </c>
      <c r="BM148" s="36">
        <v>0</v>
      </c>
      <c r="BN148" s="36">
        <v>0</v>
      </c>
      <c r="BO148" s="36">
        <v>0</v>
      </c>
      <c r="BP148" s="36">
        <v>-173853</v>
      </c>
      <c r="BQ148" s="36">
        <v>0</v>
      </c>
      <c r="BR148" s="36">
        <v>0</v>
      </c>
      <c r="BS148" s="36">
        <v>4302</v>
      </c>
      <c r="BT148" s="36">
        <v>8769</v>
      </c>
    </row>
    <row r="149" spans="2:72" x14ac:dyDescent="0.3">
      <c r="B149" s="35" t="s">
        <v>145</v>
      </c>
      <c r="C149" s="35" t="s">
        <v>260</v>
      </c>
      <c r="D149" s="35" t="s">
        <v>351</v>
      </c>
      <c r="E149" s="35" t="s">
        <v>182</v>
      </c>
      <c r="F149" s="35" t="s">
        <v>45</v>
      </c>
      <c r="G149" s="35" t="s">
        <v>17</v>
      </c>
      <c r="H149" s="35">
        <v>2018</v>
      </c>
      <c r="I149" s="36">
        <v>1392428</v>
      </c>
      <c r="J149" s="36">
        <v>1828180</v>
      </c>
      <c r="K149" s="36">
        <v>2353972</v>
      </c>
      <c r="L149" s="36">
        <v>518050</v>
      </c>
      <c r="M149" s="36">
        <v>0</v>
      </c>
      <c r="N149" s="36">
        <v>0</v>
      </c>
      <c r="O149" s="36">
        <v>0</v>
      </c>
      <c r="P149" s="36">
        <v>0</v>
      </c>
      <c r="Q149" s="36">
        <v>6092630</v>
      </c>
      <c r="R149" s="36">
        <v>0</v>
      </c>
      <c r="S149" s="36">
        <v>6092630</v>
      </c>
      <c r="T149" s="36">
        <v>0</v>
      </c>
      <c r="U149" s="36">
        <v>1020480</v>
      </c>
      <c r="V149" s="36">
        <v>0</v>
      </c>
      <c r="W149" s="36">
        <v>0</v>
      </c>
      <c r="X149" s="36">
        <v>435837</v>
      </c>
      <c r="Y149" s="36">
        <v>21378</v>
      </c>
      <c r="Z149" s="36">
        <v>0</v>
      </c>
      <c r="AA149" s="36">
        <v>0</v>
      </c>
      <c r="AB149" s="36">
        <v>0</v>
      </c>
      <c r="AC149" s="36">
        <v>0</v>
      </c>
      <c r="AD149" s="36">
        <v>0</v>
      </c>
      <c r="AE149" s="36">
        <v>16237</v>
      </c>
      <c r="AF149" s="36">
        <v>0</v>
      </c>
      <c r="AG149" s="36">
        <v>0</v>
      </c>
      <c r="AH149" s="36">
        <v>0</v>
      </c>
      <c r="AI149" s="36">
        <v>0</v>
      </c>
      <c r="AJ149" s="36">
        <v>1493932</v>
      </c>
      <c r="AK149" s="36">
        <v>7586562</v>
      </c>
      <c r="AL149" s="36">
        <v>109185</v>
      </c>
      <c r="AM149" s="36">
        <v>0</v>
      </c>
      <c r="AN149" s="36">
        <v>109185</v>
      </c>
      <c r="AO149" s="36">
        <v>4362696</v>
      </c>
      <c r="AP149" s="36">
        <v>47029</v>
      </c>
      <c r="AQ149" s="36">
        <v>19384</v>
      </c>
      <c r="AR149" s="36">
        <v>19384</v>
      </c>
      <c r="AS149" s="36">
        <v>0</v>
      </c>
      <c r="AT149" s="36">
        <v>0</v>
      </c>
      <c r="AU149" s="36">
        <v>4538294</v>
      </c>
      <c r="AV149" s="36">
        <v>0</v>
      </c>
      <c r="AW149" s="36">
        <v>4538294</v>
      </c>
      <c r="AX149" s="36">
        <v>0</v>
      </c>
      <c r="AY149" s="36">
        <v>0</v>
      </c>
      <c r="AZ149" s="36">
        <v>0</v>
      </c>
      <c r="BA149" s="36">
        <v>0</v>
      </c>
      <c r="BB149" s="36">
        <v>1417</v>
      </c>
      <c r="BC149" s="36">
        <v>0</v>
      </c>
      <c r="BD149" s="36">
        <v>0</v>
      </c>
      <c r="BE149" s="36">
        <v>0</v>
      </c>
      <c r="BF149" s="36">
        <v>114000</v>
      </c>
      <c r="BG149" s="36">
        <v>115417</v>
      </c>
      <c r="BH149" s="36">
        <v>4653711</v>
      </c>
      <c r="BI149" s="36">
        <v>6398662</v>
      </c>
      <c r="BJ149" s="36">
        <v>0</v>
      </c>
      <c r="BK149" s="36">
        <v>0</v>
      </c>
      <c r="BL149" s="36">
        <v>0</v>
      </c>
      <c r="BM149" s="36">
        <v>0</v>
      </c>
      <c r="BN149" s="36">
        <v>0</v>
      </c>
      <c r="BO149" s="36">
        <v>0</v>
      </c>
      <c r="BP149" s="36">
        <v>-3465811</v>
      </c>
      <c r="BQ149" s="36">
        <v>0</v>
      </c>
      <c r="BR149" s="36">
        <v>0</v>
      </c>
      <c r="BS149" s="36">
        <v>2932851</v>
      </c>
      <c r="BT149" s="36">
        <v>7586562</v>
      </c>
    </row>
    <row r="150" spans="2:72" x14ac:dyDescent="0.3">
      <c r="B150" s="35" t="s">
        <v>188</v>
      </c>
      <c r="C150" s="35" t="s">
        <v>260</v>
      </c>
      <c r="D150" s="35" t="s">
        <v>351</v>
      </c>
      <c r="E150" s="35" t="s">
        <v>167</v>
      </c>
      <c r="F150" s="35" t="s">
        <v>46</v>
      </c>
      <c r="G150" s="35" t="s">
        <v>17</v>
      </c>
      <c r="H150" s="35">
        <v>2018</v>
      </c>
      <c r="I150" s="36">
        <v>1048281</v>
      </c>
      <c r="J150" s="36">
        <v>997234</v>
      </c>
      <c r="K150" s="36">
        <v>790362</v>
      </c>
      <c r="L150" s="36">
        <v>76775</v>
      </c>
      <c r="M150" s="36">
        <v>52259</v>
      </c>
      <c r="N150" s="36">
        <v>0</v>
      </c>
      <c r="O150" s="36">
        <v>454385</v>
      </c>
      <c r="P150" s="36">
        <v>0</v>
      </c>
      <c r="Q150" s="36">
        <v>3419296</v>
      </c>
      <c r="R150" s="36">
        <v>0</v>
      </c>
      <c r="S150" s="36">
        <v>3419296</v>
      </c>
      <c r="T150" s="36">
        <v>0</v>
      </c>
      <c r="U150" s="36">
        <v>125661</v>
      </c>
      <c r="V150" s="36">
        <v>0</v>
      </c>
      <c r="W150" s="36">
        <v>4460500</v>
      </c>
      <c r="X150" s="36">
        <v>0</v>
      </c>
      <c r="Y150" s="36">
        <v>0</v>
      </c>
      <c r="Z150" s="36">
        <v>0</v>
      </c>
      <c r="AA150" s="36">
        <v>0</v>
      </c>
      <c r="AB150" s="36">
        <v>0</v>
      </c>
      <c r="AC150" s="36">
        <v>0</v>
      </c>
      <c r="AD150" s="36">
        <v>0</v>
      </c>
      <c r="AE150" s="36">
        <v>90904</v>
      </c>
      <c r="AF150" s="36">
        <v>0</v>
      </c>
      <c r="AG150" s="36">
        <v>0</v>
      </c>
      <c r="AH150" s="36">
        <v>0</v>
      </c>
      <c r="AI150" s="36">
        <v>0</v>
      </c>
      <c r="AJ150" s="36">
        <v>4677065</v>
      </c>
      <c r="AK150" s="36">
        <v>8096361</v>
      </c>
      <c r="AL150" s="36">
        <v>228950</v>
      </c>
      <c r="AM150" s="36">
        <v>0</v>
      </c>
      <c r="AN150" s="36">
        <v>228950</v>
      </c>
      <c r="AO150" s="36">
        <v>593048</v>
      </c>
      <c r="AP150" s="36">
        <v>121194</v>
      </c>
      <c r="AQ150" s="36">
        <v>0</v>
      </c>
      <c r="AR150" s="36">
        <v>0</v>
      </c>
      <c r="AS150" s="36">
        <v>0</v>
      </c>
      <c r="AT150" s="36">
        <v>2934</v>
      </c>
      <c r="AU150" s="36">
        <v>946126</v>
      </c>
      <c r="AV150" s="36">
        <v>0</v>
      </c>
      <c r="AW150" s="36">
        <v>946126</v>
      </c>
      <c r="AX150" s="36">
        <v>0</v>
      </c>
      <c r="AY150" s="36">
        <v>0</v>
      </c>
      <c r="AZ150" s="36">
        <v>0</v>
      </c>
      <c r="BA150" s="36">
        <v>0</v>
      </c>
      <c r="BB150" s="36">
        <v>457866</v>
      </c>
      <c r="BC150" s="36">
        <v>0</v>
      </c>
      <c r="BD150" s="36">
        <v>0</v>
      </c>
      <c r="BE150" s="36">
        <v>0</v>
      </c>
      <c r="BF150" s="36">
        <v>0</v>
      </c>
      <c r="BG150" s="36">
        <v>457866</v>
      </c>
      <c r="BH150" s="36">
        <v>1403992</v>
      </c>
      <c r="BI150" s="36">
        <v>300000</v>
      </c>
      <c r="BJ150" s="36">
        <v>0</v>
      </c>
      <c r="BK150" s="36">
        <v>0</v>
      </c>
      <c r="BL150" s="36">
        <v>0</v>
      </c>
      <c r="BM150" s="36">
        <v>0</v>
      </c>
      <c r="BN150" s="36">
        <v>0</v>
      </c>
      <c r="BO150" s="36">
        <v>119986</v>
      </c>
      <c r="BP150" s="36">
        <v>6272383</v>
      </c>
      <c r="BQ150" s="36">
        <v>0</v>
      </c>
      <c r="BR150" s="36">
        <v>0</v>
      </c>
      <c r="BS150" s="36">
        <v>6692369</v>
      </c>
      <c r="BT150" s="36">
        <v>8096361</v>
      </c>
    </row>
    <row r="151" spans="2:72" x14ac:dyDescent="0.3">
      <c r="B151" s="35" t="s">
        <v>145</v>
      </c>
      <c r="C151" s="35" t="s">
        <v>260</v>
      </c>
      <c r="D151" s="35" t="s">
        <v>351</v>
      </c>
      <c r="E151" s="35" t="s">
        <v>147</v>
      </c>
      <c r="F151" s="35" t="s">
        <v>52</v>
      </c>
      <c r="G151" s="35" t="s">
        <v>23</v>
      </c>
      <c r="H151" s="35">
        <v>2017</v>
      </c>
      <c r="I151" s="36">
        <v>127663</v>
      </c>
      <c r="J151" s="36">
        <v>1577551</v>
      </c>
      <c r="K151" s="36">
        <v>778879</v>
      </c>
      <c r="L151" s="36">
        <v>0</v>
      </c>
      <c r="M151" s="36">
        <v>0</v>
      </c>
      <c r="N151" s="36">
        <v>0</v>
      </c>
      <c r="O151" s="36">
        <v>0</v>
      </c>
      <c r="P151" s="36">
        <v>0</v>
      </c>
      <c r="Q151" s="36">
        <v>2484093</v>
      </c>
      <c r="R151" s="36">
        <v>0</v>
      </c>
      <c r="S151" s="36">
        <v>2484093</v>
      </c>
      <c r="T151" s="36">
        <v>0</v>
      </c>
      <c r="U151" s="36">
        <v>5113557</v>
      </c>
      <c r="V151" s="36">
        <v>0</v>
      </c>
      <c r="W151" s="36">
        <v>0</v>
      </c>
      <c r="X151" s="36">
        <v>0</v>
      </c>
      <c r="Y151" s="36">
        <v>4942</v>
      </c>
      <c r="Z151" s="36">
        <v>0</v>
      </c>
      <c r="AA151" s="36">
        <v>0</v>
      </c>
      <c r="AB151" s="36">
        <v>0</v>
      </c>
      <c r="AC151" s="36">
        <v>0</v>
      </c>
      <c r="AD151" s="36">
        <v>0</v>
      </c>
      <c r="AE151" s="36">
        <v>0</v>
      </c>
      <c r="AF151" s="36">
        <v>0</v>
      </c>
      <c r="AG151" s="36">
        <v>0</v>
      </c>
      <c r="AH151" s="36">
        <v>0</v>
      </c>
      <c r="AI151" s="36">
        <v>0</v>
      </c>
      <c r="AJ151" s="36">
        <v>5118499</v>
      </c>
      <c r="AK151" s="36">
        <v>7602592</v>
      </c>
      <c r="AL151" s="36">
        <v>123884</v>
      </c>
      <c r="AM151" s="36">
        <v>0</v>
      </c>
      <c r="AN151" s="36">
        <v>123884</v>
      </c>
      <c r="AO151" s="36">
        <v>803142</v>
      </c>
      <c r="AP151" s="36">
        <v>175760</v>
      </c>
      <c r="AQ151" s="36">
        <v>222340</v>
      </c>
      <c r="AR151" s="36">
        <v>222340</v>
      </c>
      <c r="AS151" s="36">
        <v>0</v>
      </c>
      <c r="AT151" s="36">
        <v>0</v>
      </c>
      <c r="AU151" s="36">
        <v>1325126</v>
      </c>
      <c r="AV151" s="36">
        <v>0</v>
      </c>
      <c r="AW151" s="36">
        <v>1325126</v>
      </c>
      <c r="AX151" s="36">
        <v>0</v>
      </c>
      <c r="AY151" s="36">
        <v>0</v>
      </c>
      <c r="AZ151" s="36">
        <v>0</v>
      </c>
      <c r="BA151" s="36">
        <v>0</v>
      </c>
      <c r="BB151" s="36">
        <v>0</v>
      </c>
      <c r="BC151" s="36">
        <v>0</v>
      </c>
      <c r="BD151" s="36">
        <v>771624</v>
      </c>
      <c r="BE151" s="36">
        <v>771624</v>
      </c>
      <c r="BF151" s="36">
        <v>0</v>
      </c>
      <c r="BG151" s="36">
        <v>771624</v>
      </c>
      <c r="BH151" s="36">
        <v>2096750</v>
      </c>
      <c r="BI151" s="36">
        <v>400000</v>
      </c>
      <c r="BJ151" s="36">
        <v>0</v>
      </c>
      <c r="BK151" s="36">
        <v>0</v>
      </c>
      <c r="BL151" s="36">
        <v>0</v>
      </c>
      <c r="BM151" s="36">
        <v>0</v>
      </c>
      <c r="BN151" s="36">
        <v>0</v>
      </c>
      <c r="BO151" s="36">
        <v>184432</v>
      </c>
      <c r="BP151" s="36">
        <v>4921410</v>
      </c>
      <c r="BQ151" s="36">
        <v>0</v>
      </c>
      <c r="BR151" s="36">
        <v>0</v>
      </c>
      <c r="BS151" s="36">
        <v>5505842</v>
      </c>
      <c r="BT151" s="36">
        <v>7602592</v>
      </c>
    </row>
    <row r="152" spans="2:72" x14ac:dyDescent="0.3">
      <c r="B152" s="35" t="s">
        <v>145</v>
      </c>
      <c r="C152" s="35" t="s">
        <v>260</v>
      </c>
      <c r="D152" s="35" t="s">
        <v>351</v>
      </c>
      <c r="E152" s="35" t="s">
        <v>149</v>
      </c>
      <c r="F152" s="35" t="s">
        <v>75</v>
      </c>
      <c r="G152" s="35" t="s">
        <v>12</v>
      </c>
      <c r="H152" s="35">
        <v>2017</v>
      </c>
      <c r="I152" s="36">
        <v>48435</v>
      </c>
      <c r="J152" s="36">
        <v>828523</v>
      </c>
      <c r="K152" s="36">
        <v>867937</v>
      </c>
      <c r="L152" s="36">
        <v>0</v>
      </c>
      <c r="M152" s="36">
        <v>0</v>
      </c>
      <c r="N152" s="36">
        <v>0</v>
      </c>
      <c r="O152" s="36">
        <v>0</v>
      </c>
      <c r="P152" s="36">
        <v>0</v>
      </c>
      <c r="Q152" s="36">
        <v>1744895</v>
      </c>
      <c r="R152" s="36">
        <v>0</v>
      </c>
      <c r="S152" s="36">
        <v>1744895</v>
      </c>
      <c r="T152" s="36">
        <v>0</v>
      </c>
      <c r="U152" s="36">
        <v>2699444</v>
      </c>
      <c r="V152" s="36">
        <v>0</v>
      </c>
      <c r="W152" s="36">
        <v>0</v>
      </c>
      <c r="X152" s="36">
        <v>0</v>
      </c>
      <c r="Y152" s="36">
        <v>0</v>
      </c>
      <c r="Z152" s="36">
        <v>0</v>
      </c>
      <c r="AA152" s="36">
        <v>0</v>
      </c>
      <c r="AB152" s="36">
        <v>0</v>
      </c>
      <c r="AC152" s="36">
        <v>0</v>
      </c>
      <c r="AD152" s="36">
        <v>0</v>
      </c>
      <c r="AE152" s="36">
        <v>0</v>
      </c>
      <c r="AF152" s="36">
        <v>0</v>
      </c>
      <c r="AG152" s="36">
        <v>0</v>
      </c>
      <c r="AH152" s="36">
        <v>10817</v>
      </c>
      <c r="AI152" s="36">
        <v>0</v>
      </c>
      <c r="AJ152" s="36">
        <v>2710261</v>
      </c>
      <c r="AK152" s="36">
        <v>4455156</v>
      </c>
      <c r="AL152" s="36">
        <v>58822</v>
      </c>
      <c r="AM152" s="36">
        <v>0</v>
      </c>
      <c r="AN152" s="36">
        <v>58822</v>
      </c>
      <c r="AO152" s="36">
        <v>1156306</v>
      </c>
      <c r="AP152" s="36">
        <v>53982</v>
      </c>
      <c r="AQ152" s="36">
        <v>43927</v>
      </c>
      <c r="AR152" s="36">
        <v>0</v>
      </c>
      <c r="AS152" s="36">
        <v>43927</v>
      </c>
      <c r="AT152" s="36">
        <v>2654</v>
      </c>
      <c r="AU152" s="36">
        <v>1315691</v>
      </c>
      <c r="AV152" s="36">
        <v>0</v>
      </c>
      <c r="AW152" s="36">
        <v>1315691</v>
      </c>
      <c r="AX152" s="36">
        <v>0</v>
      </c>
      <c r="AY152" s="36">
        <v>0</v>
      </c>
      <c r="AZ152" s="36">
        <v>0</v>
      </c>
      <c r="BA152" s="36">
        <v>0</v>
      </c>
      <c r="BB152" s="36">
        <v>0</v>
      </c>
      <c r="BC152" s="36">
        <v>0</v>
      </c>
      <c r="BD152" s="36">
        <v>0</v>
      </c>
      <c r="BE152" s="36">
        <v>0</v>
      </c>
      <c r="BF152" s="36">
        <v>0</v>
      </c>
      <c r="BG152" s="36">
        <v>0</v>
      </c>
      <c r="BH152" s="36">
        <v>1315691</v>
      </c>
      <c r="BI152" s="36">
        <v>10000</v>
      </c>
      <c r="BJ152" s="36">
        <v>0</v>
      </c>
      <c r="BK152" s="36">
        <v>0</v>
      </c>
      <c r="BL152" s="36">
        <v>0</v>
      </c>
      <c r="BM152" s="36">
        <v>0</v>
      </c>
      <c r="BN152" s="36">
        <v>1750892</v>
      </c>
      <c r="BO152" s="36">
        <v>8421</v>
      </c>
      <c r="BP152" s="36">
        <v>1370152</v>
      </c>
      <c r="BQ152" s="36">
        <v>0</v>
      </c>
      <c r="BR152" s="36">
        <v>0</v>
      </c>
      <c r="BS152" s="36">
        <v>3139465</v>
      </c>
      <c r="BT152" s="36">
        <v>4455156</v>
      </c>
    </row>
    <row r="153" spans="2:72" x14ac:dyDescent="0.3">
      <c r="B153" s="35" t="s">
        <v>145</v>
      </c>
      <c r="C153" s="35" t="s">
        <v>260</v>
      </c>
      <c r="D153" s="35" t="s">
        <v>351</v>
      </c>
      <c r="E153" s="35" t="s">
        <v>150</v>
      </c>
      <c r="F153" s="35" t="s">
        <v>89</v>
      </c>
      <c r="G153" s="35" t="s">
        <v>8</v>
      </c>
      <c r="H153" s="35">
        <v>2017</v>
      </c>
      <c r="I153" s="36">
        <v>432640</v>
      </c>
      <c r="J153" s="36">
        <v>767640</v>
      </c>
      <c r="K153" s="36">
        <v>1871073</v>
      </c>
      <c r="L153" s="36">
        <v>97260</v>
      </c>
      <c r="M153" s="36">
        <v>0</v>
      </c>
      <c r="N153" s="36">
        <v>8400</v>
      </c>
      <c r="O153" s="36">
        <v>15141</v>
      </c>
      <c r="P153" s="36">
        <v>0</v>
      </c>
      <c r="Q153" s="36">
        <v>3192154</v>
      </c>
      <c r="R153" s="36">
        <v>0</v>
      </c>
      <c r="S153" s="36">
        <v>3192154</v>
      </c>
      <c r="T153" s="36">
        <v>0</v>
      </c>
      <c r="U153" s="36">
        <v>3743981</v>
      </c>
      <c r="V153" s="36">
        <v>0</v>
      </c>
      <c r="W153" s="36">
        <v>0</v>
      </c>
      <c r="X153" s="36">
        <v>0</v>
      </c>
      <c r="Y153" s="36">
        <v>0</v>
      </c>
      <c r="Z153" s="36">
        <v>0</v>
      </c>
      <c r="AA153" s="36">
        <v>0</v>
      </c>
      <c r="AB153" s="36">
        <v>0</v>
      </c>
      <c r="AC153" s="36">
        <v>0</v>
      </c>
      <c r="AD153" s="36">
        <v>0</v>
      </c>
      <c r="AE153" s="36">
        <v>21006</v>
      </c>
      <c r="AF153" s="36">
        <v>0</v>
      </c>
      <c r="AG153" s="36">
        <v>0</v>
      </c>
      <c r="AH153" s="36">
        <v>0</v>
      </c>
      <c r="AI153" s="36">
        <v>0</v>
      </c>
      <c r="AJ153" s="36">
        <v>3764987</v>
      </c>
      <c r="AK153" s="36">
        <v>6957141</v>
      </c>
      <c r="AL153" s="36">
        <v>26493</v>
      </c>
      <c r="AM153" s="36">
        <v>0</v>
      </c>
      <c r="AN153" s="36">
        <v>26493</v>
      </c>
      <c r="AO153" s="36">
        <v>562178</v>
      </c>
      <c r="AP153" s="36">
        <v>475</v>
      </c>
      <c r="AQ153" s="36">
        <v>102774</v>
      </c>
      <c r="AR153" s="36">
        <v>102774</v>
      </c>
      <c r="AS153" s="36">
        <v>0</v>
      </c>
      <c r="AT153" s="36">
        <v>0</v>
      </c>
      <c r="AU153" s="36">
        <v>691920</v>
      </c>
      <c r="AV153" s="36">
        <v>0</v>
      </c>
      <c r="AW153" s="36">
        <v>691920</v>
      </c>
      <c r="AX153" s="36">
        <v>0</v>
      </c>
      <c r="AY153" s="36">
        <v>0</v>
      </c>
      <c r="AZ153" s="36">
        <v>0</v>
      </c>
      <c r="BA153" s="36">
        <v>116683</v>
      </c>
      <c r="BB153" s="36">
        <v>493471</v>
      </c>
      <c r="BC153" s="36">
        <v>0</v>
      </c>
      <c r="BD153" s="36">
        <v>7630</v>
      </c>
      <c r="BE153" s="36">
        <v>7630</v>
      </c>
      <c r="BF153" s="36">
        <v>0</v>
      </c>
      <c r="BG153" s="36">
        <v>617784</v>
      </c>
      <c r="BH153" s="36">
        <v>1309704</v>
      </c>
      <c r="BI153" s="36">
        <v>836072</v>
      </c>
      <c r="BJ153" s="36">
        <v>983552</v>
      </c>
      <c r="BK153" s="36">
        <v>0</v>
      </c>
      <c r="BL153" s="36">
        <v>0</v>
      </c>
      <c r="BM153" s="36">
        <v>0</v>
      </c>
      <c r="BN153" s="36">
        <v>0</v>
      </c>
      <c r="BO153" s="36">
        <v>515263</v>
      </c>
      <c r="BP153" s="36">
        <v>3312550</v>
      </c>
      <c r="BQ153" s="36">
        <v>0</v>
      </c>
      <c r="BR153" s="36">
        <v>0</v>
      </c>
      <c r="BS153" s="36">
        <v>5647437</v>
      </c>
      <c r="BT153" s="36">
        <v>6957141</v>
      </c>
    </row>
    <row r="154" spans="2:72" x14ac:dyDescent="0.3">
      <c r="B154" s="35" t="s">
        <v>145</v>
      </c>
      <c r="C154" s="35" t="s">
        <v>260</v>
      </c>
      <c r="D154" s="35" t="s">
        <v>351</v>
      </c>
      <c r="E154" s="35" t="s">
        <v>151</v>
      </c>
      <c r="F154" s="35" t="s">
        <v>27</v>
      </c>
      <c r="G154" s="35" t="s">
        <v>10</v>
      </c>
      <c r="H154" s="35">
        <v>2017</v>
      </c>
      <c r="I154" s="36">
        <v>121054</v>
      </c>
      <c r="J154" s="36">
        <v>2118535</v>
      </c>
      <c r="K154" s="36">
        <v>3441938</v>
      </c>
      <c r="L154" s="36">
        <v>155272</v>
      </c>
      <c r="M154" s="36">
        <v>0</v>
      </c>
      <c r="N154" s="36">
        <v>0</v>
      </c>
      <c r="O154" s="36">
        <v>154818</v>
      </c>
      <c r="P154" s="36">
        <v>0</v>
      </c>
      <c r="Q154" s="36">
        <v>5991617</v>
      </c>
      <c r="R154" s="36">
        <v>0</v>
      </c>
      <c r="S154" s="36">
        <v>5991617</v>
      </c>
      <c r="T154" s="36">
        <v>0</v>
      </c>
      <c r="U154" s="36">
        <v>1374426</v>
      </c>
      <c r="V154" s="36">
        <v>0</v>
      </c>
      <c r="W154" s="36">
        <v>0</v>
      </c>
      <c r="X154" s="36">
        <v>0</v>
      </c>
      <c r="Y154" s="36">
        <v>0</v>
      </c>
      <c r="Z154" s="36">
        <v>0</v>
      </c>
      <c r="AA154" s="36">
        <v>0</v>
      </c>
      <c r="AB154" s="36">
        <v>0</v>
      </c>
      <c r="AC154" s="36">
        <v>0</v>
      </c>
      <c r="AD154" s="36">
        <v>0</v>
      </c>
      <c r="AE154" s="36">
        <v>0</v>
      </c>
      <c r="AF154" s="36">
        <v>0</v>
      </c>
      <c r="AG154" s="36">
        <v>0</v>
      </c>
      <c r="AH154" s="36">
        <v>0</v>
      </c>
      <c r="AI154" s="36">
        <v>0</v>
      </c>
      <c r="AJ154" s="36">
        <v>1374426</v>
      </c>
      <c r="AK154" s="36">
        <v>7366043</v>
      </c>
      <c r="AL154" s="36">
        <v>70719</v>
      </c>
      <c r="AM154" s="36">
        <v>0</v>
      </c>
      <c r="AN154" s="36">
        <v>70719</v>
      </c>
      <c r="AO154" s="36">
        <v>3095995</v>
      </c>
      <c r="AP154" s="36">
        <v>0</v>
      </c>
      <c r="AQ154" s="36">
        <v>6628</v>
      </c>
      <c r="AR154" s="36">
        <v>6628</v>
      </c>
      <c r="AS154" s="36">
        <v>0</v>
      </c>
      <c r="AT154" s="36">
        <v>862380</v>
      </c>
      <c r="AU154" s="36">
        <v>4035722</v>
      </c>
      <c r="AV154" s="36">
        <v>0</v>
      </c>
      <c r="AW154" s="36">
        <v>4035722</v>
      </c>
      <c r="AX154" s="36">
        <v>0</v>
      </c>
      <c r="AY154" s="36">
        <v>0</v>
      </c>
      <c r="AZ154" s="36">
        <v>0</v>
      </c>
      <c r="BA154" s="36">
        <v>970066</v>
      </c>
      <c r="BB154" s="36">
        <v>332845</v>
      </c>
      <c r="BC154" s="36">
        <v>0</v>
      </c>
      <c r="BD154" s="36">
        <v>345893</v>
      </c>
      <c r="BE154" s="36">
        <v>345893</v>
      </c>
      <c r="BF154" s="36">
        <v>0</v>
      </c>
      <c r="BG154" s="36">
        <v>1648804</v>
      </c>
      <c r="BH154" s="36">
        <v>5684526</v>
      </c>
      <c r="BI154" s="36">
        <v>373507</v>
      </c>
      <c r="BJ154" s="36">
        <v>0</v>
      </c>
      <c r="BK154" s="36">
        <v>0</v>
      </c>
      <c r="BL154" s="36">
        <v>0</v>
      </c>
      <c r="BM154" s="36">
        <v>0</v>
      </c>
      <c r="BN154" s="36">
        <v>0</v>
      </c>
      <c r="BO154" s="36">
        <v>85414</v>
      </c>
      <c r="BP154" s="36">
        <v>1222596</v>
      </c>
      <c r="BQ154" s="36">
        <v>0</v>
      </c>
      <c r="BR154" s="36">
        <v>0</v>
      </c>
      <c r="BS154" s="36">
        <v>1681517</v>
      </c>
      <c r="BT154" s="36">
        <v>7366043</v>
      </c>
    </row>
    <row r="155" spans="2:72" x14ac:dyDescent="0.3">
      <c r="B155" s="35" t="s">
        <v>145</v>
      </c>
      <c r="C155" s="35" t="s">
        <v>260</v>
      </c>
      <c r="D155" s="35" t="s">
        <v>351</v>
      </c>
      <c r="E155" s="35" t="s">
        <v>153</v>
      </c>
      <c r="F155" s="35" t="s">
        <v>69</v>
      </c>
      <c r="G155" s="35" t="s">
        <v>17</v>
      </c>
      <c r="H155" s="35">
        <v>2017</v>
      </c>
      <c r="I155" s="36">
        <v>1113172</v>
      </c>
      <c r="J155" s="36">
        <v>11469962</v>
      </c>
      <c r="K155" s="36">
        <v>9112642</v>
      </c>
      <c r="L155" s="36">
        <v>0</v>
      </c>
      <c r="M155" s="36">
        <v>0</v>
      </c>
      <c r="N155" s="36">
        <v>0</v>
      </c>
      <c r="O155" s="36">
        <v>0</v>
      </c>
      <c r="P155" s="36">
        <v>0</v>
      </c>
      <c r="Q155" s="36">
        <v>21695776</v>
      </c>
      <c r="R155" s="36">
        <v>0</v>
      </c>
      <c r="S155" s="36">
        <v>21695776</v>
      </c>
      <c r="T155" s="36">
        <v>0</v>
      </c>
      <c r="U155" s="36">
        <v>17354510</v>
      </c>
      <c r="V155" s="36">
        <v>0</v>
      </c>
      <c r="W155" s="36">
        <v>0</v>
      </c>
      <c r="X155" s="36">
        <v>0</v>
      </c>
      <c r="Y155" s="36">
        <v>0</v>
      </c>
      <c r="Z155" s="36">
        <v>0</v>
      </c>
      <c r="AA155" s="36">
        <v>0</v>
      </c>
      <c r="AB155" s="36">
        <v>0</v>
      </c>
      <c r="AC155" s="36">
        <v>0</v>
      </c>
      <c r="AD155" s="36">
        <v>0</v>
      </c>
      <c r="AE155" s="36">
        <v>0</v>
      </c>
      <c r="AF155" s="36">
        <v>0</v>
      </c>
      <c r="AG155" s="36">
        <v>0</v>
      </c>
      <c r="AH155" s="36">
        <v>0</v>
      </c>
      <c r="AI155" s="36">
        <v>0</v>
      </c>
      <c r="AJ155" s="36">
        <v>17354510</v>
      </c>
      <c r="AK155" s="36">
        <v>39050286</v>
      </c>
      <c r="AL155" s="36">
        <v>265165</v>
      </c>
      <c r="AM155" s="36">
        <v>0</v>
      </c>
      <c r="AN155" s="36">
        <v>265165</v>
      </c>
      <c r="AO155" s="36">
        <v>11700851</v>
      </c>
      <c r="AP155" s="36">
        <v>733327</v>
      </c>
      <c r="AQ155" s="36">
        <v>3753267</v>
      </c>
      <c r="AR155" s="36">
        <v>3753267</v>
      </c>
      <c r="AS155" s="36">
        <v>0</v>
      </c>
      <c r="AT155" s="36">
        <v>0</v>
      </c>
      <c r="AU155" s="36">
        <v>16452610</v>
      </c>
      <c r="AV155" s="36">
        <v>0</v>
      </c>
      <c r="AW155" s="36">
        <v>16452610</v>
      </c>
      <c r="AX155" s="36">
        <v>0</v>
      </c>
      <c r="AY155" s="36">
        <v>0</v>
      </c>
      <c r="AZ155" s="36">
        <v>0</v>
      </c>
      <c r="BA155" s="36">
        <v>0</v>
      </c>
      <c r="BB155" s="36">
        <v>0</v>
      </c>
      <c r="BC155" s="36">
        <v>0</v>
      </c>
      <c r="BD155" s="36">
        <v>0</v>
      </c>
      <c r="BE155" s="36">
        <v>0</v>
      </c>
      <c r="BF155" s="36">
        <v>0</v>
      </c>
      <c r="BG155" s="36">
        <v>0</v>
      </c>
      <c r="BH155" s="36">
        <v>16452610</v>
      </c>
      <c r="BI155" s="36">
        <v>552000</v>
      </c>
      <c r="BJ155" s="36">
        <v>0</v>
      </c>
      <c r="BK155" s="36">
        <v>0</v>
      </c>
      <c r="BL155" s="36">
        <v>0</v>
      </c>
      <c r="BM155" s="36">
        <v>0</v>
      </c>
      <c r="BN155" s="36">
        <v>0</v>
      </c>
      <c r="BO155" s="36">
        <v>2158924</v>
      </c>
      <c r="BP155" s="36">
        <v>19886752</v>
      </c>
      <c r="BQ155" s="36">
        <v>0</v>
      </c>
      <c r="BR155" s="36">
        <v>0</v>
      </c>
      <c r="BS155" s="36">
        <v>22597676</v>
      </c>
      <c r="BT155" s="36">
        <v>39050286</v>
      </c>
    </row>
    <row r="156" spans="2:72" x14ac:dyDescent="0.3">
      <c r="B156" s="35" t="s">
        <v>145</v>
      </c>
      <c r="C156" s="35" t="s">
        <v>260</v>
      </c>
      <c r="D156" s="35" t="s">
        <v>351</v>
      </c>
      <c r="E156" s="35" t="s">
        <v>154</v>
      </c>
      <c r="F156" s="35" t="s">
        <v>66</v>
      </c>
      <c r="G156" s="35" t="s">
        <v>8</v>
      </c>
      <c r="H156" s="35">
        <v>2017</v>
      </c>
      <c r="I156" s="36">
        <v>329592</v>
      </c>
      <c r="J156" s="36">
        <v>3029624</v>
      </c>
      <c r="K156" s="36">
        <v>2461352</v>
      </c>
      <c r="L156" s="36">
        <v>289891</v>
      </c>
      <c r="M156" s="36">
        <v>0</v>
      </c>
      <c r="N156" s="36">
        <v>0</v>
      </c>
      <c r="O156" s="36">
        <v>0</v>
      </c>
      <c r="P156" s="36">
        <v>0</v>
      </c>
      <c r="Q156" s="36">
        <v>6110459</v>
      </c>
      <c r="R156" s="36">
        <v>8984640</v>
      </c>
      <c r="S156" s="36">
        <v>15095099</v>
      </c>
      <c r="T156" s="36">
        <v>0</v>
      </c>
      <c r="U156" s="36">
        <v>4608911</v>
      </c>
      <c r="V156" s="36">
        <v>0</v>
      </c>
      <c r="W156" s="36">
        <v>0</v>
      </c>
      <c r="X156" s="36">
        <v>0</v>
      </c>
      <c r="Y156" s="36">
        <v>851114</v>
      </c>
      <c r="Z156" s="36">
        <v>0</v>
      </c>
      <c r="AA156" s="36">
        <v>0</v>
      </c>
      <c r="AB156" s="36">
        <v>0</v>
      </c>
      <c r="AC156" s="36">
        <v>0</v>
      </c>
      <c r="AD156" s="36">
        <v>0</v>
      </c>
      <c r="AE156" s="36">
        <v>84484</v>
      </c>
      <c r="AF156" s="36">
        <v>0</v>
      </c>
      <c r="AG156" s="36">
        <v>0</v>
      </c>
      <c r="AH156" s="36">
        <v>0</v>
      </c>
      <c r="AI156" s="36">
        <v>0</v>
      </c>
      <c r="AJ156" s="36">
        <v>5544509</v>
      </c>
      <c r="AK156" s="36">
        <v>20639608</v>
      </c>
      <c r="AL156" s="36">
        <v>0</v>
      </c>
      <c r="AM156" s="36">
        <v>0</v>
      </c>
      <c r="AN156" s="36">
        <v>0</v>
      </c>
      <c r="AO156" s="36">
        <v>3313819</v>
      </c>
      <c r="AP156" s="36">
        <v>358134</v>
      </c>
      <c r="AQ156" s="36">
        <v>125110</v>
      </c>
      <c r="AR156" s="36">
        <v>125110</v>
      </c>
      <c r="AS156" s="36">
        <v>0</v>
      </c>
      <c r="AT156" s="36">
        <v>0</v>
      </c>
      <c r="AU156" s="36">
        <v>3797063</v>
      </c>
      <c r="AV156" s="36">
        <v>3439704</v>
      </c>
      <c r="AW156" s="36">
        <v>7236767</v>
      </c>
      <c r="AX156" s="36">
        <v>0</v>
      </c>
      <c r="AY156" s="36">
        <v>0</v>
      </c>
      <c r="AZ156" s="36">
        <v>0</v>
      </c>
      <c r="BA156" s="36">
        <v>0</v>
      </c>
      <c r="BB156" s="36">
        <v>341580</v>
      </c>
      <c r="BC156" s="36">
        <v>0</v>
      </c>
      <c r="BD156" s="36">
        <v>0</v>
      </c>
      <c r="BE156" s="36">
        <v>0</v>
      </c>
      <c r="BF156" s="36">
        <v>0</v>
      </c>
      <c r="BG156" s="36">
        <v>341580</v>
      </c>
      <c r="BH156" s="36">
        <v>7578347</v>
      </c>
      <c r="BI156" s="36">
        <v>410000</v>
      </c>
      <c r="BJ156" s="36">
        <v>0</v>
      </c>
      <c r="BK156" s="36">
        <v>0</v>
      </c>
      <c r="BL156" s="36">
        <v>0</v>
      </c>
      <c r="BM156" s="36">
        <v>0</v>
      </c>
      <c r="BN156" s="36">
        <v>4699796</v>
      </c>
      <c r="BO156" s="36">
        <v>552773</v>
      </c>
      <c r="BP156" s="36">
        <v>7398692</v>
      </c>
      <c r="BQ156" s="36">
        <v>0</v>
      </c>
      <c r="BR156" s="36">
        <v>0</v>
      </c>
      <c r="BS156" s="36">
        <v>13061261</v>
      </c>
      <c r="BT156" s="36">
        <v>20639608</v>
      </c>
    </row>
    <row r="157" spans="2:72" x14ac:dyDescent="0.3">
      <c r="B157" s="35" t="s">
        <v>145</v>
      </c>
      <c r="C157" s="35" t="s">
        <v>260</v>
      </c>
      <c r="D157" s="35" t="s">
        <v>351</v>
      </c>
      <c r="E157" s="35" t="s">
        <v>155</v>
      </c>
      <c r="F157" s="35" t="s">
        <v>67</v>
      </c>
      <c r="G157" s="35" t="s">
        <v>17</v>
      </c>
      <c r="H157" s="35">
        <v>2017</v>
      </c>
      <c r="I157" s="36">
        <v>886632</v>
      </c>
      <c r="J157" s="36">
        <v>7348818</v>
      </c>
      <c r="K157" s="36">
        <v>2647920</v>
      </c>
      <c r="L157" s="36">
        <v>692978</v>
      </c>
      <c r="M157" s="36">
        <v>0</v>
      </c>
      <c r="N157" s="36">
        <v>0</v>
      </c>
      <c r="O157" s="36">
        <v>0</v>
      </c>
      <c r="P157" s="36">
        <v>0</v>
      </c>
      <c r="Q157" s="36">
        <v>11576348</v>
      </c>
      <c r="R157" s="36">
        <v>0</v>
      </c>
      <c r="S157" s="36">
        <v>11576348</v>
      </c>
      <c r="T157" s="36">
        <v>0</v>
      </c>
      <c r="U157" s="36">
        <v>1911646</v>
      </c>
      <c r="V157" s="36">
        <v>0</v>
      </c>
      <c r="W157" s="36">
        <v>0</v>
      </c>
      <c r="X157" s="36">
        <v>0</v>
      </c>
      <c r="Y157" s="36">
        <v>58870</v>
      </c>
      <c r="Z157" s="36">
        <v>0</v>
      </c>
      <c r="AA157" s="36">
        <v>0</v>
      </c>
      <c r="AB157" s="36">
        <v>0</v>
      </c>
      <c r="AC157" s="36">
        <v>0</v>
      </c>
      <c r="AD157" s="36">
        <v>0</v>
      </c>
      <c r="AE157" s="36">
        <v>0</v>
      </c>
      <c r="AF157" s="36">
        <v>0</v>
      </c>
      <c r="AG157" s="36">
        <v>0</v>
      </c>
      <c r="AH157" s="36">
        <v>37281</v>
      </c>
      <c r="AI157" s="36">
        <v>0</v>
      </c>
      <c r="AJ157" s="36">
        <v>2007797</v>
      </c>
      <c r="AK157" s="36">
        <v>13584145</v>
      </c>
      <c r="AL157" s="36">
        <v>217089</v>
      </c>
      <c r="AM157" s="36">
        <v>36580</v>
      </c>
      <c r="AN157" s="36">
        <v>253669</v>
      </c>
      <c r="AO157" s="36">
        <v>4380452</v>
      </c>
      <c r="AP157" s="36">
        <v>802595</v>
      </c>
      <c r="AQ157" s="36">
        <v>269895</v>
      </c>
      <c r="AR157" s="36">
        <v>269895</v>
      </c>
      <c r="AS157" s="36">
        <v>0</v>
      </c>
      <c r="AT157" s="36">
        <v>0</v>
      </c>
      <c r="AU157" s="36">
        <v>5706611</v>
      </c>
      <c r="AV157" s="36">
        <v>0</v>
      </c>
      <c r="AW157" s="36">
        <v>5706611</v>
      </c>
      <c r="AX157" s="36">
        <v>0</v>
      </c>
      <c r="AY157" s="36">
        <v>0</v>
      </c>
      <c r="AZ157" s="36">
        <v>0</v>
      </c>
      <c r="BA157" s="36">
        <v>625000</v>
      </c>
      <c r="BB157" s="36">
        <v>415308</v>
      </c>
      <c r="BC157" s="36">
        <v>0</v>
      </c>
      <c r="BD157" s="36">
        <v>309411</v>
      </c>
      <c r="BE157" s="36">
        <v>309411</v>
      </c>
      <c r="BF157" s="36">
        <v>0</v>
      </c>
      <c r="BG157" s="36">
        <v>1349719</v>
      </c>
      <c r="BH157" s="36">
        <v>7056330</v>
      </c>
      <c r="BI157" s="36">
        <v>2000000</v>
      </c>
      <c r="BJ157" s="36">
        <v>0</v>
      </c>
      <c r="BK157" s="36">
        <v>0</v>
      </c>
      <c r="BL157" s="36">
        <v>0</v>
      </c>
      <c r="BM157" s="36">
        <v>0</v>
      </c>
      <c r="BN157" s="36">
        <v>0</v>
      </c>
      <c r="BO157" s="36">
        <v>744263</v>
      </c>
      <c r="BP157" s="36">
        <v>3783552</v>
      </c>
      <c r="BQ157" s="36">
        <v>0</v>
      </c>
      <c r="BR157" s="36">
        <v>0</v>
      </c>
      <c r="BS157" s="36">
        <v>6527815</v>
      </c>
      <c r="BT157" s="36">
        <v>13584145</v>
      </c>
    </row>
    <row r="158" spans="2:72" x14ac:dyDescent="0.3">
      <c r="B158" s="35" t="s">
        <v>145</v>
      </c>
      <c r="C158" s="35" t="s">
        <v>260</v>
      </c>
      <c r="D158" s="35" t="s">
        <v>351</v>
      </c>
      <c r="E158" s="35" t="s">
        <v>157</v>
      </c>
      <c r="F158" s="35" t="s">
        <v>77</v>
      </c>
      <c r="G158" s="35" t="s">
        <v>8</v>
      </c>
      <c r="H158" s="35">
        <v>2017</v>
      </c>
      <c r="I158" s="36">
        <v>329128</v>
      </c>
      <c r="J158" s="36">
        <v>1256212</v>
      </c>
      <c r="K158" s="36">
        <v>1880094</v>
      </c>
      <c r="L158" s="36">
        <v>265629</v>
      </c>
      <c r="M158" s="36">
        <v>0</v>
      </c>
      <c r="N158" s="36">
        <v>0</v>
      </c>
      <c r="O158" s="36">
        <v>0</v>
      </c>
      <c r="P158" s="36">
        <v>0</v>
      </c>
      <c r="Q158" s="36">
        <v>3731063</v>
      </c>
      <c r="R158" s="36">
        <v>0</v>
      </c>
      <c r="S158" s="36">
        <v>3731063</v>
      </c>
      <c r="T158" s="36">
        <v>0</v>
      </c>
      <c r="U158" s="36">
        <v>340445</v>
      </c>
      <c r="V158" s="36">
        <v>0</v>
      </c>
      <c r="W158" s="36">
        <v>0</v>
      </c>
      <c r="X158" s="36">
        <v>0</v>
      </c>
      <c r="Y158" s="36">
        <v>47798</v>
      </c>
      <c r="Z158" s="36">
        <v>0</v>
      </c>
      <c r="AA158" s="36">
        <v>0</v>
      </c>
      <c r="AB158" s="36">
        <v>0</v>
      </c>
      <c r="AC158" s="36">
        <v>0</v>
      </c>
      <c r="AD158" s="36">
        <v>0</v>
      </c>
      <c r="AE158" s="36">
        <v>0</v>
      </c>
      <c r="AF158" s="36">
        <v>0</v>
      </c>
      <c r="AG158" s="36">
        <v>0</v>
      </c>
      <c r="AH158" s="36">
        <v>10156</v>
      </c>
      <c r="AI158" s="36">
        <v>0</v>
      </c>
      <c r="AJ158" s="36">
        <v>398399</v>
      </c>
      <c r="AK158" s="36">
        <v>4129462</v>
      </c>
      <c r="AL158" s="36">
        <v>46252</v>
      </c>
      <c r="AM158" s="36">
        <v>0</v>
      </c>
      <c r="AN158" s="36">
        <v>46252</v>
      </c>
      <c r="AO158" s="36">
        <v>1369128</v>
      </c>
      <c r="AP158" s="36">
        <v>87936</v>
      </c>
      <c r="AQ158" s="36">
        <v>421920</v>
      </c>
      <c r="AR158" s="36">
        <v>421920</v>
      </c>
      <c r="AS158" s="36">
        <v>0</v>
      </c>
      <c r="AT158" s="36">
        <v>14142</v>
      </c>
      <c r="AU158" s="36">
        <v>1939378</v>
      </c>
      <c r="AV158" s="36">
        <v>0</v>
      </c>
      <c r="AW158" s="36">
        <v>1939378</v>
      </c>
      <c r="AX158" s="36">
        <v>0</v>
      </c>
      <c r="AY158" s="36">
        <v>0</v>
      </c>
      <c r="AZ158" s="36">
        <v>0</v>
      </c>
      <c r="BA158" s="36">
        <v>0</v>
      </c>
      <c r="BB158" s="36">
        <v>0</v>
      </c>
      <c r="BC158" s="36">
        <v>0</v>
      </c>
      <c r="BD158" s="36">
        <v>345208</v>
      </c>
      <c r="BE158" s="36">
        <v>345208</v>
      </c>
      <c r="BF158" s="36">
        <v>0</v>
      </c>
      <c r="BG158" s="36">
        <v>345208</v>
      </c>
      <c r="BH158" s="36">
        <v>2284586</v>
      </c>
      <c r="BI158" s="36">
        <v>400000</v>
      </c>
      <c r="BJ158" s="36">
        <v>0</v>
      </c>
      <c r="BK158" s="36">
        <v>0</v>
      </c>
      <c r="BL158" s="36">
        <v>0</v>
      </c>
      <c r="BM158" s="36">
        <v>0</v>
      </c>
      <c r="BN158" s="36">
        <v>0</v>
      </c>
      <c r="BO158" s="36">
        <v>95565</v>
      </c>
      <c r="BP158" s="36">
        <v>1349311</v>
      </c>
      <c r="BQ158" s="36">
        <v>0</v>
      </c>
      <c r="BR158" s="36">
        <v>0</v>
      </c>
      <c r="BS158" s="36">
        <v>1844876</v>
      </c>
      <c r="BT158" s="36">
        <v>4129462</v>
      </c>
    </row>
    <row r="159" spans="2:72" x14ac:dyDescent="0.3">
      <c r="B159" s="35" t="s">
        <v>145</v>
      </c>
      <c r="C159" s="35" t="s">
        <v>260</v>
      </c>
      <c r="D159" s="35" t="s">
        <v>351</v>
      </c>
      <c r="E159" s="35" t="s">
        <v>158</v>
      </c>
      <c r="F159" s="35" t="s">
        <v>32</v>
      </c>
      <c r="G159" s="35" t="s">
        <v>10</v>
      </c>
      <c r="H159" s="35">
        <v>2017</v>
      </c>
      <c r="I159" s="36">
        <v>277219</v>
      </c>
      <c r="J159" s="36">
        <v>1645885</v>
      </c>
      <c r="K159" s="36">
        <v>2518496</v>
      </c>
      <c r="L159" s="36">
        <v>0</v>
      </c>
      <c r="M159" s="36">
        <v>0</v>
      </c>
      <c r="N159" s="36">
        <v>16565</v>
      </c>
      <c r="O159" s="36">
        <v>0</v>
      </c>
      <c r="P159" s="36">
        <v>0</v>
      </c>
      <c r="Q159" s="36">
        <v>4458165</v>
      </c>
      <c r="R159" s="36">
        <v>0</v>
      </c>
      <c r="S159" s="36">
        <v>4458165</v>
      </c>
      <c r="T159" s="36">
        <v>0</v>
      </c>
      <c r="U159" s="36">
        <v>699174</v>
      </c>
      <c r="V159" s="36">
        <v>0</v>
      </c>
      <c r="W159" s="36">
        <v>0</v>
      </c>
      <c r="X159" s="36">
        <v>0</v>
      </c>
      <c r="Y159" s="36">
        <v>456</v>
      </c>
      <c r="Z159" s="36">
        <v>0</v>
      </c>
      <c r="AA159" s="36">
        <v>0</v>
      </c>
      <c r="AB159" s="36">
        <v>0</v>
      </c>
      <c r="AC159" s="36">
        <v>0</v>
      </c>
      <c r="AD159" s="36">
        <v>0</v>
      </c>
      <c r="AE159" s="36">
        <v>0</v>
      </c>
      <c r="AF159" s="36">
        <v>0</v>
      </c>
      <c r="AG159" s="36">
        <v>0</v>
      </c>
      <c r="AH159" s="36">
        <v>0</v>
      </c>
      <c r="AI159" s="36">
        <v>0</v>
      </c>
      <c r="AJ159" s="36">
        <v>699630</v>
      </c>
      <c r="AK159" s="36">
        <v>5157795</v>
      </c>
      <c r="AL159" s="36">
        <v>0</v>
      </c>
      <c r="AM159" s="36">
        <v>0</v>
      </c>
      <c r="AN159" s="36">
        <v>0</v>
      </c>
      <c r="AO159" s="36">
        <v>1886023</v>
      </c>
      <c r="AP159" s="36">
        <v>98494</v>
      </c>
      <c r="AQ159" s="36">
        <v>0</v>
      </c>
      <c r="AR159" s="36">
        <v>0</v>
      </c>
      <c r="AS159" s="36">
        <v>0</v>
      </c>
      <c r="AT159" s="36">
        <v>16036</v>
      </c>
      <c r="AU159" s="36">
        <v>2000553</v>
      </c>
      <c r="AV159" s="36">
        <v>0</v>
      </c>
      <c r="AW159" s="36">
        <v>2000553</v>
      </c>
      <c r="AX159" s="36">
        <v>0</v>
      </c>
      <c r="AY159" s="36">
        <v>0</v>
      </c>
      <c r="AZ159" s="36">
        <v>0</v>
      </c>
      <c r="BA159" s="36">
        <v>0</v>
      </c>
      <c r="BB159" s="36">
        <v>0</v>
      </c>
      <c r="BC159" s="36">
        <v>0</v>
      </c>
      <c r="BD159" s="36">
        <v>294657</v>
      </c>
      <c r="BE159" s="36">
        <v>0</v>
      </c>
      <c r="BF159" s="36">
        <v>0</v>
      </c>
      <c r="BG159" s="36">
        <v>294657</v>
      </c>
      <c r="BH159" s="36">
        <v>2295210</v>
      </c>
      <c r="BI159" s="36">
        <v>1000000</v>
      </c>
      <c r="BJ159" s="36">
        <v>0</v>
      </c>
      <c r="BK159" s="36">
        <v>0</v>
      </c>
      <c r="BL159" s="36">
        <v>0</v>
      </c>
      <c r="BM159" s="36">
        <v>0</v>
      </c>
      <c r="BN159" s="36">
        <v>0</v>
      </c>
      <c r="BO159" s="36">
        <v>174779</v>
      </c>
      <c r="BP159" s="36">
        <v>1687806</v>
      </c>
      <c r="BQ159" s="36">
        <v>0</v>
      </c>
      <c r="BR159" s="36">
        <v>0</v>
      </c>
      <c r="BS159" s="36">
        <v>2862585</v>
      </c>
      <c r="BT159" s="36">
        <v>5157795</v>
      </c>
    </row>
    <row r="160" spans="2:72" x14ac:dyDescent="0.3">
      <c r="B160" s="35" t="s">
        <v>145</v>
      </c>
      <c r="C160" s="35" t="s">
        <v>260</v>
      </c>
      <c r="D160" s="35" t="s">
        <v>351</v>
      </c>
      <c r="E160" s="35" t="s">
        <v>159</v>
      </c>
      <c r="F160" s="35" t="s">
        <v>40</v>
      </c>
      <c r="G160" s="35" t="s">
        <v>8</v>
      </c>
      <c r="H160" s="35">
        <v>2017</v>
      </c>
      <c r="I160" s="36">
        <v>617541</v>
      </c>
      <c r="J160" s="36">
        <v>4443554</v>
      </c>
      <c r="K160" s="36">
        <v>2846639</v>
      </c>
      <c r="L160" s="36">
        <v>0</v>
      </c>
      <c r="M160" s="36">
        <v>0</v>
      </c>
      <c r="N160" s="36">
        <v>0</v>
      </c>
      <c r="O160" s="36">
        <v>0</v>
      </c>
      <c r="P160" s="36">
        <v>0</v>
      </c>
      <c r="Q160" s="36">
        <v>7907734</v>
      </c>
      <c r="R160" s="36">
        <v>0</v>
      </c>
      <c r="S160" s="36">
        <v>7907734</v>
      </c>
      <c r="T160" s="36">
        <v>0</v>
      </c>
      <c r="U160" s="36">
        <v>2082777</v>
      </c>
      <c r="V160" s="36">
        <v>0</v>
      </c>
      <c r="W160" s="36">
        <v>0</v>
      </c>
      <c r="X160" s="36">
        <v>0</v>
      </c>
      <c r="Y160" s="36">
        <v>0</v>
      </c>
      <c r="Z160" s="36">
        <v>0</v>
      </c>
      <c r="AA160" s="36">
        <v>0</v>
      </c>
      <c r="AB160" s="36">
        <v>0</v>
      </c>
      <c r="AC160" s="36">
        <v>0</v>
      </c>
      <c r="AD160" s="36">
        <v>0</v>
      </c>
      <c r="AE160" s="36">
        <v>20244</v>
      </c>
      <c r="AF160" s="36">
        <v>0</v>
      </c>
      <c r="AG160" s="36">
        <v>0</v>
      </c>
      <c r="AH160" s="36">
        <v>0</v>
      </c>
      <c r="AI160" s="36">
        <v>0</v>
      </c>
      <c r="AJ160" s="36">
        <v>2103021</v>
      </c>
      <c r="AK160" s="36">
        <v>10010755</v>
      </c>
      <c r="AL160" s="36">
        <v>266428</v>
      </c>
      <c r="AM160" s="36">
        <v>0</v>
      </c>
      <c r="AN160" s="36">
        <v>266428</v>
      </c>
      <c r="AO160" s="36">
        <v>2875306</v>
      </c>
      <c r="AP160" s="36">
        <v>271093</v>
      </c>
      <c r="AQ160" s="36">
        <v>278725</v>
      </c>
      <c r="AR160" s="36">
        <v>278725</v>
      </c>
      <c r="AS160" s="36">
        <v>0</v>
      </c>
      <c r="AT160" s="36">
        <v>772217</v>
      </c>
      <c r="AU160" s="36">
        <v>4463769</v>
      </c>
      <c r="AV160" s="36">
        <v>0</v>
      </c>
      <c r="AW160" s="36">
        <v>4463769</v>
      </c>
      <c r="AX160" s="36">
        <v>0</v>
      </c>
      <c r="AY160" s="36">
        <v>0</v>
      </c>
      <c r="AZ160" s="36">
        <v>0</v>
      </c>
      <c r="BA160" s="36">
        <v>0</v>
      </c>
      <c r="BB160" s="36">
        <v>0</v>
      </c>
      <c r="BC160" s="36">
        <v>0</v>
      </c>
      <c r="BD160" s="36">
        <v>187751</v>
      </c>
      <c r="BE160" s="36">
        <v>187751</v>
      </c>
      <c r="BF160" s="36">
        <v>0</v>
      </c>
      <c r="BG160" s="36">
        <v>187751</v>
      </c>
      <c r="BH160" s="36">
        <v>4651520</v>
      </c>
      <c r="BI160" s="36">
        <v>156576</v>
      </c>
      <c r="BJ160" s="36">
        <v>0</v>
      </c>
      <c r="BK160" s="36">
        <v>0</v>
      </c>
      <c r="BL160" s="36">
        <v>0</v>
      </c>
      <c r="BM160" s="36">
        <v>0</v>
      </c>
      <c r="BN160" s="36">
        <v>28787</v>
      </c>
      <c r="BO160" s="36">
        <v>2199235</v>
      </c>
      <c r="BP160" s="36">
        <v>2974637</v>
      </c>
      <c r="BQ160" s="36">
        <v>0</v>
      </c>
      <c r="BR160" s="36">
        <v>0</v>
      </c>
      <c r="BS160" s="36">
        <v>5359235</v>
      </c>
      <c r="BT160" s="36">
        <v>10010755</v>
      </c>
    </row>
    <row r="161" spans="2:72" x14ac:dyDescent="0.3">
      <c r="B161" s="35" t="s">
        <v>145</v>
      </c>
      <c r="C161" s="35" t="s">
        <v>260</v>
      </c>
      <c r="D161" s="35" t="s">
        <v>351</v>
      </c>
      <c r="E161" s="35" t="s">
        <v>160</v>
      </c>
      <c r="F161" s="35" t="s">
        <v>26</v>
      </c>
      <c r="G161" s="35" t="s">
        <v>8</v>
      </c>
      <c r="H161" s="35">
        <v>2017</v>
      </c>
      <c r="I161" s="36">
        <v>1054673</v>
      </c>
      <c r="J161" s="36">
        <v>4077989</v>
      </c>
      <c r="K161" s="36">
        <v>1883772</v>
      </c>
      <c r="L161" s="36">
        <v>0</v>
      </c>
      <c r="M161" s="36">
        <v>0</v>
      </c>
      <c r="N161" s="36">
        <v>0</v>
      </c>
      <c r="O161" s="36">
        <v>0</v>
      </c>
      <c r="P161" s="36">
        <v>0</v>
      </c>
      <c r="Q161" s="36">
        <v>7016434</v>
      </c>
      <c r="R161" s="36">
        <v>0</v>
      </c>
      <c r="S161" s="36">
        <v>7016434</v>
      </c>
      <c r="T161" s="36">
        <v>0</v>
      </c>
      <c r="U161" s="36">
        <v>4316119</v>
      </c>
      <c r="V161" s="36">
        <v>0</v>
      </c>
      <c r="W161" s="36">
        <v>0</v>
      </c>
      <c r="X161" s="36">
        <v>0</v>
      </c>
      <c r="Y161" s="36">
        <v>0</v>
      </c>
      <c r="Z161" s="36">
        <v>0</v>
      </c>
      <c r="AA161" s="36">
        <v>0</v>
      </c>
      <c r="AB161" s="36">
        <v>0</v>
      </c>
      <c r="AC161" s="36">
        <v>28058</v>
      </c>
      <c r="AD161" s="36">
        <v>0</v>
      </c>
      <c r="AE161" s="36">
        <v>0</v>
      </c>
      <c r="AF161" s="36">
        <v>0</v>
      </c>
      <c r="AG161" s="36">
        <v>0</v>
      </c>
      <c r="AH161" s="36">
        <v>0</v>
      </c>
      <c r="AI161" s="36">
        <v>0</v>
      </c>
      <c r="AJ161" s="36">
        <v>4344177</v>
      </c>
      <c r="AK161" s="36">
        <v>11360611</v>
      </c>
      <c r="AL161" s="36">
        <v>153113</v>
      </c>
      <c r="AM161" s="36">
        <v>2792</v>
      </c>
      <c r="AN161" s="36">
        <v>155905</v>
      </c>
      <c r="AO161" s="36">
        <v>1504158</v>
      </c>
      <c r="AP161" s="36">
        <v>777869</v>
      </c>
      <c r="AQ161" s="36">
        <v>104944</v>
      </c>
      <c r="AR161" s="36">
        <v>104944</v>
      </c>
      <c r="AS161" s="36">
        <v>0</v>
      </c>
      <c r="AT161" s="36">
        <v>0</v>
      </c>
      <c r="AU161" s="36">
        <v>2542876</v>
      </c>
      <c r="AV161" s="36">
        <v>0</v>
      </c>
      <c r="AW161" s="36">
        <v>2542876</v>
      </c>
      <c r="AX161" s="36">
        <v>36643</v>
      </c>
      <c r="AY161" s="36">
        <v>0</v>
      </c>
      <c r="AZ161" s="36">
        <v>36643</v>
      </c>
      <c r="BA161" s="36">
        <v>0</v>
      </c>
      <c r="BB161" s="36">
        <v>30674</v>
      </c>
      <c r="BC161" s="36">
        <v>0</v>
      </c>
      <c r="BD161" s="36">
        <v>0</v>
      </c>
      <c r="BE161" s="36">
        <v>0</v>
      </c>
      <c r="BF161" s="36">
        <v>0</v>
      </c>
      <c r="BG161" s="36">
        <v>67317</v>
      </c>
      <c r="BH161" s="36">
        <v>2610193</v>
      </c>
      <c r="BI161" s="36">
        <v>40000</v>
      </c>
      <c r="BJ161" s="36">
        <v>0</v>
      </c>
      <c r="BK161" s="36">
        <v>0</v>
      </c>
      <c r="BL161" s="36">
        <v>0</v>
      </c>
      <c r="BM161" s="36">
        <v>0</v>
      </c>
      <c r="BN161" s="36">
        <v>0</v>
      </c>
      <c r="BO161" s="36">
        <v>40000</v>
      </c>
      <c r="BP161" s="36">
        <v>8670418</v>
      </c>
      <c r="BQ161" s="36">
        <v>0</v>
      </c>
      <c r="BR161" s="36">
        <v>0</v>
      </c>
      <c r="BS161" s="36">
        <v>8750418</v>
      </c>
      <c r="BT161" s="36">
        <v>11360611</v>
      </c>
    </row>
    <row r="162" spans="2:72" x14ac:dyDescent="0.3">
      <c r="B162" s="35" t="s">
        <v>145</v>
      </c>
      <c r="C162" s="35" t="s">
        <v>260</v>
      </c>
      <c r="D162" s="35" t="s">
        <v>351</v>
      </c>
      <c r="E162" s="35" t="s">
        <v>162</v>
      </c>
      <c r="F162" s="35" t="s">
        <v>60</v>
      </c>
      <c r="G162" s="35" t="s">
        <v>17</v>
      </c>
      <c r="H162" s="35">
        <v>2017</v>
      </c>
      <c r="I162" s="36">
        <v>467232</v>
      </c>
      <c r="J162" s="36">
        <v>2643906</v>
      </c>
      <c r="K162" s="36">
        <v>2049370</v>
      </c>
      <c r="L162" s="36">
        <v>0</v>
      </c>
      <c r="M162" s="36">
        <v>0</v>
      </c>
      <c r="N162" s="36">
        <v>21054</v>
      </c>
      <c r="O162" s="36">
        <v>0</v>
      </c>
      <c r="P162" s="36">
        <v>0</v>
      </c>
      <c r="Q162" s="36">
        <v>5181562</v>
      </c>
      <c r="R162" s="36">
        <v>0</v>
      </c>
      <c r="S162" s="36">
        <v>5181562</v>
      </c>
      <c r="T162" s="36">
        <v>0</v>
      </c>
      <c r="U162" s="36">
        <v>681100</v>
      </c>
      <c r="V162" s="36">
        <v>0</v>
      </c>
      <c r="W162" s="36">
        <v>0</v>
      </c>
      <c r="X162" s="36">
        <v>0</v>
      </c>
      <c r="Y162" s="36">
        <v>72536</v>
      </c>
      <c r="Z162" s="36">
        <v>0</v>
      </c>
      <c r="AA162" s="36">
        <v>0</v>
      </c>
      <c r="AB162" s="36">
        <v>0</v>
      </c>
      <c r="AC162" s="36">
        <v>0</v>
      </c>
      <c r="AD162" s="36">
        <v>0</v>
      </c>
      <c r="AE162" s="36">
        <v>6726</v>
      </c>
      <c r="AF162" s="36">
        <v>0</v>
      </c>
      <c r="AG162" s="36">
        <v>0</v>
      </c>
      <c r="AH162" s="36">
        <v>0</v>
      </c>
      <c r="AI162" s="36">
        <v>0</v>
      </c>
      <c r="AJ162" s="36">
        <v>760362</v>
      </c>
      <c r="AK162" s="36">
        <v>5941924</v>
      </c>
      <c r="AL162" s="36">
        <v>189378</v>
      </c>
      <c r="AM162" s="36">
        <v>0</v>
      </c>
      <c r="AN162" s="36">
        <v>189378</v>
      </c>
      <c r="AO162" s="36">
        <v>2296755</v>
      </c>
      <c r="AP162" s="36">
        <v>52358</v>
      </c>
      <c r="AQ162" s="36">
        <v>876945</v>
      </c>
      <c r="AR162" s="36">
        <v>19917</v>
      </c>
      <c r="AS162" s="36">
        <v>857028</v>
      </c>
      <c r="AT162" s="36">
        <v>297168</v>
      </c>
      <c r="AU162" s="36">
        <v>3712604</v>
      </c>
      <c r="AV162" s="36">
        <v>0</v>
      </c>
      <c r="AW162" s="36">
        <v>3712604</v>
      </c>
      <c r="AX162" s="36">
        <v>0</v>
      </c>
      <c r="AY162" s="36">
        <v>0</v>
      </c>
      <c r="AZ162" s="36">
        <v>0</v>
      </c>
      <c r="BA162" s="36">
        <v>0</v>
      </c>
      <c r="BB162" s="36">
        <v>17506</v>
      </c>
      <c r="BC162" s="36">
        <v>0</v>
      </c>
      <c r="BD162" s="36">
        <v>110833</v>
      </c>
      <c r="BE162" s="36">
        <v>110833</v>
      </c>
      <c r="BF162" s="36">
        <v>0</v>
      </c>
      <c r="BG162" s="36">
        <v>128339</v>
      </c>
      <c r="BH162" s="36">
        <v>3840943</v>
      </c>
      <c r="BI162" s="36">
        <v>200000</v>
      </c>
      <c r="BJ162" s="36">
        <v>0</v>
      </c>
      <c r="BK162" s="36">
        <v>0</v>
      </c>
      <c r="BL162" s="36">
        <v>0</v>
      </c>
      <c r="BM162" s="36">
        <v>0</v>
      </c>
      <c r="BN162" s="36">
        <v>0</v>
      </c>
      <c r="BO162" s="36">
        <v>100000</v>
      </c>
      <c r="BP162" s="36">
        <v>1800981</v>
      </c>
      <c r="BQ162" s="36">
        <v>0</v>
      </c>
      <c r="BR162" s="36">
        <v>0</v>
      </c>
      <c r="BS162" s="36">
        <v>2100981</v>
      </c>
      <c r="BT162" s="36">
        <v>5941924</v>
      </c>
    </row>
    <row r="163" spans="2:72" x14ac:dyDescent="0.3">
      <c r="B163" s="35" t="s">
        <v>145</v>
      </c>
      <c r="C163" s="35" t="s">
        <v>260</v>
      </c>
      <c r="D163" s="35" t="s">
        <v>351</v>
      </c>
      <c r="E163" s="35" t="s">
        <v>163</v>
      </c>
      <c r="F163" s="35" t="s">
        <v>57</v>
      </c>
      <c r="G163" s="35" t="s">
        <v>12</v>
      </c>
      <c r="H163" s="35">
        <v>2017</v>
      </c>
      <c r="I163" s="36">
        <v>477007</v>
      </c>
      <c r="J163" s="36">
        <v>1608765</v>
      </c>
      <c r="K163" s="36">
        <v>1727633</v>
      </c>
      <c r="L163" s="36">
        <v>0</v>
      </c>
      <c r="M163" s="36">
        <v>0</v>
      </c>
      <c r="N163" s="36">
        <v>0</v>
      </c>
      <c r="O163" s="36">
        <v>0</v>
      </c>
      <c r="P163" s="36">
        <v>0</v>
      </c>
      <c r="Q163" s="36">
        <v>3813405</v>
      </c>
      <c r="R163" s="36">
        <v>0</v>
      </c>
      <c r="S163" s="36">
        <v>3813405</v>
      </c>
      <c r="T163" s="36">
        <v>0</v>
      </c>
      <c r="U163" s="36">
        <v>181968</v>
      </c>
      <c r="V163" s="36">
        <v>0</v>
      </c>
      <c r="W163" s="36">
        <v>0</v>
      </c>
      <c r="X163" s="36">
        <v>0</v>
      </c>
      <c r="Y163" s="36">
        <v>0</v>
      </c>
      <c r="Z163" s="36">
        <v>0</v>
      </c>
      <c r="AA163" s="36">
        <v>0</v>
      </c>
      <c r="AB163" s="36">
        <v>0</v>
      </c>
      <c r="AC163" s="36">
        <v>0</v>
      </c>
      <c r="AD163" s="36">
        <v>0</v>
      </c>
      <c r="AE163" s="36">
        <v>0</v>
      </c>
      <c r="AF163" s="36">
        <v>0</v>
      </c>
      <c r="AG163" s="36">
        <v>0</v>
      </c>
      <c r="AH163" s="36">
        <v>0</v>
      </c>
      <c r="AI163" s="36">
        <v>0</v>
      </c>
      <c r="AJ163" s="36">
        <v>181968</v>
      </c>
      <c r="AK163" s="36">
        <v>3995373</v>
      </c>
      <c r="AL163" s="36">
        <v>65880</v>
      </c>
      <c r="AM163" s="36">
        <v>0</v>
      </c>
      <c r="AN163" s="36">
        <v>65880</v>
      </c>
      <c r="AO163" s="36">
        <v>1649493</v>
      </c>
      <c r="AP163" s="36">
        <v>79957</v>
      </c>
      <c r="AQ163" s="36">
        <v>23272</v>
      </c>
      <c r="AR163" s="36">
        <v>23272</v>
      </c>
      <c r="AS163" s="36">
        <v>0</v>
      </c>
      <c r="AT163" s="36">
        <v>1770</v>
      </c>
      <c r="AU163" s="36">
        <v>1820372</v>
      </c>
      <c r="AV163" s="36">
        <v>0</v>
      </c>
      <c r="AW163" s="36">
        <v>1820372</v>
      </c>
      <c r="AX163" s="36">
        <v>0</v>
      </c>
      <c r="AY163" s="36">
        <v>0</v>
      </c>
      <c r="AZ163" s="36">
        <v>0</v>
      </c>
      <c r="BA163" s="36">
        <v>0</v>
      </c>
      <c r="BB163" s="36">
        <v>0</v>
      </c>
      <c r="BC163" s="36">
        <v>0</v>
      </c>
      <c r="BD163" s="36">
        <v>0</v>
      </c>
      <c r="BE163" s="36">
        <v>0</v>
      </c>
      <c r="BF163" s="36">
        <v>0</v>
      </c>
      <c r="BG163" s="36">
        <v>0</v>
      </c>
      <c r="BH163" s="36">
        <v>1820372</v>
      </c>
      <c r="BI163" s="36">
        <v>640800</v>
      </c>
      <c r="BJ163" s="36">
        <v>0</v>
      </c>
      <c r="BK163" s="36">
        <v>0</v>
      </c>
      <c r="BL163" s="36">
        <v>0</v>
      </c>
      <c r="BM163" s="36">
        <v>0</v>
      </c>
      <c r="BN163" s="36">
        <v>0</v>
      </c>
      <c r="BO163" s="36">
        <v>429065</v>
      </c>
      <c r="BP163" s="36">
        <v>1105136</v>
      </c>
      <c r="BQ163" s="36">
        <v>0</v>
      </c>
      <c r="BR163" s="36">
        <v>0</v>
      </c>
      <c r="BS163" s="36">
        <v>2175001</v>
      </c>
      <c r="BT163" s="36">
        <v>3995373</v>
      </c>
    </row>
    <row r="164" spans="2:72" x14ac:dyDescent="0.3">
      <c r="B164" s="35" t="s">
        <v>145</v>
      </c>
      <c r="C164" s="35" t="s">
        <v>260</v>
      </c>
      <c r="D164" s="35" t="s">
        <v>351</v>
      </c>
      <c r="E164" s="35" t="s">
        <v>183</v>
      </c>
      <c r="F164" s="35" t="s">
        <v>35</v>
      </c>
      <c r="G164" s="35" t="s">
        <v>12</v>
      </c>
      <c r="H164" s="35">
        <v>2017</v>
      </c>
      <c r="I164" s="36">
        <v>604535</v>
      </c>
      <c r="J164" s="36">
        <v>2096522</v>
      </c>
      <c r="K164" s="36">
        <v>2793443</v>
      </c>
      <c r="L164" s="36">
        <v>342296</v>
      </c>
      <c r="M164" s="36">
        <v>0</v>
      </c>
      <c r="N164" s="36">
        <v>51657</v>
      </c>
      <c r="O164" s="36">
        <v>0</v>
      </c>
      <c r="P164" s="36">
        <v>0</v>
      </c>
      <c r="Q164" s="36">
        <v>5888453</v>
      </c>
      <c r="R164" s="36">
        <v>0</v>
      </c>
      <c r="S164" s="36">
        <v>5888453</v>
      </c>
      <c r="T164" s="36">
        <v>0</v>
      </c>
      <c r="U164" s="36">
        <v>4929619</v>
      </c>
      <c r="V164" s="36">
        <v>0</v>
      </c>
      <c r="W164" s="36">
        <v>0</v>
      </c>
      <c r="X164" s="36">
        <v>0</v>
      </c>
      <c r="Y164" s="36">
        <v>0</v>
      </c>
      <c r="Z164" s="36">
        <v>0</v>
      </c>
      <c r="AA164" s="36">
        <v>0</v>
      </c>
      <c r="AB164" s="36">
        <v>0</v>
      </c>
      <c r="AC164" s="36">
        <v>0</v>
      </c>
      <c r="AD164" s="36">
        <v>0</v>
      </c>
      <c r="AE164" s="36">
        <v>0</v>
      </c>
      <c r="AF164" s="36">
        <v>0</v>
      </c>
      <c r="AG164" s="36">
        <v>0</v>
      </c>
      <c r="AH164" s="36">
        <v>0</v>
      </c>
      <c r="AI164" s="36">
        <v>0</v>
      </c>
      <c r="AJ164" s="36">
        <v>4929619</v>
      </c>
      <c r="AK164" s="36">
        <v>10818072</v>
      </c>
      <c r="AL164" s="36">
        <v>175138</v>
      </c>
      <c r="AM164" s="36">
        <v>0</v>
      </c>
      <c r="AN164" s="36">
        <v>175138</v>
      </c>
      <c r="AO164" s="36">
        <v>1561227</v>
      </c>
      <c r="AP164" s="36">
        <v>701605</v>
      </c>
      <c r="AQ164" s="36">
        <v>0</v>
      </c>
      <c r="AR164" s="36">
        <v>0</v>
      </c>
      <c r="AS164" s="36">
        <v>0</v>
      </c>
      <c r="AT164" s="36">
        <v>546112</v>
      </c>
      <c r="AU164" s="36">
        <v>2984082</v>
      </c>
      <c r="AV164" s="36">
        <v>0</v>
      </c>
      <c r="AW164" s="36">
        <v>2984082</v>
      </c>
      <c r="AX164" s="36">
        <v>0</v>
      </c>
      <c r="AY164" s="36">
        <v>0</v>
      </c>
      <c r="AZ164" s="36">
        <v>0</v>
      </c>
      <c r="BA164" s="36">
        <v>0</v>
      </c>
      <c r="BB164" s="36">
        <v>990836</v>
      </c>
      <c r="BC164" s="36">
        <v>0</v>
      </c>
      <c r="BD164" s="36">
        <v>34037</v>
      </c>
      <c r="BE164" s="36">
        <v>0</v>
      </c>
      <c r="BF164" s="36">
        <v>0</v>
      </c>
      <c r="BG164" s="36">
        <v>1024873</v>
      </c>
      <c r="BH164" s="36">
        <v>4008955</v>
      </c>
      <c r="BI164" s="36">
        <v>525000</v>
      </c>
      <c r="BJ164" s="36">
        <v>0</v>
      </c>
      <c r="BK164" s="36">
        <v>0</v>
      </c>
      <c r="BL164" s="36">
        <v>0</v>
      </c>
      <c r="BM164" s="36">
        <v>0</v>
      </c>
      <c r="BN164" s="36">
        <v>0</v>
      </c>
      <c r="BO164" s="36">
        <v>2822537</v>
      </c>
      <c r="BP164" s="36">
        <v>3461580</v>
      </c>
      <c r="BQ164" s="36">
        <v>0</v>
      </c>
      <c r="BR164" s="36">
        <v>0</v>
      </c>
      <c r="BS164" s="36">
        <v>6809117</v>
      </c>
      <c r="BT164" s="36">
        <v>10818072</v>
      </c>
    </row>
    <row r="165" spans="2:72" x14ac:dyDescent="0.3">
      <c r="B165" s="35" t="s">
        <v>145</v>
      </c>
      <c r="C165" s="35" t="s">
        <v>260</v>
      </c>
      <c r="D165" s="35" t="s">
        <v>351</v>
      </c>
      <c r="E165" s="35" t="s">
        <v>168</v>
      </c>
      <c r="F165" s="35" t="s">
        <v>58</v>
      </c>
      <c r="G165" s="35" t="s">
        <v>12</v>
      </c>
      <c r="H165" s="35">
        <v>2017</v>
      </c>
      <c r="I165" s="36">
        <v>219981</v>
      </c>
      <c r="J165" s="36">
        <v>5307465</v>
      </c>
      <c r="K165" s="36">
        <v>7764188</v>
      </c>
      <c r="L165" s="36">
        <v>1051883</v>
      </c>
      <c r="M165" s="36">
        <v>0</v>
      </c>
      <c r="N165" s="36">
        <v>0</v>
      </c>
      <c r="O165" s="36">
        <v>475474</v>
      </c>
      <c r="P165" s="36">
        <v>0</v>
      </c>
      <c r="Q165" s="36">
        <v>14818991</v>
      </c>
      <c r="R165" s="36">
        <v>0</v>
      </c>
      <c r="S165" s="36">
        <v>14818991</v>
      </c>
      <c r="T165" s="36">
        <v>0</v>
      </c>
      <c r="U165" s="36">
        <v>2123048</v>
      </c>
      <c r="V165" s="36">
        <v>60000</v>
      </c>
      <c r="W165" s="36">
        <v>0</v>
      </c>
      <c r="X165" s="36">
        <v>0</v>
      </c>
      <c r="Y165" s="36">
        <v>14650</v>
      </c>
      <c r="Z165" s="36">
        <v>0</v>
      </c>
      <c r="AA165" s="36">
        <v>0</v>
      </c>
      <c r="AB165" s="36">
        <v>0</v>
      </c>
      <c r="AC165" s="36">
        <v>0</v>
      </c>
      <c r="AD165" s="36">
        <v>0</v>
      </c>
      <c r="AE165" s="36">
        <v>149462</v>
      </c>
      <c r="AF165" s="36">
        <v>0</v>
      </c>
      <c r="AG165" s="36">
        <v>0</v>
      </c>
      <c r="AH165" s="36">
        <v>0</v>
      </c>
      <c r="AI165" s="36">
        <v>0</v>
      </c>
      <c r="AJ165" s="36">
        <v>2347160</v>
      </c>
      <c r="AK165" s="36">
        <v>17166151</v>
      </c>
      <c r="AL165" s="36">
        <v>208762</v>
      </c>
      <c r="AM165" s="36">
        <v>0</v>
      </c>
      <c r="AN165" s="36">
        <v>208762</v>
      </c>
      <c r="AO165" s="36">
        <v>3974445</v>
      </c>
      <c r="AP165" s="36">
        <v>269338</v>
      </c>
      <c r="AQ165" s="36">
        <v>3072409</v>
      </c>
      <c r="AR165" s="36">
        <v>3072409</v>
      </c>
      <c r="AS165" s="36">
        <v>0</v>
      </c>
      <c r="AT165" s="36">
        <v>30908</v>
      </c>
      <c r="AU165" s="36">
        <v>7555862</v>
      </c>
      <c r="AV165" s="36">
        <v>0</v>
      </c>
      <c r="AW165" s="36">
        <v>7555862</v>
      </c>
      <c r="AX165" s="36">
        <v>684929</v>
      </c>
      <c r="AY165" s="36">
        <v>0</v>
      </c>
      <c r="AZ165" s="36">
        <v>684929</v>
      </c>
      <c r="BA165" s="36">
        <v>0</v>
      </c>
      <c r="BB165" s="36">
        <v>8082</v>
      </c>
      <c r="BC165" s="36">
        <v>0</v>
      </c>
      <c r="BD165" s="36">
        <v>0</v>
      </c>
      <c r="BE165" s="36">
        <v>0</v>
      </c>
      <c r="BF165" s="36">
        <v>1077000</v>
      </c>
      <c r="BG165" s="36">
        <v>1770011</v>
      </c>
      <c r="BH165" s="36">
        <v>9325873</v>
      </c>
      <c r="BI165" s="36">
        <v>600000</v>
      </c>
      <c r="BJ165" s="36">
        <v>0</v>
      </c>
      <c r="BK165" s="36">
        <v>0</v>
      </c>
      <c r="BL165" s="36">
        <v>0</v>
      </c>
      <c r="BM165" s="36">
        <v>0</v>
      </c>
      <c r="BN165" s="36">
        <v>0</v>
      </c>
      <c r="BO165" s="36">
        <v>398258</v>
      </c>
      <c r="BP165" s="36">
        <v>6842020</v>
      </c>
      <c r="BQ165" s="36">
        <v>0</v>
      </c>
      <c r="BR165" s="36">
        <v>0</v>
      </c>
      <c r="BS165" s="36">
        <v>7840278</v>
      </c>
      <c r="BT165" s="36">
        <v>17166151</v>
      </c>
    </row>
    <row r="166" spans="2:72" x14ac:dyDescent="0.3">
      <c r="B166" s="35" t="s">
        <v>145</v>
      </c>
      <c r="C166" s="35" t="s">
        <v>260</v>
      </c>
      <c r="D166" s="35" t="s">
        <v>351</v>
      </c>
      <c r="E166" s="35" t="s">
        <v>171</v>
      </c>
      <c r="F166" s="35" t="s">
        <v>71</v>
      </c>
      <c r="G166" s="35" t="s">
        <v>17</v>
      </c>
      <c r="H166" s="35">
        <v>2017</v>
      </c>
      <c r="I166" s="36">
        <v>213433</v>
      </c>
      <c r="J166" s="36">
        <v>1291482</v>
      </c>
      <c r="K166" s="36">
        <v>3835963</v>
      </c>
      <c r="L166" s="36">
        <v>47791</v>
      </c>
      <c r="M166" s="36">
        <v>0</v>
      </c>
      <c r="N166" s="36">
        <v>0</v>
      </c>
      <c r="O166" s="36">
        <v>359450</v>
      </c>
      <c r="P166" s="36">
        <v>0</v>
      </c>
      <c r="Q166" s="36">
        <v>5748119</v>
      </c>
      <c r="R166" s="36">
        <v>0</v>
      </c>
      <c r="S166" s="36">
        <v>5748119</v>
      </c>
      <c r="T166" s="36">
        <v>0</v>
      </c>
      <c r="U166" s="36">
        <v>2002796</v>
      </c>
      <c r="V166" s="36">
        <v>0</v>
      </c>
      <c r="W166" s="36">
        <v>0</v>
      </c>
      <c r="X166" s="36">
        <v>0</v>
      </c>
      <c r="Y166" s="36">
        <v>0</v>
      </c>
      <c r="Z166" s="36">
        <v>0</v>
      </c>
      <c r="AA166" s="36">
        <v>0</v>
      </c>
      <c r="AB166" s="36">
        <v>0</v>
      </c>
      <c r="AC166" s="36">
        <v>0</v>
      </c>
      <c r="AD166" s="36">
        <v>0</v>
      </c>
      <c r="AE166" s="36">
        <v>0</v>
      </c>
      <c r="AF166" s="36">
        <v>0</v>
      </c>
      <c r="AG166" s="36">
        <v>0</v>
      </c>
      <c r="AH166" s="36">
        <v>3393</v>
      </c>
      <c r="AI166" s="36">
        <v>0</v>
      </c>
      <c r="AJ166" s="36">
        <v>2006189</v>
      </c>
      <c r="AK166" s="36">
        <v>7754308</v>
      </c>
      <c r="AL166" s="36">
        <v>0</v>
      </c>
      <c r="AM166" s="36">
        <v>29547</v>
      </c>
      <c r="AN166" s="36">
        <v>29547</v>
      </c>
      <c r="AO166" s="36">
        <v>863275</v>
      </c>
      <c r="AP166" s="36">
        <v>236463</v>
      </c>
      <c r="AQ166" s="36">
        <v>955635</v>
      </c>
      <c r="AR166" s="36">
        <v>955635</v>
      </c>
      <c r="AS166" s="36">
        <v>0</v>
      </c>
      <c r="AT166" s="36">
        <v>0</v>
      </c>
      <c r="AU166" s="36">
        <v>2084920</v>
      </c>
      <c r="AV166" s="36">
        <v>0</v>
      </c>
      <c r="AW166" s="36">
        <v>2084920</v>
      </c>
      <c r="AX166" s="36">
        <v>0</v>
      </c>
      <c r="AY166" s="36">
        <v>0</v>
      </c>
      <c r="AZ166" s="36">
        <v>0</v>
      </c>
      <c r="BA166" s="36">
        <v>0</v>
      </c>
      <c r="BB166" s="36">
        <v>0</v>
      </c>
      <c r="BC166" s="36">
        <v>0</v>
      </c>
      <c r="BD166" s="36">
        <v>0</v>
      </c>
      <c r="BE166" s="36">
        <v>0</v>
      </c>
      <c r="BF166" s="36">
        <v>0</v>
      </c>
      <c r="BG166" s="36">
        <v>0</v>
      </c>
      <c r="BH166" s="36">
        <v>2084920</v>
      </c>
      <c r="BI166" s="36">
        <v>500000</v>
      </c>
      <c r="BJ166" s="36">
        <v>0</v>
      </c>
      <c r="BK166" s="36">
        <v>0</v>
      </c>
      <c r="BL166" s="36">
        <v>0</v>
      </c>
      <c r="BM166" s="36">
        <v>19304</v>
      </c>
      <c r="BN166" s="36">
        <v>0</v>
      </c>
      <c r="BO166" s="36">
        <v>175867</v>
      </c>
      <c r="BP166" s="36">
        <v>4974217</v>
      </c>
      <c r="BQ166" s="36">
        <v>0</v>
      </c>
      <c r="BR166" s="36">
        <v>0</v>
      </c>
      <c r="BS166" s="36">
        <v>5669388</v>
      </c>
      <c r="BT166" s="36">
        <v>7754308</v>
      </c>
    </row>
    <row r="167" spans="2:72" x14ac:dyDescent="0.3">
      <c r="B167" s="35" t="s">
        <v>145</v>
      </c>
      <c r="C167" s="35" t="s">
        <v>260</v>
      </c>
      <c r="D167" s="35" t="s">
        <v>351</v>
      </c>
      <c r="E167" s="35" t="s">
        <v>169</v>
      </c>
      <c r="F167" s="35" t="s">
        <v>78</v>
      </c>
      <c r="G167" s="35" t="s">
        <v>10</v>
      </c>
      <c r="H167" s="35">
        <v>2017</v>
      </c>
      <c r="I167" s="36">
        <v>147786</v>
      </c>
      <c r="J167" s="36">
        <v>3040338</v>
      </c>
      <c r="K167" s="36">
        <v>1113103</v>
      </c>
      <c r="L167" s="36">
        <v>275996</v>
      </c>
      <c r="M167" s="36">
        <v>0</v>
      </c>
      <c r="N167" s="36">
        <v>0</v>
      </c>
      <c r="O167" s="36">
        <v>68729</v>
      </c>
      <c r="P167" s="36">
        <v>0</v>
      </c>
      <c r="Q167" s="36">
        <v>4645952</v>
      </c>
      <c r="R167" s="36">
        <v>0</v>
      </c>
      <c r="S167" s="36">
        <v>4645952</v>
      </c>
      <c r="T167" s="36">
        <v>0</v>
      </c>
      <c r="U167" s="36">
        <v>8349116</v>
      </c>
      <c r="V167" s="36">
        <v>0</v>
      </c>
      <c r="W167" s="36">
        <v>0</v>
      </c>
      <c r="X167" s="36">
        <v>0</v>
      </c>
      <c r="Y167" s="36">
        <v>47330</v>
      </c>
      <c r="Z167" s="36">
        <v>0</v>
      </c>
      <c r="AA167" s="36">
        <v>0</v>
      </c>
      <c r="AB167" s="36">
        <v>0</v>
      </c>
      <c r="AC167" s="36">
        <v>0</v>
      </c>
      <c r="AD167" s="36">
        <v>0</v>
      </c>
      <c r="AE167" s="36">
        <v>360204</v>
      </c>
      <c r="AF167" s="36">
        <v>0</v>
      </c>
      <c r="AG167" s="36">
        <v>500278</v>
      </c>
      <c r="AH167" s="36">
        <v>0</v>
      </c>
      <c r="AI167" s="36">
        <v>0</v>
      </c>
      <c r="AJ167" s="36">
        <v>9256928</v>
      </c>
      <c r="AK167" s="36">
        <v>13902880</v>
      </c>
      <c r="AL167" s="36">
        <v>71491</v>
      </c>
      <c r="AM167" s="36">
        <v>0</v>
      </c>
      <c r="AN167" s="36">
        <v>71491</v>
      </c>
      <c r="AO167" s="36">
        <v>614689</v>
      </c>
      <c r="AP167" s="36">
        <v>35004</v>
      </c>
      <c r="AQ167" s="36">
        <v>1740559</v>
      </c>
      <c r="AR167" s="36">
        <v>1740559</v>
      </c>
      <c r="AS167" s="36">
        <v>0</v>
      </c>
      <c r="AT167" s="36">
        <v>0</v>
      </c>
      <c r="AU167" s="36">
        <v>2461743</v>
      </c>
      <c r="AV167" s="36">
        <v>0</v>
      </c>
      <c r="AW167" s="36">
        <v>2461743</v>
      </c>
      <c r="AX167" s="36">
        <v>0</v>
      </c>
      <c r="AY167" s="36">
        <v>0</v>
      </c>
      <c r="AZ167" s="36">
        <v>0</v>
      </c>
      <c r="BA167" s="36">
        <v>1108524</v>
      </c>
      <c r="BB167" s="36">
        <v>93874</v>
      </c>
      <c r="BC167" s="36">
        <v>0</v>
      </c>
      <c r="BD167" s="36">
        <v>0</v>
      </c>
      <c r="BE167" s="36">
        <v>0</v>
      </c>
      <c r="BF167" s="36">
        <v>284216</v>
      </c>
      <c r="BG167" s="36">
        <v>1486614</v>
      </c>
      <c r="BH167" s="36">
        <v>3948357</v>
      </c>
      <c r="BI167" s="36">
        <v>1846940</v>
      </c>
      <c r="BJ167" s="36">
        <v>5016453</v>
      </c>
      <c r="BK167" s="36">
        <v>0</v>
      </c>
      <c r="BL167" s="36">
        <v>0</v>
      </c>
      <c r="BM167" s="36">
        <v>6494601</v>
      </c>
      <c r="BN167" s="36">
        <v>0</v>
      </c>
      <c r="BO167" s="36">
        <v>88670</v>
      </c>
      <c r="BP167" s="36">
        <v>-3492141</v>
      </c>
      <c r="BQ167" s="36">
        <v>0</v>
      </c>
      <c r="BR167" s="36">
        <v>0</v>
      </c>
      <c r="BS167" s="36">
        <v>9954523</v>
      </c>
      <c r="BT167" s="36">
        <v>13902880</v>
      </c>
    </row>
    <row r="168" spans="2:72" x14ac:dyDescent="0.3">
      <c r="B168" s="35" t="s">
        <v>145</v>
      </c>
      <c r="C168" s="35" t="s">
        <v>260</v>
      </c>
      <c r="D168" s="35" t="s">
        <v>351</v>
      </c>
      <c r="E168" s="35" t="s">
        <v>170</v>
      </c>
      <c r="F168" s="35" t="s">
        <v>29</v>
      </c>
      <c r="G168" s="35" t="s">
        <v>12</v>
      </c>
      <c r="H168" s="35">
        <v>2017</v>
      </c>
      <c r="I168" s="36">
        <v>1741688</v>
      </c>
      <c r="J168" s="36">
        <v>13616165</v>
      </c>
      <c r="K168" s="36">
        <v>8448907</v>
      </c>
      <c r="L168" s="36">
        <v>1797748</v>
      </c>
      <c r="M168" s="36">
        <v>0</v>
      </c>
      <c r="N168" s="36">
        <v>685452</v>
      </c>
      <c r="O168" s="36">
        <v>0</v>
      </c>
      <c r="P168" s="36">
        <v>0</v>
      </c>
      <c r="Q168" s="36">
        <v>26289960</v>
      </c>
      <c r="R168" s="36">
        <v>0</v>
      </c>
      <c r="S168" s="36">
        <v>26289960</v>
      </c>
      <c r="T168" s="36">
        <v>0</v>
      </c>
      <c r="U168" s="36">
        <v>16768436</v>
      </c>
      <c r="V168" s="36">
        <v>0</v>
      </c>
      <c r="W168" s="36">
        <v>0</v>
      </c>
      <c r="X168" s="36">
        <v>0</v>
      </c>
      <c r="Y168" s="36">
        <v>229719</v>
      </c>
      <c r="Z168" s="36">
        <v>0</v>
      </c>
      <c r="AA168" s="36">
        <v>0</v>
      </c>
      <c r="AB168" s="36">
        <v>0</v>
      </c>
      <c r="AC168" s="36">
        <v>0</v>
      </c>
      <c r="AD168" s="36">
        <v>0</v>
      </c>
      <c r="AE168" s="36">
        <v>213819</v>
      </c>
      <c r="AF168" s="36">
        <v>0</v>
      </c>
      <c r="AG168" s="36">
        <v>176322</v>
      </c>
      <c r="AH168" s="36">
        <v>0</v>
      </c>
      <c r="AI168" s="36">
        <v>0</v>
      </c>
      <c r="AJ168" s="36">
        <v>17388296</v>
      </c>
      <c r="AK168" s="36">
        <v>43678256</v>
      </c>
      <c r="AL168" s="36">
        <v>1109928</v>
      </c>
      <c r="AM168" s="36">
        <v>0</v>
      </c>
      <c r="AN168" s="36">
        <v>1109928</v>
      </c>
      <c r="AO168" s="36">
        <v>6333288</v>
      </c>
      <c r="AP168" s="36">
        <v>3530336</v>
      </c>
      <c r="AQ168" s="36">
        <v>415982</v>
      </c>
      <c r="AR168" s="36">
        <v>415982</v>
      </c>
      <c r="AS168" s="36">
        <v>0</v>
      </c>
      <c r="AT168" s="36">
        <v>136775</v>
      </c>
      <c r="AU168" s="36">
        <v>11526309</v>
      </c>
      <c r="AV168" s="36">
        <v>0</v>
      </c>
      <c r="AW168" s="36">
        <v>11526309</v>
      </c>
      <c r="AX168" s="36">
        <v>0</v>
      </c>
      <c r="AY168" s="36">
        <v>0</v>
      </c>
      <c r="AZ168" s="36">
        <v>0</v>
      </c>
      <c r="BA168" s="36">
        <v>0</v>
      </c>
      <c r="BB168" s="36">
        <v>430217</v>
      </c>
      <c r="BC168" s="36">
        <v>0</v>
      </c>
      <c r="BD168" s="36">
        <v>0</v>
      </c>
      <c r="BE168" s="36">
        <v>0</v>
      </c>
      <c r="BF168" s="36">
        <v>0</v>
      </c>
      <c r="BG168" s="36">
        <v>430217</v>
      </c>
      <c r="BH168" s="36">
        <v>11956526</v>
      </c>
      <c r="BI168" s="36">
        <v>2000000</v>
      </c>
      <c r="BJ168" s="36">
        <v>0</v>
      </c>
      <c r="BK168" s="36">
        <v>0</v>
      </c>
      <c r="BL168" s="36">
        <v>0</v>
      </c>
      <c r="BM168" s="36">
        <v>3652485</v>
      </c>
      <c r="BN168" s="36">
        <v>0</v>
      </c>
      <c r="BO168" s="36">
        <v>1000000</v>
      </c>
      <c r="BP168" s="36">
        <v>25069245</v>
      </c>
      <c r="BQ168" s="36">
        <v>0</v>
      </c>
      <c r="BR168" s="36">
        <v>0</v>
      </c>
      <c r="BS168" s="36">
        <v>31721730</v>
      </c>
      <c r="BT168" s="36">
        <v>43678256</v>
      </c>
    </row>
    <row r="169" spans="2:72" x14ac:dyDescent="0.3">
      <c r="B169" s="35" t="s">
        <v>145</v>
      </c>
      <c r="C169" s="35" t="s">
        <v>260</v>
      </c>
      <c r="D169" s="35" t="s">
        <v>351</v>
      </c>
      <c r="E169" s="35" t="s">
        <v>172</v>
      </c>
      <c r="F169" s="35" t="s">
        <v>49</v>
      </c>
      <c r="G169" s="35" t="s">
        <v>23</v>
      </c>
      <c r="H169" s="35">
        <v>2017</v>
      </c>
      <c r="I169" s="36">
        <v>471256</v>
      </c>
      <c r="J169" s="36">
        <v>702279</v>
      </c>
      <c r="K169" s="36">
        <v>2275840</v>
      </c>
      <c r="L169" s="36">
        <v>172723</v>
      </c>
      <c r="M169" s="36">
        <v>0</v>
      </c>
      <c r="N169" s="36">
        <v>664100</v>
      </c>
      <c r="O169" s="36">
        <v>0</v>
      </c>
      <c r="P169" s="36">
        <v>0</v>
      </c>
      <c r="Q169" s="36">
        <v>4286198</v>
      </c>
      <c r="R169" s="36">
        <v>0</v>
      </c>
      <c r="S169" s="36">
        <v>4286198</v>
      </c>
      <c r="T169" s="36">
        <v>0</v>
      </c>
      <c r="U169" s="36">
        <v>2246756</v>
      </c>
      <c r="V169" s="36">
        <v>0</v>
      </c>
      <c r="W169" s="36">
        <v>105307</v>
      </c>
      <c r="X169" s="36">
        <v>0</v>
      </c>
      <c r="Y169" s="36">
        <v>3427</v>
      </c>
      <c r="Z169" s="36">
        <v>0</v>
      </c>
      <c r="AA169" s="36">
        <v>0</v>
      </c>
      <c r="AB169" s="36">
        <v>0</v>
      </c>
      <c r="AC169" s="36">
        <v>0</v>
      </c>
      <c r="AD169" s="36">
        <v>0</v>
      </c>
      <c r="AE169" s="36">
        <v>0</v>
      </c>
      <c r="AF169" s="36">
        <v>0</v>
      </c>
      <c r="AG169" s="36">
        <v>0</v>
      </c>
      <c r="AH169" s="36">
        <v>0</v>
      </c>
      <c r="AI169" s="36">
        <v>0</v>
      </c>
      <c r="AJ169" s="36">
        <v>2355490</v>
      </c>
      <c r="AK169" s="36">
        <v>6641688</v>
      </c>
      <c r="AL169" s="36">
        <v>0</v>
      </c>
      <c r="AM169" s="36">
        <v>0</v>
      </c>
      <c r="AN169" s="36">
        <v>0</v>
      </c>
      <c r="AO169" s="36">
        <v>2495674</v>
      </c>
      <c r="AP169" s="36">
        <v>647932</v>
      </c>
      <c r="AQ169" s="36">
        <v>906563</v>
      </c>
      <c r="AR169" s="36">
        <v>906563</v>
      </c>
      <c r="AS169" s="36">
        <v>0</v>
      </c>
      <c r="AT169" s="36">
        <v>0</v>
      </c>
      <c r="AU169" s="36">
        <v>4050169</v>
      </c>
      <c r="AV169" s="36">
        <v>0</v>
      </c>
      <c r="AW169" s="36">
        <v>4050169</v>
      </c>
      <c r="AX169" s="36">
        <v>0</v>
      </c>
      <c r="AY169" s="36">
        <v>0</v>
      </c>
      <c r="AZ169" s="36">
        <v>0</v>
      </c>
      <c r="BA169" s="36">
        <v>0</v>
      </c>
      <c r="BB169" s="36">
        <v>0</v>
      </c>
      <c r="BC169" s="36">
        <v>0</v>
      </c>
      <c r="BD169" s="36">
        <v>382871</v>
      </c>
      <c r="BE169" s="36">
        <v>382871</v>
      </c>
      <c r="BF169" s="36">
        <v>0</v>
      </c>
      <c r="BG169" s="36">
        <v>382871</v>
      </c>
      <c r="BH169" s="36">
        <v>4433040</v>
      </c>
      <c r="BI169" s="36">
        <v>600000</v>
      </c>
      <c r="BJ169" s="36">
        <v>0</v>
      </c>
      <c r="BK169" s="36">
        <v>0</v>
      </c>
      <c r="BL169" s="36">
        <v>0</v>
      </c>
      <c r="BM169" s="36">
        <v>0</v>
      </c>
      <c r="BN169" s="36">
        <v>0</v>
      </c>
      <c r="BO169" s="36">
        <v>199488</v>
      </c>
      <c r="BP169" s="36">
        <v>1409160</v>
      </c>
      <c r="BQ169" s="36">
        <v>0</v>
      </c>
      <c r="BR169" s="36">
        <v>0</v>
      </c>
      <c r="BS169" s="36">
        <v>2208648</v>
      </c>
      <c r="BT169" s="36">
        <v>6641688</v>
      </c>
    </row>
    <row r="170" spans="2:72" x14ac:dyDescent="0.3">
      <c r="B170" s="35" t="s">
        <v>145</v>
      </c>
      <c r="C170" s="35" t="s">
        <v>260</v>
      </c>
      <c r="D170" s="35" t="s">
        <v>351</v>
      </c>
      <c r="E170" s="35" t="s">
        <v>173</v>
      </c>
      <c r="F170" s="35" t="s">
        <v>64</v>
      </c>
      <c r="G170" s="35" t="s">
        <v>8</v>
      </c>
      <c r="H170" s="35">
        <v>2017</v>
      </c>
      <c r="I170" s="36">
        <v>76922</v>
      </c>
      <c r="J170" s="36">
        <v>1363455</v>
      </c>
      <c r="K170" s="36">
        <v>462519</v>
      </c>
      <c r="L170" s="36">
        <v>0</v>
      </c>
      <c r="M170" s="36">
        <v>0</v>
      </c>
      <c r="N170" s="36">
        <v>2924</v>
      </c>
      <c r="O170" s="36">
        <v>0</v>
      </c>
      <c r="P170" s="36">
        <v>0</v>
      </c>
      <c r="Q170" s="36">
        <v>1905820</v>
      </c>
      <c r="R170" s="36">
        <v>0</v>
      </c>
      <c r="S170" s="36">
        <v>1905820</v>
      </c>
      <c r="T170" s="36">
        <v>0</v>
      </c>
      <c r="U170" s="36">
        <v>378433</v>
      </c>
      <c r="V170" s="36">
        <v>0</v>
      </c>
      <c r="W170" s="36">
        <v>0</v>
      </c>
      <c r="X170" s="36">
        <v>0</v>
      </c>
      <c r="Y170" s="36">
        <v>0</v>
      </c>
      <c r="Z170" s="36">
        <v>0</v>
      </c>
      <c r="AA170" s="36">
        <v>0</v>
      </c>
      <c r="AB170" s="36">
        <v>0</v>
      </c>
      <c r="AC170" s="36">
        <v>0</v>
      </c>
      <c r="AD170" s="36">
        <v>0</v>
      </c>
      <c r="AE170" s="36">
        <v>134554</v>
      </c>
      <c r="AF170" s="36">
        <v>0</v>
      </c>
      <c r="AG170" s="36">
        <v>0</v>
      </c>
      <c r="AH170" s="36">
        <v>0</v>
      </c>
      <c r="AI170" s="36">
        <v>0</v>
      </c>
      <c r="AJ170" s="36">
        <v>512987</v>
      </c>
      <c r="AK170" s="36">
        <v>2418807</v>
      </c>
      <c r="AL170" s="36">
        <v>0</v>
      </c>
      <c r="AM170" s="36">
        <v>0</v>
      </c>
      <c r="AN170" s="36">
        <v>0</v>
      </c>
      <c r="AO170" s="36">
        <v>1624793</v>
      </c>
      <c r="AP170" s="36">
        <v>0</v>
      </c>
      <c r="AQ170" s="36">
        <v>810683</v>
      </c>
      <c r="AR170" s="36">
        <v>810683</v>
      </c>
      <c r="AS170" s="36">
        <v>0</v>
      </c>
      <c r="AT170" s="36">
        <v>2703</v>
      </c>
      <c r="AU170" s="36">
        <v>2438179</v>
      </c>
      <c r="AV170" s="36">
        <v>0</v>
      </c>
      <c r="AW170" s="36">
        <v>2438179</v>
      </c>
      <c r="AX170" s="36">
        <v>0</v>
      </c>
      <c r="AY170" s="36">
        <v>0</v>
      </c>
      <c r="AZ170" s="36">
        <v>0</v>
      </c>
      <c r="BA170" s="36">
        <v>0</v>
      </c>
      <c r="BB170" s="36">
        <v>31627</v>
      </c>
      <c r="BC170" s="36">
        <v>93307</v>
      </c>
      <c r="BD170" s="36">
        <v>0</v>
      </c>
      <c r="BE170" s="36">
        <v>0</v>
      </c>
      <c r="BF170" s="36">
        <v>0</v>
      </c>
      <c r="BG170" s="36">
        <v>124934</v>
      </c>
      <c r="BH170" s="36">
        <v>2563113</v>
      </c>
      <c r="BI170" s="36">
        <v>1205520</v>
      </c>
      <c r="BJ170" s="36">
        <v>1666351</v>
      </c>
      <c r="BK170" s="36">
        <v>0</v>
      </c>
      <c r="BL170" s="36">
        <v>0</v>
      </c>
      <c r="BM170" s="36">
        <v>0</v>
      </c>
      <c r="BN170" s="36">
        <v>0</v>
      </c>
      <c r="BO170" s="36">
        <v>12287</v>
      </c>
      <c r="BP170" s="36">
        <v>-3028464</v>
      </c>
      <c r="BQ170" s="36">
        <v>0</v>
      </c>
      <c r="BR170" s="36">
        <v>0</v>
      </c>
      <c r="BS170" s="36">
        <v>-144306</v>
      </c>
      <c r="BT170" s="36">
        <v>2418807</v>
      </c>
    </row>
    <row r="171" spans="2:72" x14ac:dyDescent="0.3">
      <c r="B171" s="35" t="s">
        <v>145</v>
      </c>
      <c r="C171" s="35" t="s">
        <v>260</v>
      </c>
      <c r="D171" s="35" t="s">
        <v>351</v>
      </c>
      <c r="E171" s="35" t="s">
        <v>176</v>
      </c>
      <c r="F171" s="35" t="s">
        <v>62</v>
      </c>
      <c r="G171" s="35" t="s">
        <v>17</v>
      </c>
      <c r="H171" s="35">
        <v>2017</v>
      </c>
      <c r="I171" s="36">
        <v>1833712</v>
      </c>
      <c r="J171" s="36">
        <v>1165062</v>
      </c>
      <c r="K171" s="36">
        <v>2329995</v>
      </c>
      <c r="L171" s="36">
        <v>85359</v>
      </c>
      <c r="M171" s="36">
        <v>0</v>
      </c>
      <c r="N171" s="36">
        <v>5319</v>
      </c>
      <c r="O171" s="36">
        <v>0</v>
      </c>
      <c r="P171" s="36">
        <v>0</v>
      </c>
      <c r="Q171" s="36">
        <v>5419447</v>
      </c>
      <c r="R171" s="36">
        <v>0</v>
      </c>
      <c r="S171" s="36">
        <v>5419447</v>
      </c>
      <c r="T171" s="36">
        <v>0</v>
      </c>
      <c r="U171" s="36">
        <v>885127</v>
      </c>
      <c r="V171" s="36">
        <v>0</v>
      </c>
      <c r="W171" s="36">
        <v>0</v>
      </c>
      <c r="X171" s="36">
        <v>0</v>
      </c>
      <c r="Y171" s="36">
        <v>0</v>
      </c>
      <c r="Z171" s="36">
        <v>0</v>
      </c>
      <c r="AA171" s="36">
        <v>0</v>
      </c>
      <c r="AB171" s="36">
        <v>0</v>
      </c>
      <c r="AC171" s="36">
        <v>0</v>
      </c>
      <c r="AD171" s="36">
        <v>0</v>
      </c>
      <c r="AE171" s="36">
        <v>0</v>
      </c>
      <c r="AF171" s="36">
        <v>0</v>
      </c>
      <c r="AG171" s="36">
        <v>0</v>
      </c>
      <c r="AH171" s="36">
        <v>0</v>
      </c>
      <c r="AI171" s="36">
        <v>0</v>
      </c>
      <c r="AJ171" s="36">
        <v>885127</v>
      </c>
      <c r="AK171" s="36">
        <v>6304574</v>
      </c>
      <c r="AL171" s="36">
        <v>19156</v>
      </c>
      <c r="AM171" s="36">
        <v>0</v>
      </c>
      <c r="AN171" s="36">
        <v>19156</v>
      </c>
      <c r="AO171" s="36">
        <v>3102304</v>
      </c>
      <c r="AP171" s="36">
        <v>249217</v>
      </c>
      <c r="AQ171" s="36">
        <v>0</v>
      </c>
      <c r="AR171" s="36">
        <v>0</v>
      </c>
      <c r="AS171" s="36">
        <v>0</v>
      </c>
      <c r="AT171" s="36">
        <v>0</v>
      </c>
      <c r="AU171" s="36">
        <v>3370677</v>
      </c>
      <c r="AV171" s="36">
        <v>0</v>
      </c>
      <c r="AW171" s="36">
        <v>3370677</v>
      </c>
      <c r="AX171" s="36">
        <v>0</v>
      </c>
      <c r="AY171" s="36">
        <v>0</v>
      </c>
      <c r="AZ171" s="36">
        <v>0</v>
      </c>
      <c r="BA171" s="36">
        <v>807485</v>
      </c>
      <c r="BB171" s="36">
        <v>0</v>
      </c>
      <c r="BC171" s="36">
        <v>0</v>
      </c>
      <c r="BD171" s="36">
        <v>0</v>
      </c>
      <c r="BE171" s="36">
        <v>0</v>
      </c>
      <c r="BF171" s="36">
        <v>361787</v>
      </c>
      <c r="BG171" s="36">
        <v>1169272</v>
      </c>
      <c r="BH171" s="36">
        <v>4539949</v>
      </c>
      <c r="BI171" s="36">
        <v>200000</v>
      </c>
      <c r="BJ171" s="36">
        <v>0</v>
      </c>
      <c r="BK171" s="36">
        <v>0</v>
      </c>
      <c r="BL171" s="36">
        <v>0</v>
      </c>
      <c r="BM171" s="36">
        <v>0</v>
      </c>
      <c r="BN171" s="36">
        <v>0</v>
      </c>
      <c r="BO171" s="36">
        <v>146906</v>
      </c>
      <c r="BP171" s="36">
        <v>1417719</v>
      </c>
      <c r="BQ171" s="36">
        <v>0</v>
      </c>
      <c r="BR171" s="36">
        <v>0</v>
      </c>
      <c r="BS171" s="36">
        <v>1764625</v>
      </c>
      <c r="BT171" s="36">
        <v>6304574</v>
      </c>
    </row>
    <row r="172" spans="2:72" x14ac:dyDescent="0.3">
      <c r="B172" s="35" t="s">
        <v>145</v>
      </c>
      <c r="C172" s="35" t="s">
        <v>260</v>
      </c>
      <c r="D172" s="35" t="s">
        <v>351</v>
      </c>
      <c r="E172" s="35" t="s">
        <v>177</v>
      </c>
      <c r="F172" s="35" t="s">
        <v>93</v>
      </c>
      <c r="G172" s="35" t="s">
        <v>8</v>
      </c>
      <c r="H172" s="35">
        <v>2017</v>
      </c>
      <c r="I172" s="36">
        <v>2576447</v>
      </c>
      <c r="J172" s="36">
        <v>3682853</v>
      </c>
      <c r="K172" s="36">
        <v>4931542</v>
      </c>
      <c r="L172" s="36">
        <v>393018</v>
      </c>
      <c r="M172" s="36">
        <v>0</v>
      </c>
      <c r="N172" s="36">
        <v>0</v>
      </c>
      <c r="O172" s="36">
        <v>0</v>
      </c>
      <c r="P172" s="36">
        <v>0</v>
      </c>
      <c r="Q172" s="36">
        <v>11583860</v>
      </c>
      <c r="R172" s="36">
        <v>0</v>
      </c>
      <c r="S172" s="36">
        <v>11583860</v>
      </c>
      <c r="T172" s="36">
        <v>0</v>
      </c>
      <c r="U172" s="36">
        <v>2785350</v>
      </c>
      <c r="V172" s="36">
        <v>0</v>
      </c>
      <c r="W172" s="36">
        <v>0</v>
      </c>
      <c r="X172" s="36">
        <v>0</v>
      </c>
      <c r="Y172" s="36">
        <v>9932</v>
      </c>
      <c r="Z172" s="36">
        <v>0</v>
      </c>
      <c r="AA172" s="36">
        <v>0</v>
      </c>
      <c r="AB172" s="36">
        <v>0</v>
      </c>
      <c r="AC172" s="36">
        <v>0</v>
      </c>
      <c r="AD172" s="36">
        <v>0</v>
      </c>
      <c r="AE172" s="36">
        <v>174063</v>
      </c>
      <c r="AF172" s="36">
        <v>0</v>
      </c>
      <c r="AG172" s="36">
        <v>0</v>
      </c>
      <c r="AH172" s="36">
        <v>0</v>
      </c>
      <c r="AI172" s="36">
        <v>0</v>
      </c>
      <c r="AJ172" s="36">
        <v>2969345</v>
      </c>
      <c r="AK172" s="36">
        <v>14553205</v>
      </c>
      <c r="AL172" s="36">
        <v>119943</v>
      </c>
      <c r="AM172" s="36">
        <v>0</v>
      </c>
      <c r="AN172" s="36">
        <v>119943</v>
      </c>
      <c r="AO172" s="36">
        <v>3135333</v>
      </c>
      <c r="AP172" s="36">
        <v>275708</v>
      </c>
      <c r="AQ172" s="36">
        <v>0</v>
      </c>
      <c r="AR172" s="36">
        <v>0</v>
      </c>
      <c r="AS172" s="36">
        <v>0</v>
      </c>
      <c r="AT172" s="36">
        <v>0</v>
      </c>
      <c r="AU172" s="36">
        <v>3530984</v>
      </c>
      <c r="AV172" s="36">
        <v>0</v>
      </c>
      <c r="AW172" s="36">
        <v>3530984</v>
      </c>
      <c r="AX172" s="36">
        <v>0</v>
      </c>
      <c r="AY172" s="36">
        <v>0</v>
      </c>
      <c r="AZ172" s="36">
        <v>0</v>
      </c>
      <c r="BA172" s="36">
        <v>0</v>
      </c>
      <c r="BB172" s="36">
        <v>228558</v>
      </c>
      <c r="BC172" s="36">
        <v>0</v>
      </c>
      <c r="BD172" s="36">
        <v>0</v>
      </c>
      <c r="BE172" s="36">
        <v>0</v>
      </c>
      <c r="BF172" s="36">
        <v>0</v>
      </c>
      <c r="BG172" s="36">
        <v>228558</v>
      </c>
      <c r="BH172" s="36">
        <v>3759542</v>
      </c>
      <c r="BI172" s="36">
        <v>12257259</v>
      </c>
      <c r="BJ172" s="36">
        <v>0</v>
      </c>
      <c r="BK172" s="36">
        <v>0</v>
      </c>
      <c r="BL172" s="36">
        <v>0</v>
      </c>
      <c r="BM172" s="36">
        <v>0</v>
      </c>
      <c r="BN172" s="36">
        <v>0</v>
      </c>
      <c r="BO172" s="36">
        <v>44033</v>
      </c>
      <c r="BP172" s="36">
        <v>-1507629</v>
      </c>
      <c r="BQ172" s="36">
        <v>0</v>
      </c>
      <c r="BR172" s="36">
        <v>0</v>
      </c>
      <c r="BS172" s="36">
        <v>10793663</v>
      </c>
      <c r="BT172" s="36">
        <v>14553205</v>
      </c>
    </row>
    <row r="173" spans="2:72" x14ac:dyDescent="0.3">
      <c r="B173" s="35" t="s">
        <v>145</v>
      </c>
      <c r="C173" s="35" t="s">
        <v>260</v>
      </c>
      <c r="D173" s="35" t="s">
        <v>351</v>
      </c>
      <c r="E173" s="35" t="s">
        <v>181</v>
      </c>
      <c r="F173" s="35" t="s">
        <v>33</v>
      </c>
      <c r="G173" s="35" t="s">
        <v>12</v>
      </c>
      <c r="H173" s="35">
        <v>2017</v>
      </c>
      <c r="I173" s="36">
        <v>202868</v>
      </c>
      <c r="J173" s="36">
        <v>1183057</v>
      </c>
      <c r="K173" s="36">
        <v>768909</v>
      </c>
      <c r="L173" s="36">
        <v>186493</v>
      </c>
      <c r="M173" s="36">
        <v>0</v>
      </c>
      <c r="N173" s="36">
        <v>25950</v>
      </c>
      <c r="O173" s="36">
        <v>6629</v>
      </c>
      <c r="P173" s="36">
        <v>0</v>
      </c>
      <c r="Q173" s="36">
        <v>2373906</v>
      </c>
      <c r="R173" s="36">
        <v>0</v>
      </c>
      <c r="S173" s="36">
        <v>2373906</v>
      </c>
      <c r="T173" s="36">
        <v>0</v>
      </c>
      <c r="U173" s="36">
        <v>319368</v>
      </c>
      <c r="V173" s="36">
        <v>0</v>
      </c>
      <c r="W173" s="36">
        <v>0</v>
      </c>
      <c r="X173" s="36">
        <v>0</v>
      </c>
      <c r="Y173" s="36">
        <v>0</v>
      </c>
      <c r="Z173" s="36">
        <v>0</v>
      </c>
      <c r="AA173" s="36">
        <v>0</v>
      </c>
      <c r="AB173" s="36">
        <v>0</v>
      </c>
      <c r="AC173" s="36">
        <v>0</v>
      </c>
      <c r="AD173" s="36">
        <v>0</v>
      </c>
      <c r="AE173" s="36">
        <v>0</v>
      </c>
      <c r="AF173" s="36">
        <v>0</v>
      </c>
      <c r="AG173" s="36">
        <v>0</v>
      </c>
      <c r="AH173" s="36">
        <v>0</v>
      </c>
      <c r="AI173" s="36">
        <v>0</v>
      </c>
      <c r="AJ173" s="36">
        <v>319368</v>
      </c>
      <c r="AK173" s="36">
        <v>2693274</v>
      </c>
      <c r="AL173" s="36">
        <v>81735</v>
      </c>
      <c r="AM173" s="36">
        <v>8177</v>
      </c>
      <c r="AN173" s="36">
        <v>89912</v>
      </c>
      <c r="AO173" s="36">
        <v>1768195</v>
      </c>
      <c r="AP173" s="36">
        <v>204656</v>
      </c>
      <c r="AQ173" s="36">
        <v>118112</v>
      </c>
      <c r="AR173" s="36">
        <v>118112</v>
      </c>
      <c r="AS173" s="36">
        <v>0</v>
      </c>
      <c r="AT173" s="36">
        <v>0</v>
      </c>
      <c r="AU173" s="36">
        <v>2180875</v>
      </c>
      <c r="AV173" s="36">
        <v>0</v>
      </c>
      <c r="AW173" s="36">
        <v>2180875</v>
      </c>
      <c r="AX173" s="36">
        <v>0</v>
      </c>
      <c r="AY173" s="36">
        <v>0</v>
      </c>
      <c r="AZ173" s="36">
        <v>0</v>
      </c>
      <c r="BA173" s="36">
        <v>0</v>
      </c>
      <c r="BB173" s="36">
        <v>0</v>
      </c>
      <c r="BC173" s="36">
        <v>0</v>
      </c>
      <c r="BD173" s="36">
        <v>0</v>
      </c>
      <c r="BE173" s="36">
        <v>0</v>
      </c>
      <c r="BF173" s="36">
        <v>0</v>
      </c>
      <c r="BG173" s="36">
        <v>0</v>
      </c>
      <c r="BH173" s="36">
        <v>2180875</v>
      </c>
      <c r="BI173" s="36">
        <v>1320000</v>
      </c>
      <c r="BJ173" s="36">
        <v>0</v>
      </c>
      <c r="BK173" s="36">
        <v>0</v>
      </c>
      <c r="BL173" s="36">
        <v>0</v>
      </c>
      <c r="BM173" s="36">
        <v>0</v>
      </c>
      <c r="BN173" s="36">
        <v>0</v>
      </c>
      <c r="BO173" s="36">
        <v>15009</v>
      </c>
      <c r="BP173" s="36">
        <v>-822610</v>
      </c>
      <c r="BQ173" s="36">
        <v>0</v>
      </c>
      <c r="BR173" s="36">
        <v>0</v>
      </c>
      <c r="BS173" s="36">
        <v>512399</v>
      </c>
      <c r="BT173" s="36">
        <v>2693274</v>
      </c>
    </row>
    <row r="174" spans="2:72" x14ac:dyDescent="0.3">
      <c r="B174" s="35" t="s">
        <v>145</v>
      </c>
      <c r="C174" s="35" t="s">
        <v>260</v>
      </c>
      <c r="D174" s="35" t="s">
        <v>351</v>
      </c>
      <c r="E174" s="35" t="s">
        <v>182</v>
      </c>
      <c r="F174" s="35" t="s">
        <v>45</v>
      </c>
      <c r="G174" s="35" t="s">
        <v>17</v>
      </c>
      <c r="H174" s="35">
        <v>2017</v>
      </c>
      <c r="I174" s="36">
        <v>1189131</v>
      </c>
      <c r="J174" s="36">
        <v>2310977</v>
      </c>
      <c r="K174" s="36">
        <v>2391213</v>
      </c>
      <c r="L174" s="36">
        <v>415176</v>
      </c>
      <c r="M174" s="36">
        <v>0</v>
      </c>
      <c r="N174" s="36">
        <v>0</v>
      </c>
      <c r="O174" s="36">
        <v>0</v>
      </c>
      <c r="P174" s="36">
        <v>0</v>
      </c>
      <c r="Q174" s="36">
        <v>6306497</v>
      </c>
      <c r="R174" s="36">
        <v>0</v>
      </c>
      <c r="S174" s="36">
        <v>6306497</v>
      </c>
      <c r="T174" s="36">
        <v>0</v>
      </c>
      <c r="U174" s="36">
        <v>1090108</v>
      </c>
      <c r="V174" s="36">
        <v>0</v>
      </c>
      <c r="W174" s="36">
        <v>0</v>
      </c>
      <c r="X174" s="36">
        <v>0</v>
      </c>
      <c r="Y174" s="36">
        <v>512434</v>
      </c>
      <c r="Z174" s="36">
        <v>0</v>
      </c>
      <c r="AA174" s="36">
        <v>0</v>
      </c>
      <c r="AB174" s="36">
        <v>0</v>
      </c>
      <c r="AC174" s="36">
        <v>0</v>
      </c>
      <c r="AD174" s="36">
        <v>0</v>
      </c>
      <c r="AE174" s="36">
        <v>13579</v>
      </c>
      <c r="AF174" s="36">
        <v>0</v>
      </c>
      <c r="AG174" s="36">
        <v>0</v>
      </c>
      <c r="AH174" s="36">
        <v>0</v>
      </c>
      <c r="AI174" s="36">
        <v>0</v>
      </c>
      <c r="AJ174" s="36">
        <v>1616121</v>
      </c>
      <c r="AK174" s="36">
        <v>7922618</v>
      </c>
      <c r="AL174" s="36">
        <v>95815</v>
      </c>
      <c r="AM174" s="36">
        <v>0</v>
      </c>
      <c r="AN174" s="36">
        <v>95815</v>
      </c>
      <c r="AO174" s="36">
        <v>3972343</v>
      </c>
      <c r="AP174" s="36">
        <v>13773</v>
      </c>
      <c r="AQ174" s="36">
        <v>428</v>
      </c>
      <c r="AR174" s="36">
        <v>428</v>
      </c>
      <c r="AS174" s="36">
        <v>0</v>
      </c>
      <c r="AT174" s="36">
        <v>135752</v>
      </c>
      <c r="AU174" s="36">
        <v>4218111</v>
      </c>
      <c r="AV174" s="36">
        <v>0</v>
      </c>
      <c r="AW174" s="36">
        <v>4218111</v>
      </c>
      <c r="AX174" s="36">
        <v>0</v>
      </c>
      <c r="AY174" s="36">
        <v>0</v>
      </c>
      <c r="AZ174" s="36">
        <v>0</v>
      </c>
      <c r="BA174" s="36">
        <v>0</v>
      </c>
      <c r="BB174" s="36">
        <v>4827</v>
      </c>
      <c r="BC174" s="36">
        <v>0</v>
      </c>
      <c r="BD174" s="36">
        <v>0</v>
      </c>
      <c r="BE174" s="36">
        <v>0</v>
      </c>
      <c r="BF174" s="36">
        <v>0</v>
      </c>
      <c r="BG174" s="36">
        <v>4827</v>
      </c>
      <c r="BH174" s="36">
        <v>4222938</v>
      </c>
      <c r="BI174" s="36">
        <v>6398662</v>
      </c>
      <c r="BJ174" s="36">
        <v>0</v>
      </c>
      <c r="BK174" s="36">
        <v>0</v>
      </c>
      <c r="BL174" s="36">
        <v>0</v>
      </c>
      <c r="BM174" s="36">
        <v>0</v>
      </c>
      <c r="BN174" s="36">
        <v>0</v>
      </c>
      <c r="BO174" s="36">
        <v>0</v>
      </c>
      <c r="BP174" s="36">
        <v>-2698982</v>
      </c>
      <c r="BQ174" s="36">
        <v>0</v>
      </c>
      <c r="BR174" s="36">
        <v>0</v>
      </c>
      <c r="BS174" s="36">
        <v>3699680</v>
      </c>
      <c r="BT174" s="36">
        <v>7922618</v>
      </c>
    </row>
    <row r="175" spans="2:72" x14ac:dyDescent="0.3">
      <c r="B175" s="35" t="s">
        <v>145</v>
      </c>
      <c r="C175" s="35" t="s">
        <v>260</v>
      </c>
      <c r="D175" s="35" t="s">
        <v>351</v>
      </c>
      <c r="E175" s="35" t="s">
        <v>185</v>
      </c>
      <c r="F175" s="35" t="s">
        <v>55</v>
      </c>
      <c r="G175" s="35" t="s">
        <v>10</v>
      </c>
      <c r="H175" s="35">
        <v>2017</v>
      </c>
      <c r="I175" s="36">
        <v>25748</v>
      </c>
      <c r="J175" s="36">
        <v>3174988</v>
      </c>
      <c r="K175" s="36">
        <v>453048</v>
      </c>
      <c r="L175" s="36">
        <v>65258</v>
      </c>
      <c r="M175" s="36">
        <v>0</v>
      </c>
      <c r="N175" s="36">
        <v>0</v>
      </c>
      <c r="O175" s="36">
        <v>0</v>
      </c>
      <c r="P175" s="36">
        <v>0</v>
      </c>
      <c r="Q175" s="36">
        <v>3719042</v>
      </c>
      <c r="R175" s="36">
        <v>0</v>
      </c>
      <c r="S175" s="36">
        <v>3719042</v>
      </c>
      <c r="T175" s="36">
        <v>0</v>
      </c>
      <c r="U175" s="36">
        <v>234558</v>
      </c>
      <c r="V175" s="36">
        <v>0</v>
      </c>
      <c r="W175" s="36">
        <v>0</v>
      </c>
      <c r="X175" s="36">
        <v>0</v>
      </c>
      <c r="Y175" s="36">
        <v>153288</v>
      </c>
      <c r="Z175" s="36">
        <v>0</v>
      </c>
      <c r="AA175" s="36">
        <v>0</v>
      </c>
      <c r="AB175" s="36">
        <v>0</v>
      </c>
      <c r="AC175" s="36">
        <v>0</v>
      </c>
      <c r="AD175" s="36">
        <v>0</v>
      </c>
      <c r="AE175" s="36">
        <v>0</v>
      </c>
      <c r="AF175" s="36">
        <v>0</v>
      </c>
      <c r="AG175" s="36">
        <v>0</v>
      </c>
      <c r="AH175" s="36">
        <v>0</v>
      </c>
      <c r="AI175" s="36">
        <v>0</v>
      </c>
      <c r="AJ175" s="36">
        <v>387846</v>
      </c>
      <c r="AK175" s="36">
        <v>4106888</v>
      </c>
      <c r="AL175" s="36">
        <v>34024</v>
      </c>
      <c r="AM175" s="36">
        <v>0</v>
      </c>
      <c r="AN175" s="36">
        <v>34024</v>
      </c>
      <c r="AO175" s="36">
        <v>1946608</v>
      </c>
      <c r="AP175" s="36">
        <v>60913</v>
      </c>
      <c r="AQ175" s="36">
        <v>0</v>
      </c>
      <c r="AR175" s="36">
        <v>0</v>
      </c>
      <c r="AS175" s="36">
        <v>0</v>
      </c>
      <c r="AT175" s="36">
        <v>12159</v>
      </c>
      <c r="AU175" s="36">
        <v>2053704</v>
      </c>
      <c r="AV175" s="36">
        <v>0</v>
      </c>
      <c r="AW175" s="36">
        <v>2053704</v>
      </c>
      <c r="AX175" s="36">
        <v>0</v>
      </c>
      <c r="AY175" s="36">
        <v>0</v>
      </c>
      <c r="AZ175" s="36">
        <v>0</v>
      </c>
      <c r="BA175" s="36">
        <v>825816</v>
      </c>
      <c r="BB175" s="36">
        <v>0</v>
      </c>
      <c r="BC175" s="36">
        <v>0</v>
      </c>
      <c r="BD175" s="36">
        <v>308810</v>
      </c>
      <c r="BE175" s="36">
        <v>308810</v>
      </c>
      <c r="BF175" s="36">
        <v>0</v>
      </c>
      <c r="BG175" s="36">
        <v>1134626</v>
      </c>
      <c r="BH175" s="36">
        <v>3188330</v>
      </c>
      <c r="BI175" s="36">
        <v>100000</v>
      </c>
      <c r="BJ175" s="36">
        <v>0</v>
      </c>
      <c r="BK175" s="36">
        <v>0</v>
      </c>
      <c r="BL175" s="36">
        <v>0</v>
      </c>
      <c r="BM175" s="36">
        <v>0</v>
      </c>
      <c r="BN175" s="36">
        <v>0</v>
      </c>
      <c r="BO175" s="36">
        <v>54063</v>
      </c>
      <c r="BP175" s="36">
        <v>764495</v>
      </c>
      <c r="BQ175" s="36">
        <v>0</v>
      </c>
      <c r="BR175" s="36">
        <v>0</v>
      </c>
      <c r="BS175" s="36">
        <v>918558</v>
      </c>
      <c r="BT175" s="36">
        <v>4106888</v>
      </c>
    </row>
    <row r="176" spans="2:72" x14ac:dyDescent="0.3">
      <c r="B176" s="35" t="s">
        <v>145</v>
      </c>
      <c r="C176" s="35" t="s">
        <v>260</v>
      </c>
      <c r="D176" s="35" t="s">
        <v>351</v>
      </c>
      <c r="E176" s="35" t="s">
        <v>146</v>
      </c>
      <c r="F176" s="35" t="s">
        <v>56</v>
      </c>
      <c r="G176" s="35" t="s">
        <v>12</v>
      </c>
      <c r="H176" s="35">
        <v>2016</v>
      </c>
      <c r="I176" s="36">
        <v>213086</v>
      </c>
      <c r="J176" s="36">
        <v>413173</v>
      </c>
      <c r="K176" s="36">
        <v>684956</v>
      </c>
      <c r="L176" s="36">
        <v>127239</v>
      </c>
      <c r="M176" s="36">
        <v>0</v>
      </c>
      <c r="N176" s="36">
        <v>0</v>
      </c>
      <c r="O176" s="36">
        <v>0</v>
      </c>
      <c r="P176" s="36">
        <v>0</v>
      </c>
      <c r="Q176" s="36">
        <v>1438454</v>
      </c>
      <c r="R176" s="36">
        <v>0</v>
      </c>
      <c r="S176" s="36">
        <v>1438454</v>
      </c>
      <c r="T176" s="36">
        <v>0</v>
      </c>
      <c r="U176" s="36">
        <v>2854399</v>
      </c>
      <c r="V176" s="36">
        <v>0</v>
      </c>
      <c r="W176" s="36">
        <v>822668</v>
      </c>
      <c r="X176" s="36">
        <v>0</v>
      </c>
      <c r="Y176" s="36">
        <v>0</v>
      </c>
      <c r="Z176" s="36">
        <v>0</v>
      </c>
      <c r="AA176" s="36">
        <v>0</v>
      </c>
      <c r="AB176" s="36">
        <v>0</v>
      </c>
      <c r="AC176" s="36">
        <v>0</v>
      </c>
      <c r="AD176" s="36">
        <v>0</v>
      </c>
      <c r="AE176" s="36">
        <v>0</v>
      </c>
      <c r="AF176" s="36">
        <v>0</v>
      </c>
      <c r="AG176" s="36">
        <v>0</v>
      </c>
      <c r="AH176" s="36">
        <v>0</v>
      </c>
      <c r="AI176" s="36">
        <v>0</v>
      </c>
      <c r="AJ176" s="36">
        <v>3677067</v>
      </c>
      <c r="AK176" s="36">
        <v>5115521</v>
      </c>
      <c r="AL176" s="36">
        <v>42968</v>
      </c>
      <c r="AM176" s="36">
        <v>0</v>
      </c>
      <c r="AN176" s="36">
        <v>42968</v>
      </c>
      <c r="AO176" s="36">
        <v>735699</v>
      </c>
      <c r="AP176" s="36">
        <v>254976</v>
      </c>
      <c r="AQ176" s="36">
        <v>352794</v>
      </c>
      <c r="AR176" s="36">
        <v>352794</v>
      </c>
      <c r="AS176" s="36">
        <v>0</v>
      </c>
      <c r="AT176" s="36">
        <v>0</v>
      </c>
      <c r="AU176" s="36">
        <v>1386437</v>
      </c>
      <c r="AV176" s="36">
        <v>0</v>
      </c>
      <c r="AW176" s="36">
        <v>1386437</v>
      </c>
      <c r="AX176" s="36">
        <v>0</v>
      </c>
      <c r="AY176" s="36">
        <v>0</v>
      </c>
      <c r="AZ176" s="36">
        <v>0</v>
      </c>
      <c r="BA176" s="36">
        <v>0</v>
      </c>
      <c r="BB176" s="36">
        <v>0</v>
      </c>
      <c r="BC176" s="36">
        <v>0</v>
      </c>
      <c r="BD176" s="36">
        <v>0</v>
      </c>
      <c r="BE176" s="36">
        <v>0</v>
      </c>
      <c r="BF176" s="36">
        <v>3684</v>
      </c>
      <c r="BG176" s="36">
        <v>3684</v>
      </c>
      <c r="BH176" s="36">
        <v>1390121</v>
      </c>
      <c r="BI176" s="36">
        <v>200000</v>
      </c>
      <c r="BJ176" s="36">
        <v>0</v>
      </c>
      <c r="BK176" s="36">
        <v>0</v>
      </c>
      <c r="BL176" s="36">
        <v>0</v>
      </c>
      <c r="BM176" s="36">
        <v>0</v>
      </c>
      <c r="BN176" s="36">
        <v>0</v>
      </c>
      <c r="BO176" s="36">
        <v>900000</v>
      </c>
      <c r="BP176" s="36">
        <v>2625400</v>
      </c>
      <c r="BQ176" s="36">
        <v>0</v>
      </c>
      <c r="BR176" s="36">
        <v>0</v>
      </c>
      <c r="BS176" s="36">
        <v>3725400</v>
      </c>
      <c r="BT176" s="36">
        <v>5115521</v>
      </c>
    </row>
    <row r="177" spans="2:72" x14ac:dyDescent="0.3">
      <c r="B177" s="35" t="s">
        <v>145</v>
      </c>
      <c r="C177" s="35" t="s">
        <v>260</v>
      </c>
      <c r="D177" s="35" t="s">
        <v>351</v>
      </c>
      <c r="E177" s="35" t="s">
        <v>147</v>
      </c>
      <c r="F177" s="35" t="s">
        <v>52</v>
      </c>
      <c r="G177" s="35" t="s">
        <v>23</v>
      </c>
      <c r="H177" s="35">
        <v>2016</v>
      </c>
      <c r="I177" s="36">
        <v>98622</v>
      </c>
      <c r="J177" s="36">
        <v>1844611</v>
      </c>
      <c r="K177" s="36">
        <v>507375</v>
      </c>
      <c r="L177" s="36">
        <v>0</v>
      </c>
      <c r="M177" s="36">
        <v>0</v>
      </c>
      <c r="N177" s="36">
        <v>0</v>
      </c>
      <c r="O177" s="36">
        <v>0</v>
      </c>
      <c r="P177" s="36">
        <v>0</v>
      </c>
      <c r="Q177" s="36">
        <v>2450608</v>
      </c>
      <c r="R177" s="36">
        <v>0</v>
      </c>
      <c r="S177" s="36">
        <v>2450608</v>
      </c>
      <c r="T177" s="36">
        <v>0</v>
      </c>
      <c r="U177" s="36">
        <v>1485214</v>
      </c>
      <c r="V177" s="36">
        <v>0</v>
      </c>
      <c r="W177" s="36">
        <v>0</v>
      </c>
      <c r="X177" s="36">
        <v>0</v>
      </c>
      <c r="Y177" s="36">
        <v>0</v>
      </c>
      <c r="Z177" s="36">
        <v>0</v>
      </c>
      <c r="AA177" s="36">
        <v>0</v>
      </c>
      <c r="AB177" s="36">
        <v>0</v>
      </c>
      <c r="AC177" s="36">
        <v>0</v>
      </c>
      <c r="AD177" s="36">
        <v>0</v>
      </c>
      <c r="AE177" s="36">
        <v>0</v>
      </c>
      <c r="AF177" s="36">
        <v>0</v>
      </c>
      <c r="AG177" s="36">
        <v>0</v>
      </c>
      <c r="AH177" s="36">
        <v>0</v>
      </c>
      <c r="AI177" s="36">
        <v>0</v>
      </c>
      <c r="AJ177" s="36">
        <v>1485214</v>
      </c>
      <c r="AK177" s="36">
        <v>3935822</v>
      </c>
      <c r="AL177" s="36">
        <v>108588</v>
      </c>
      <c r="AM177" s="36">
        <v>0</v>
      </c>
      <c r="AN177" s="36">
        <v>108588</v>
      </c>
      <c r="AO177" s="36">
        <v>795471</v>
      </c>
      <c r="AP177" s="36">
        <v>249090</v>
      </c>
      <c r="AQ177" s="36">
        <v>106667</v>
      </c>
      <c r="AR177" s="36">
        <v>106667</v>
      </c>
      <c r="AS177" s="36">
        <v>0</v>
      </c>
      <c r="AT177" s="36">
        <v>0</v>
      </c>
      <c r="AU177" s="36">
        <v>1259816</v>
      </c>
      <c r="AV177" s="36">
        <v>0</v>
      </c>
      <c r="AW177" s="36">
        <v>1259816</v>
      </c>
      <c r="AX177" s="36">
        <v>0</v>
      </c>
      <c r="AY177" s="36">
        <v>0</v>
      </c>
      <c r="AZ177" s="36">
        <v>0</v>
      </c>
      <c r="BA177" s="36">
        <v>0</v>
      </c>
      <c r="BB177" s="36">
        <v>0</v>
      </c>
      <c r="BC177" s="36">
        <v>0</v>
      </c>
      <c r="BD177" s="36">
        <v>586167</v>
      </c>
      <c r="BE177" s="36">
        <v>586167</v>
      </c>
      <c r="BF177" s="36">
        <v>0</v>
      </c>
      <c r="BG177" s="36">
        <v>586167</v>
      </c>
      <c r="BH177" s="36">
        <v>1845983</v>
      </c>
      <c r="BI177" s="36">
        <v>200000</v>
      </c>
      <c r="BJ177" s="36">
        <v>0</v>
      </c>
      <c r="BK177" s="36">
        <v>0</v>
      </c>
      <c r="BL177" s="36">
        <v>0</v>
      </c>
      <c r="BM177" s="36">
        <v>0</v>
      </c>
      <c r="BN177" s="36">
        <v>0</v>
      </c>
      <c r="BO177" s="36">
        <v>184432</v>
      </c>
      <c r="BP177" s="36">
        <v>1705407</v>
      </c>
      <c r="BQ177" s="36">
        <v>0</v>
      </c>
      <c r="BR177" s="36">
        <v>0</v>
      </c>
      <c r="BS177" s="36">
        <v>2089839</v>
      </c>
      <c r="BT177" s="36">
        <v>3935822</v>
      </c>
    </row>
    <row r="178" spans="2:72" x14ac:dyDescent="0.3">
      <c r="B178" s="35" t="s">
        <v>145</v>
      </c>
      <c r="C178" s="35" t="s">
        <v>260</v>
      </c>
      <c r="D178" s="35" t="s">
        <v>351</v>
      </c>
      <c r="E178" s="35" t="s">
        <v>148</v>
      </c>
      <c r="F178" s="35" t="s">
        <v>76</v>
      </c>
      <c r="G178" s="35" t="s">
        <v>12</v>
      </c>
      <c r="H178" s="35">
        <v>2016</v>
      </c>
      <c r="I178" s="36">
        <v>1256</v>
      </c>
      <c r="J178" s="36">
        <v>586714</v>
      </c>
      <c r="K178" s="36">
        <v>0</v>
      </c>
      <c r="L178" s="36">
        <v>0</v>
      </c>
      <c r="M178" s="36">
        <v>0</v>
      </c>
      <c r="N178" s="36">
        <v>2830</v>
      </c>
      <c r="O178" s="36">
        <v>0</v>
      </c>
      <c r="P178" s="36">
        <v>0</v>
      </c>
      <c r="Q178" s="36">
        <v>590800</v>
      </c>
      <c r="R178" s="36">
        <v>0</v>
      </c>
      <c r="S178" s="36">
        <v>590800</v>
      </c>
      <c r="T178" s="36">
        <v>0</v>
      </c>
      <c r="U178" s="36">
        <v>2483271</v>
      </c>
      <c r="V178" s="36">
        <v>0</v>
      </c>
      <c r="W178" s="36">
        <v>0</v>
      </c>
      <c r="X178" s="36">
        <v>0</v>
      </c>
      <c r="Y178" s="36">
        <v>0</v>
      </c>
      <c r="Z178" s="36">
        <v>0</v>
      </c>
      <c r="AA178" s="36">
        <v>0</v>
      </c>
      <c r="AB178" s="36">
        <v>0</v>
      </c>
      <c r="AC178" s="36">
        <v>0</v>
      </c>
      <c r="AD178" s="36">
        <v>0</v>
      </c>
      <c r="AE178" s="36">
        <v>0</v>
      </c>
      <c r="AF178" s="36">
        <v>0</v>
      </c>
      <c r="AG178" s="36">
        <v>0</v>
      </c>
      <c r="AH178" s="36">
        <v>0</v>
      </c>
      <c r="AI178" s="36">
        <v>0</v>
      </c>
      <c r="AJ178" s="36">
        <v>2483271</v>
      </c>
      <c r="AK178" s="36">
        <v>3074071</v>
      </c>
      <c r="AL178" s="36">
        <v>0</v>
      </c>
      <c r="AM178" s="36">
        <v>0</v>
      </c>
      <c r="AN178" s="36">
        <v>0</v>
      </c>
      <c r="AO178" s="36">
        <v>64565</v>
      </c>
      <c r="AP178" s="36">
        <v>28415</v>
      </c>
      <c r="AQ178" s="36">
        <v>0</v>
      </c>
      <c r="AR178" s="36">
        <v>0</v>
      </c>
      <c r="AS178" s="36">
        <v>0</v>
      </c>
      <c r="AT178" s="36">
        <v>6135</v>
      </c>
      <c r="AU178" s="36">
        <v>99115</v>
      </c>
      <c r="AV178" s="36">
        <v>0</v>
      </c>
      <c r="AW178" s="36">
        <v>99115</v>
      </c>
      <c r="AX178" s="36">
        <v>0</v>
      </c>
      <c r="AY178" s="36">
        <v>0</v>
      </c>
      <c r="AZ178" s="36">
        <v>0</v>
      </c>
      <c r="BA178" s="36">
        <v>0</v>
      </c>
      <c r="BB178" s="36">
        <v>0</v>
      </c>
      <c r="BC178" s="36">
        <v>0</v>
      </c>
      <c r="BD178" s="36">
        <v>0</v>
      </c>
      <c r="BE178" s="36">
        <v>0</v>
      </c>
      <c r="BF178" s="36">
        <v>0</v>
      </c>
      <c r="BG178" s="36">
        <v>0</v>
      </c>
      <c r="BH178" s="36">
        <v>99115</v>
      </c>
      <c r="BI178" s="36">
        <v>104000</v>
      </c>
      <c r="BJ178" s="36">
        <v>0</v>
      </c>
      <c r="BK178" s="36">
        <v>0</v>
      </c>
      <c r="BL178" s="36">
        <v>0</v>
      </c>
      <c r="BM178" s="36">
        <v>0</v>
      </c>
      <c r="BN178" s="36">
        <v>0</v>
      </c>
      <c r="BO178" s="36">
        <v>52000</v>
      </c>
      <c r="BP178" s="36">
        <v>2818956</v>
      </c>
      <c r="BQ178" s="36">
        <v>0</v>
      </c>
      <c r="BR178" s="36">
        <v>0</v>
      </c>
      <c r="BS178" s="36">
        <v>2974956</v>
      </c>
      <c r="BT178" s="36">
        <v>3074071</v>
      </c>
    </row>
    <row r="179" spans="2:72" x14ac:dyDescent="0.3">
      <c r="B179" s="35" t="s">
        <v>145</v>
      </c>
      <c r="C179" s="35" t="s">
        <v>260</v>
      </c>
      <c r="D179" s="35" t="s">
        <v>351</v>
      </c>
      <c r="E179" s="35" t="s">
        <v>149</v>
      </c>
      <c r="F179" s="35" t="s">
        <v>75</v>
      </c>
      <c r="G179" s="35" t="s">
        <v>12</v>
      </c>
      <c r="H179" s="35">
        <v>2016</v>
      </c>
      <c r="I179" s="36">
        <v>39175</v>
      </c>
      <c r="J179" s="36">
        <v>1048155</v>
      </c>
      <c r="K179" s="36">
        <v>668350</v>
      </c>
      <c r="L179" s="36">
        <v>0</v>
      </c>
      <c r="M179" s="36">
        <v>0</v>
      </c>
      <c r="N179" s="36">
        <v>0</v>
      </c>
      <c r="O179" s="36">
        <v>0</v>
      </c>
      <c r="P179" s="36">
        <v>0</v>
      </c>
      <c r="Q179" s="36">
        <v>1755680</v>
      </c>
      <c r="R179" s="36">
        <v>0</v>
      </c>
      <c r="S179" s="36">
        <v>1755680</v>
      </c>
      <c r="T179" s="36">
        <v>0</v>
      </c>
      <c r="U179" s="36">
        <v>2379011</v>
      </c>
      <c r="V179" s="36">
        <v>0</v>
      </c>
      <c r="W179" s="36">
        <v>0</v>
      </c>
      <c r="X179" s="36">
        <v>0</v>
      </c>
      <c r="Y179" s="36">
        <v>0</v>
      </c>
      <c r="Z179" s="36">
        <v>0</v>
      </c>
      <c r="AA179" s="36">
        <v>0</v>
      </c>
      <c r="AB179" s="36">
        <v>0</v>
      </c>
      <c r="AC179" s="36">
        <v>0</v>
      </c>
      <c r="AD179" s="36">
        <v>0</v>
      </c>
      <c r="AE179" s="36">
        <v>0</v>
      </c>
      <c r="AF179" s="36">
        <v>0</v>
      </c>
      <c r="AG179" s="36">
        <v>0</v>
      </c>
      <c r="AH179" s="36">
        <v>0</v>
      </c>
      <c r="AI179" s="36">
        <v>0</v>
      </c>
      <c r="AJ179" s="36">
        <v>2379011</v>
      </c>
      <c r="AK179" s="36">
        <v>4134691</v>
      </c>
      <c r="AL179" s="36">
        <v>36592</v>
      </c>
      <c r="AM179" s="36">
        <v>0</v>
      </c>
      <c r="AN179" s="36">
        <v>36592</v>
      </c>
      <c r="AO179" s="36">
        <v>762979</v>
      </c>
      <c r="AP179" s="36">
        <v>105776</v>
      </c>
      <c r="AQ179" s="36">
        <v>265681</v>
      </c>
      <c r="AR179" s="36">
        <v>265681</v>
      </c>
      <c r="AS179" s="36">
        <v>0</v>
      </c>
      <c r="AT179" s="36">
        <v>0</v>
      </c>
      <c r="AU179" s="36">
        <v>1171028</v>
      </c>
      <c r="AV179" s="36">
        <v>0</v>
      </c>
      <c r="AW179" s="36">
        <v>1171028</v>
      </c>
      <c r="AX179" s="36">
        <v>8571</v>
      </c>
      <c r="AY179" s="36">
        <v>0</v>
      </c>
      <c r="AZ179" s="36">
        <v>8571</v>
      </c>
      <c r="BA179" s="36">
        <v>0</v>
      </c>
      <c r="BB179" s="36">
        <v>0</v>
      </c>
      <c r="BC179" s="36">
        <v>0</v>
      </c>
      <c r="BD179" s="36">
        <v>0</v>
      </c>
      <c r="BE179" s="36">
        <v>0</v>
      </c>
      <c r="BF179" s="36">
        <v>0</v>
      </c>
      <c r="BG179" s="36">
        <v>8571</v>
      </c>
      <c r="BH179" s="36">
        <v>1179599</v>
      </c>
      <c r="BI179" s="36">
        <v>10000</v>
      </c>
      <c r="BJ179" s="36">
        <v>0</v>
      </c>
      <c r="BK179" s="36">
        <v>0</v>
      </c>
      <c r="BL179" s="36">
        <v>0</v>
      </c>
      <c r="BM179" s="36">
        <v>0</v>
      </c>
      <c r="BN179" s="36">
        <v>1750892</v>
      </c>
      <c r="BO179" s="36">
        <v>8421</v>
      </c>
      <c r="BP179" s="36">
        <v>1185779</v>
      </c>
      <c r="BQ179" s="36">
        <v>0</v>
      </c>
      <c r="BR179" s="36">
        <v>0</v>
      </c>
      <c r="BS179" s="36">
        <v>2955092</v>
      </c>
      <c r="BT179" s="36">
        <v>4134691</v>
      </c>
    </row>
    <row r="180" spans="2:72" x14ac:dyDescent="0.3">
      <c r="B180" s="35" t="s">
        <v>145</v>
      </c>
      <c r="C180" s="35" t="s">
        <v>260</v>
      </c>
      <c r="D180" s="35" t="s">
        <v>351</v>
      </c>
      <c r="E180" s="35" t="s">
        <v>150</v>
      </c>
      <c r="F180" s="35" t="s">
        <v>89</v>
      </c>
      <c r="G180" s="35" t="s">
        <v>8</v>
      </c>
      <c r="H180" s="35">
        <v>2016</v>
      </c>
      <c r="I180" s="36">
        <v>882704</v>
      </c>
      <c r="J180" s="36">
        <v>821847</v>
      </c>
      <c r="K180" s="36">
        <v>1745758</v>
      </c>
      <c r="L180" s="36">
        <v>1407</v>
      </c>
      <c r="M180" s="36">
        <v>0</v>
      </c>
      <c r="N180" s="36">
        <v>8400</v>
      </c>
      <c r="O180" s="36">
        <v>17276</v>
      </c>
      <c r="P180" s="36">
        <v>0</v>
      </c>
      <c r="Q180" s="36">
        <v>3477392</v>
      </c>
      <c r="R180" s="36">
        <v>0</v>
      </c>
      <c r="S180" s="36">
        <v>3477392</v>
      </c>
      <c r="T180" s="36">
        <v>0</v>
      </c>
      <c r="U180" s="36">
        <v>3689729</v>
      </c>
      <c r="V180" s="36">
        <v>0</v>
      </c>
      <c r="W180" s="36">
        <v>0</v>
      </c>
      <c r="X180" s="36">
        <v>0</v>
      </c>
      <c r="Y180" s="36">
        <v>0</v>
      </c>
      <c r="Z180" s="36">
        <v>0</v>
      </c>
      <c r="AA180" s="36">
        <v>0</v>
      </c>
      <c r="AB180" s="36">
        <v>0</v>
      </c>
      <c r="AC180" s="36">
        <v>0</v>
      </c>
      <c r="AD180" s="36">
        <v>0</v>
      </c>
      <c r="AE180" s="36">
        <v>0</v>
      </c>
      <c r="AF180" s="36">
        <v>0</v>
      </c>
      <c r="AG180" s="36">
        <v>0</v>
      </c>
      <c r="AH180" s="36">
        <v>0</v>
      </c>
      <c r="AI180" s="36">
        <v>0</v>
      </c>
      <c r="AJ180" s="36">
        <v>3689729</v>
      </c>
      <c r="AK180" s="36">
        <v>7167121</v>
      </c>
      <c r="AL180" s="36">
        <v>0</v>
      </c>
      <c r="AM180" s="36">
        <v>0</v>
      </c>
      <c r="AN180" s="36">
        <v>0</v>
      </c>
      <c r="AO180" s="36">
        <v>822328</v>
      </c>
      <c r="AP180" s="36">
        <v>51581</v>
      </c>
      <c r="AQ180" s="36">
        <v>13041</v>
      </c>
      <c r="AR180" s="36">
        <v>13041</v>
      </c>
      <c r="AS180" s="36">
        <v>0</v>
      </c>
      <c r="AT180" s="36">
        <v>0</v>
      </c>
      <c r="AU180" s="36">
        <v>886950</v>
      </c>
      <c r="AV180" s="36">
        <v>0</v>
      </c>
      <c r="AW180" s="36">
        <v>886950</v>
      </c>
      <c r="AX180" s="36">
        <v>0</v>
      </c>
      <c r="AY180" s="36">
        <v>0</v>
      </c>
      <c r="AZ180" s="36">
        <v>0</v>
      </c>
      <c r="BA180" s="36">
        <v>142251</v>
      </c>
      <c r="BB180" s="36">
        <v>458481</v>
      </c>
      <c r="BC180" s="36">
        <v>0</v>
      </c>
      <c r="BD180" s="36">
        <v>18659</v>
      </c>
      <c r="BE180" s="36">
        <v>18659</v>
      </c>
      <c r="BF180" s="36">
        <v>0</v>
      </c>
      <c r="BG180" s="36">
        <v>619391</v>
      </c>
      <c r="BH180" s="36">
        <v>1506341</v>
      </c>
      <c r="BI180" s="36">
        <v>836072</v>
      </c>
      <c r="BJ180" s="36">
        <v>983553</v>
      </c>
      <c r="BK180" s="36">
        <v>0</v>
      </c>
      <c r="BL180" s="36">
        <v>0</v>
      </c>
      <c r="BM180" s="36">
        <v>0</v>
      </c>
      <c r="BN180" s="36">
        <v>0</v>
      </c>
      <c r="BO180" s="36">
        <v>462245</v>
      </c>
      <c r="BP180" s="36">
        <v>3378910</v>
      </c>
      <c r="BQ180" s="36">
        <v>0</v>
      </c>
      <c r="BR180" s="36">
        <v>0</v>
      </c>
      <c r="BS180" s="36">
        <v>5660780</v>
      </c>
      <c r="BT180" s="36">
        <v>7167121</v>
      </c>
    </row>
    <row r="181" spans="2:72" x14ac:dyDescent="0.3">
      <c r="B181" s="35" t="s">
        <v>145</v>
      </c>
      <c r="C181" s="35" t="s">
        <v>260</v>
      </c>
      <c r="D181" s="35" t="s">
        <v>351</v>
      </c>
      <c r="E181" s="35" t="s">
        <v>151</v>
      </c>
      <c r="F181" s="35" t="s">
        <v>27</v>
      </c>
      <c r="G181" s="35" t="s">
        <v>10</v>
      </c>
      <c r="H181" s="35">
        <v>2016</v>
      </c>
      <c r="I181" s="36">
        <v>23059</v>
      </c>
      <c r="J181" s="36">
        <v>2073899</v>
      </c>
      <c r="K181" s="36">
        <v>3041549</v>
      </c>
      <c r="L181" s="36">
        <v>96143</v>
      </c>
      <c r="M181" s="36">
        <v>0</v>
      </c>
      <c r="N181" s="36">
        <v>0</v>
      </c>
      <c r="O181" s="36">
        <v>176938</v>
      </c>
      <c r="P181" s="36">
        <v>0</v>
      </c>
      <c r="Q181" s="36">
        <v>5411588</v>
      </c>
      <c r="R181" s="36">
        <v>0</v>
      </c>
      <c r="S181" s="36">
        <v>5411588</v>
      </c>
      <c r="T181" s="36">
        <v>0</v>
      </c>
      <c r="U181" s="36">
        <v>1573502</v>
      </c>
      <c r="V181" s="36">
        <v>0</v>
      </c>
      <c r="W181" s="36">
        <v>0</v>
      </c>
      <c r="X181" s="36">
        <v>0</v>
      </c>
      <c r="Y181" s="36">
        <v>0</v>
      </c>
      <c r="Z181" s="36">
        <v>0</v>
      </c>
      <c r="AA181" s="36">
        <v>0</v>
      </c>
      <c r="AB181" s="36">
        <v>0</v>
      </c>
      <c r="AC181" s="36">
        <v>0</v>
      </c>
      <c r="AD181" s="36">
        <v>0</v>
      </c>
      <c r="AE181" s="36">
        <v>0</v>
      </c>
      <c r="AF181" s="36">
        <v>0</v>
      </c>
      <c r="AG181" s="36">
        <v>0</v>
      </c>
      <c r="AH181" s="36">
        <v>0</v>
      </c>
      <c r="AI181" s="36">
        <v>0</v>
      </c>
      <c r="AJ181" s="36">
        <v>1573502</v>
      </c>
      <c r="AK181" s="36">
        <v>6985090</v>
      </c>
      <c r="AL181" s="36">
        <v>72104</v>
      </c>
      <c r="AM181" s="36">
        <v>0</v>
      </c>
      <c r="AN181" s="36">
        <v>72104</v>
      </c>
      <c r="AO181" s="36">
        <v>2160922</v>
      </c>
      <c r="AP181" s="36">
        <v>325969</v>
      </c>
      <c r="AQ181" s="36">
        <v>0</v>
      </c>
      <c r="AR181" s="36">
        <v>0</v>
      </c>
      <c r="AS181" s="36">
        <v>0</v>
      </c>
      <c r="AT181" s="36">
        <v>814294</v>
      </c>
      <c r="AU181" s="36">
        <v>3373289</v>
      </c>
      <c r="AV181" s="36">
        <v>0</v>
      </c>
      <c r="AW181" s="36">
        <v>3373289</v>
      </c>
      <c r="AX181" s="36">
        <v>0</v>
      </c>
      <c r="AY181" s="36">
        <v>0</v>
      </c>
      <c r="AZ181" s="36">
        <v>0</v>
      </c>
      <c r="BA181" s="36">
        <v>1284404</v>
      </c>
      <c r="BB181" s="36">
        <v>332845</v>
      </c>
      <c r="BC181" s="36">
        <v>0</v>
      </c>
      <c r="BD181" s="36">
        <v>385620</v>
      </c>
      <c r="BE181" s="36">
        <v>385620</v>
      </c>
      <c r="BF181" s="36">
        <v>0</v>
      </c>
      <c r="BG181" s="36">
        <v>2002869</v>
      </c>
      <c r="BH181" s="36">
        <v>5376158</v>
      </c>
      <c r="BI181" s="36">
        <v>373507</v>
      </c>
      <c r="BJ181" s="36">
        <v>0</v>
      </c>
      <c r="BK181" s="36">
        <v>0</v>
      </c>
      <c r="BL181" s="36">
        <v>0</v>
      </c>
      <c r="BM181" s="36">
        <v>718791</v>
      </c>
      <c r="BN181" s="36">
        <v>0</v>
      </c>
      <c r="BO181" s="36">
        <v>499366</v>
      </c>
      <c r="BP181" s="36">
        <v>17268</v>
      </c>
      <c r="BQ181" s="36">
        <v>0</v>
      </c>
      <c r="BR181" s="36">
        <v>0</v>
      </c>
      <c r="BS181" s="36">
        <v>1608932</v>
      </c>
      <c r="BT181" s="36">
        <v>6985090</v>
      </c>
    </row>
    <row r="182" spans="2:72" x14ac:dyDescent="0.3">
      <c r="B182" s="35" t="s">
        <v>145</v>
      </c>
      <c r="C182" s="35" t="s">
        <v>260</v>
      </c>
      <c r="D182" s="35" t="s">
        <v>351</v>
      </c>
      <c r="E182" s="35" t="s">
        <v>152</v>
      </c>
      <c r="F182" s="35" t="s">
        <v>37</v>
      </c>
      <c r="G182" s="35" t="s">
        <v>12</v>
      </c>
      <c r="H182" s="35">
        <v>2016</v>
      </c>
      <c r="I182" s="36">
        <v>9646</v>
      </c>
      <c r="J182" s="36">
        <v>743498</v>
      </c>
      <c r="K182" s="36">
        <v>211686</v>
      </c>
      <c r="L182" s="36">
        <v>19605</v>
      </c>
      <c r="M182" s="36">
        <v>0</v>
      </c>
      <c r="N182" s="36">
        <v>0</v>
      </c>
      <c r="O182" s="36">
        <v>1680</v>
      </c>
      <c r="P182" s="36">
        <v>0</v>
      </c>
      <c r="Q182" s="36">
        <v>986115</v>
      </c>
      <c r="R182" s="36">
        <v>0</v>
      </c>
      <c r="S182" s="36">
        <v>986115</v>
      </c>
      <c r="T182" s="36">
        <v>0</v>
      </c>
      <c r="U182" s="36">
        <v>722</v>
      </c>
      <c r="V182" s="36">
        <v>0</v>
      </c>
      <c r="W182" s="36">
        <v>0</v>
      </c>
      <c r="X182" s="36">
        <v>0</v>
      </c>
      <c r="Y182" s="36">
        <v>0</v>
      </c>
      <c r="Z182" s="36">
        <v>0</v>
      </c>
      <c r="AA182" s="36">
        <v>0</v>
      </c>
      <c r="AB182" s="36">
        <v>0</v>
      </c>
      <c r="AC182" s="36">
        <v>0</v>
      </c>
      <c r="AD182" s="36">
        <v>0</v>
      </c>
      <c r="AE182" s="36">
        <v>0</v>
      </c>
      <c r="AF182" s="36">
        <v>0</v>
      </c>
      <c r="AG182" s="36">
        <v>0</v>
      </c>
      <c r="AH182" s="36">
        <v>0</v>
      </c>
      <c r="AI182" s="36">
        <v>0</v>
      </c>
      <c r="AJ182" s="36">
        <v>722</v>
      </c>
      <c r="AK182" s="36">
        <v>986837</v>
      </c>
      <c r="AL182" s="36">
        <v>22646</v>
      </c>
      <c r="AM182" s="36">
        <v>0</v>
      </c>
      <c r="AN182" s="36">
        <v>22646</v>
      </c>
      <c r="AO182" s="36">
        <v>263713</v>
      </c>
      <c r="AP182" s="36">
        <v>498799</v>
      </c>
      <c r="AQ182" s="36">
        <v>35000</v>
      </c>
      <c r="AR182" s="36">
        <v>35000</v>
      </c>
      <c r="AS182" s="36">
        <v>0</v>
      </c>
      <c r="AT182" s="36">
        <v>51352</v>
      </c>
      <c r="AU182" s="36">
        <v>871510</v>
      </c>
      <c r="AV182" s="36">
        <v>0</v>
      </c>
      <c r="AW182" s="36">
        <v>871510</v>
      </c>
      <c r="AX182" s="36">
        <v>0</v>
      </c>
      <c r="AY182" s="36">
        <v>0</v>
      </c>
      <c r="AZ182" s="36">
        <v>0</v>
      </c>
      <c r="BA182" s="36">
        <v>0</v>
      </c>
      <c r="BB182" s="36">
        <v>0</v>
      </c>
      <c r="BC182" s="36">
        <v>0</v>
      </c>
      <c r="BD182" s="36">
        <v>0</v>
      </c>
      <c r="BE182" s="36">
        <v>0</v>
      </c>
      <c r="BF182" s="36">
        <v>0</v>
      </c>
      <c r="BG182" s="36">
        <v>0</v>
      </c>
      <c r="BH182" s="36">
        <v>871510</v>
      </c>
      <c r="BI182" s="36">
        <v>100000</v>
      </c>
      <c r="BJ182" s="36">
        <v>0</v>
      </c>
      <c r="BK182" s="36">
        <v>0</v>
      </c>
      <c r="BL182" s="36">
        <v>0</v>
      </c>
      <c r="BM182" s="36">
        <v>0</v>
      </c>
      <c r="BN182" s="36">
        <v>0</v>
      </c>
      <c r="BO182" s="36">
        <v>50000</v>
      </c>
      <c r="BP182" s="36">
        <v>-34673</v>
      </c>
      <c r="BQ182" s="36">
        <v>0</v>
      </c>
      <c r="BR182" s="36">
        <v>0</v>
      </c>
      <c r="BS182" s="36">
        <v>115327</v>
      </c>
      <c r="BT182" s="36">
        <v>986837</v>
      </c>
    </row>
    <row r="183" spans="2:72" x14ac:dyDescent="0.3">
      <c r="B183" s="35" t="s">
        <v>145</v>
      </c>
      <c r="C183" s="35" t="s">
        <v>260</v>
      </c>
      <c r="D183" s="35" t="s">
        <v>351</v>
      </c>
      <c r="E183" s="35" t="s">
        <v>153</v>
      </c>
      <c r="F183" s="35" t="s">
        <v>69</v>
      </c>
      <c r="G183" s="35" t="s">
        <v>17</v>
      </c>
      <c r="H183" s="35">
        <v>2016</v>
      </c>
      <c r="I183" s="36">
        <v>753920</v>
      </c>
      <c r="J183" s="36">
        <v>11215815</v>
      </c>
      <c r="K183" s="36">
        <v>8359393</v>
      </c>
      <c r="L183" s="36">
        <v>0</v>
      </c>
      <c r="M183" s="36">
        <v>0</v>
      </c>
      <c r="N183" s="36">
        <v>0</v>
      </c>
      <c r="O183" s="36">
        <v>0</v>
      </c>
      <c r="P183" s="36">
        <v>0</v>
      </c>
      <c r="Q183" s="36">
        <v>20329128</v>
      </c>
      <c r="R183" s="36">
        <v>0</v>
      </c>
      <c r="S183" s="36">
        <v>20329128</v>
      </c>
      <c r="T183" s="36">
        <v>0</v>
      </c>
      <c r="U183" s="36">
        <v>17267545</v>
      </c>
      <c r="V183" s="36">
        <v>0</v>
      </c>
      <c r="W183" s="36">
        <v>0</v>
      </c>
      <c r="X183" s="36">
        <v>0</v>
      </c>
      <c r="Y183" s="36">
        <v>0</v>
      </c>
      <c r="Z183" s="36">
        <v>0</v>
      </c>
      <c r="AA183" s="36">
        <v>0</v>
      </c>
      <c r="AB183" s="36">
        <v>0</v>
      </c>
      <c r="AC183" s="36">
        <v>0</v>
      </c>
      <c r="AD183" s="36">
        <v>0</v>
      </c>
      <c r="AE183" s="36">
        <v>0</v>
      </c>
      <c r="AF183" s="36">
        <v>0</v>
      </c>
      <c r="AG183" s="36">
        <v>0</v>
      </c>
      <c r="AH183" s="36">
        <v>0</v>
      </c>
      <c r="AI183" s="36">
        <v>0</v>
      </c>
      <c r="AJ183" s="36">
        <v>17267545</v>
      </c>
      <c r="AK183" s="36">
        <v>37596673</v>
      </c>
      <c r="AL183" s="36">
        <v>273537</v>
      </c>
      <c r="AM183" s="36">
        <v>0</v>
      </c>
      <c r="AN183" s="36">
        <v>273537</v>
      </c>
      <c r="AO183" s="36">
        <v>10736110</v>
      </c>
      <c r="AP183" s="36">
        <v>1574446</v>
      </c>
      <c r="AQ183" s="36">
        <v>2592094</v>
      </c>
      <c r="AR183" s="36">
        <v>2592094</v>
      </c>
      <c r="AS183" s="36">
        <v>0</v>
      </c>
      <c r="AT183" s="36">
        <v>0</v>
      </c>
      <c r="AU183" s="36">
        <v>15176187</v>
      </c>
      <c r="AV183" s="36">
        <v>0</v>
      </c>
      <c r="AW183" s="36">
        <v>15176187</v>
      </c>
      <c r="AX183" s="36">
        <v>0</v>
      </c>
      <c r="AY183" s="36">
        <v>0</v>
      </c>
      <c r="AZ183" s="36">
        <v>0</v>
      </c>
      <c r="BA183" s="36">
        <v>0</v>
      </c>
      <c r="BB183" s="36">
        <v>0</v>
      </c>
      <c r="BC183" s="36">
        <v>0</v>
      </c>
      <c r="BD183" s="36">
        <v>0</v>
      </c>
      <c r="BE183" s="36">
        <v>0</v>
      </c>
      <c r="BF183" s="36">
        <v>0</v>
      </c>
      <c r="BG183" s="36">
        <v>0</v>
      </c>
      <c r="BH183" s="36">
        <v>15176187</v>
      </c>
      <c r="BI183" s="36">
        <v>552000</v>
      </c>
      <c r="BJ183" s="36">
        <v>0</v>
      </c>
      <c r="BK183" s="36">
        <v>0</v>
      </c>
      <c r="BL183" s="36">
        <v>0</v>
      </c>
      <c r="BM183" s="36">
        <v>0</v>
      </c>
      <c r="BN183" s="36">
        <v>0</v>
      </c>
      <c r="BO183" s="36">
        <v>1915245</v>
      </c>
      <c r="BP183" s="36">
        <v>19953241</v>
      </c>
      <c r="BQ183" s="36">
        <v>0</v>
      </c>
      <c r="BR183" s="36">
        <v>0</v>
      </c>
      <c r="BS183" s="36">
        <v>22420486</v>
      </c>
      <c r="BT183" s="36">
        <v>37596673</v>
      </c>
    </row>
    <row r="184" spans="2:72" x14ac:dyDescent="0.3">
      <c r="B184" s="35" t="s">
        <v>145</v>
      </c>
      <c r="C184" s="35" t="s">
        <v>260</v>
      </c>
      <c r="D184" s="35" t="s">
        <v>351</v>
      </c>
      <c r="E184" s="35" t="s">
        <v>154</v>
      </c>
      <c r="F184" s="35" t="s">
        <v>66</v>
      </c>
      <c r="G184" s="35" t="s">
        <v>8</v>
      </c>
      <c r="H184" s="35">
        <v>2016</v>
      </c>
      <c r="I184" s="36">
        <v>569320</v>
      </c>
      <c r="J184" s="36">
        <v>2463505</v>
      </c>
      <c r="K184" s="36">
        <v>2444236</v>
      </c>
      <c r="L184" s="36">
        <v>306414</v>
      </c>
      <c r="M184" s="36">
        <v>0</v>
      </c>
      <c r="N184" s="36">
        <v>0</v>
      </c>
      <c r="O184" s="36">
        <v>0</v>
      </c>
      <c r="P184" s="36">
        <v>0</v>
      </c>
      <c r="Q184" s="36">
        <v>5783475</v>
      </c>
      <c r="R184" s="36">
        <v>8984640</v>
      </c>
      <c r="S184" s="36">
        <v>14768115</v>
      </c>
      <c r="T184" s="36">
        <v>0</v>
      </c>
      <c r="U184" s="36">
        <v>4718856</v>
      </c>
      <c r="V184" s="36">
        <v>0</v>
      </c>
      <c r="W184" s="36">
        <v>0</v>
      </c>
      <c r="X184" s="36">
        <v>0</v>
      </c>
      <c r="Y184" s="36">
        <v>828659</v>
      </c>
      <c r="Z184" s="36">
        <v>0</v>
      </c>
      <c r="AA184" s="36">
        <v>0</v>
      </c>
      <c r="AB184" s="36">
        <v>0</v>
      </c>
      <c r="AC184" s="36">
        <v>0</v>
      </c>
      <c r="AD184" s="36">
        <v>0</v>
      </c>
      <c r="AE184" s="36">
        <v>75283</v>
      </c>
      <c r="AF184" s="36">
        <v>0</v>
      </c>
      <c r="AG184" s="36">
        <v>0</v>
      </c>
      <c r="AH184" s="36">
        <v>0</v>
      </c>
      <c r="AI184" s="36">
        <v>0</v>
      </c>
      <c r="AJ184" s="36">
        <v>5622798</v>
      </c>
      <c r="AK184" s="36">
        <v>20390913</v>
      </c>
      <c r="AL184" s="36">
        <v>0</v>
      </c>
      <c r="AM184" s="36">
        <v>0</v>
      </c>
      <c r="AN184" s="36">
        <v>0</v>
      </c>
      <c r="AO184" s="36">
        <v>3712959</v>
      </c>
      <c r="AP184" s="36">
        <v>237122</v>
      </c>
      <c r="AQ184" s="36">
        <v>1016</v>
      </c>
      <c r="AR184" s="36">
        <v>1016</v>
      </c>
      <c r="AS184" s="36">
        <v>0</v>
      </c>
      <c r="AT184" s="36">
        <v>0</v>
      </c>
      <c r="AU184" s="36">
        <v>3951097</v>
      </c>
      <c r="AV184" s="36">
        <v>3421632</v>
      </c>
      <c r="AW184" s="36">
        <v>7372729</v>
      </c>
      <c r="AX184" s="36">
        <v>0</v>
      </c>
      <c r="AY184" s="36">
        <v>0</v>
      </c>
      <c r="AZ184" s="36">
        <v>0</v>
      </c>
      <c r="BA184" s="36">
        <v>0</v>
      </c>
      <c r="BB184" s="36">
        <v>350174</v>
      </c>
      <c r="BC184" s="36">
        <v>0</v>
      </c>
      <c r="BD184" s="36">
        <v>0</v>
      </c>
      <c r="BE184" s="36">
        <v>0</v>
      </c>
      <c r="BF184" s="36">
        <v>0</v>
      </c>
      <c r="BG184" s="36">
        <v>350174</v>
      </c>
      <c r="BH184" s="36">
        <v>7722903</v>
      </c>
      <c r="BI184" s="36">
        <v>410000</v>
      </c>
      <c r="BJ184" s="36">
        <v>0</v>
      </c>
      <c r="BK184" s="36">
        <v>0</v>
      </c>
      <c r="BL184" s="36">
        <v>0</v>
      </c>
      <c r="BM184" s="36">
        <v>0</v>
      </c>
      <c r="BN184" s="36">
        <v>4699796</v>
      </c>
      <c r="BO184" s="36">
        <v>540685</v>
      </c>
      <c r="BP184" s="36">
        <v>7017529</v>
      </c>
      <c r="BQ184" s="36">
        <v>0</v>
      </c>
      <c r="BR184" s="36">
        <v>0</v>
      </c>
      <c r="BS184" s="36">
        <v>12668010</v>
      </c>
      <c r="BT184" s="36">
        <v>20390913</v>
      </c>
    </row>
    <row r="185" spans="2:72" x14ac:dyDescent="0.3">
      <c r="B185" s="35" t="s">
        <v>145</v>
      </c>
      <c r="C185" s="35" t="s">
        <v>260</v>
      </c>
      <c r="D185" s="35" t="s">
        <v>351</v>
      </c>
      <c r="E185" s="35" t="s">
        <v>155</v>
      </c>
      <c r="F185" s="35" t="s">
        <v>67</v>
      </c>
      <c r="G185" s="35" t="s">
        <v>17</v>
      </c>
      <c r="H185" s="35">
        <v>2016</v>
      </c>
      <c r="I185" s="36">
        <v>991248</v>
      </c>
      <c r="J185" s="36">
        <v>6024546</v>
      </c>
      <c r="K185" s="36">
        <v>2793570</v>
      </c>
      <c r="L185" s="36">
        <v>675651</v>
      </c>
      <c r="M185" s="36">
        <v>0</v>
      </c>
      <c r="N185" s="36">
        <v>0</v>
      </c>
      <c r="O185" s="36">
        <v>0</v>
      </c>
      <c r="P185" s="36">
        <v>0</v>
      </c>
      <c r="Q185" s="36">
        <v>10485015</v>
      </c>
      <c r="R185" s="36">
        <v>0</v>
      </c>
      <c r="S185" s="36">
        <v>10485015</v>
      </c>
      <c r="T185" s="36">
        <v>0</v>
      </c>
      <c r="U185" s="36">
        <v>1633568</v>
      </c>
      <c r="V185" s="36">
        <v>0</v>
      </c>
      <c r="W185" s="36">
        <v>0</v>
      </c>
      <c r="X185" s="36">
        <v>0</v>
      </c>
      <c r="Y185" s="36">
        <v>66313</v>
      </c>
      <c r="Z185" s="36">
        <v>0</v>
      </c>
      <c r="AA185" s="36">
        <v>0</v>
      </c>
      <c r="AB185" s="36">
        <v>0</v>
      </c>
      <c r="AC185" s="36">
        <v>0</v>
      </c>
      <c r="AD185" s="36">
        <v>0</v>
      </c>
      <c r="AE185" s="36">
        <v>0</v>
      </c>
      <c r="AF185" s="36">
        <v>0</v>
      </c>
      <c r="AG185" s="36">
        <v>42500</v>
      </c>
      <c r="AH185" s="36">
        <v>62913</v>
      </c>
      <c r="AI185" s="36">
        <v>0</v>
      </c>
      <c r="AJ185" s="36">
        <v>1805294</v>
      </c>
      <c r="AK185" s="36">
        <v>12290309</v>
      </c>
      <c r="AL185" s="36">
        <v>140062</v>
      </c>
      <c r="AM185" s="36">
        <v>0</v>
      </c>
      <c r="AN185" s="36">
        <v>140062</v>
      </c>
      <c r="AO185" s="36">
        <v>3649849</v>
      </c>
      <c r="AP185" s="36">
        <v>613823</v>
      </c>
      <c r="AQ185" s="36">
        <v>365542</v>
      </c>
      <c r="AR185" s="36">
        <v>365542</v>
      </c>
      <c r="AS185" s="36">
        <v>0</v>
      </c>
      <c r="AT185" s="36">
        <v>51289</v>
      </c>
      <c r="AU185" s="36">
        <v>4820565</v>
      </c>
      <c r="AV185" s="36">
        <v>0</v>
      </c>
      <c r="AW185" s="36">
        <v>4820565</v>
      </c>
      <c r="AX185" s="36">
        <v>0</v>
      </c>
      <c r="AY185" s="36">
        <v>0</v>
      </c>
      <c r="AZ185" s="36">
        <v>0</v>
      </c>
      <c r="BA185" s="36">
        <v>685000</v>
      </c>
      <c r="BB185" s="36">
        <v>384525</v>
      </c>
      <c r="BC185" s="36">
        <v>0</v>
      </c>
      <c r="BD185" s="36">
        <v>274954</v>
      </c>
      <c r="BE185" s="36">
        <v>274954</v>
      </c>
      <c r="BF185" s="36">
        <v>0</v>
      </c>
      <c r="BG185" s="36">
        <v>1344479</v>
      </c>
      <c r="BH185" s="36">
        <v>6165044</v>
      </c>
      <c r="BI185" s="36">
        <v>2000000</v>
      </c>
      <c r="BJ185" s="36">
        <v>0</v>
      </c>
      <c r="BK185" s="36">
        <v>0</v>
      </c>
      <c r="BL185" s="36">
        <v>0</v>
      </c>
      <c r="BM185" s="36">
        <v>0</v>
      </c>
      <c r="BN185" s="36">
        <v>0</v>
      </c>
      <c r="BO185" s="36">
        <v>666698</v>
      </c>
      <c r="BP185" s="36">
        <v>3458567</v>
      </c>
      <c r="BQ185" s="36">
        <v>0</v>
      </c>
      <c r="BR185" s="36">
        <v>0</v>
      </c>
      <c r="BS185" s="36">
        <v>6125265</v>
      </c>
      <c r="BT185" s="36">
        <v>12290309</v>
      </c>
    </row>
    <row r="186" spans="2:72" x14ac:dyDescent="0.3">
      <c r="B186" s="35" t="s">
        <v>145</v>
      </c>
      <c r="C186" s="35" t="s">
        <v>260</v>
      </c>
      <c r="D186" s="35" t="s">
        <v>351</v>
      </c>
      <c r="E186" s="35" t="s">
        <v>156</v>
      </c>
      <c r="F186" s="35" t="s">
        <v>83</v>
      </c>
      <c r="G186" s="35" t="s">
        <v>12</v>
      </c>
      <c r="H186" s="35">
        <v>2016</v>
      </c>
      <c r="I186" s="36">
        <v>593729</v>
      </c>
      <c r="J186" s="36">
        <v>484069</v>
      </c>
      <c r="K186" s="36">
        <v>189078</v>
      </c>
      <c r="L186" s="36">
        <v>9394</v>
      </c>
      <c r="M186" s="36">
        <v>0</v>
      </c>
      <c r="N186" s="36">
        <v>0</v>
      </c>
      <c r="O186" s="36">
        <v>0</v>
      </c>
      <c r="P186" s="36">
        <v>0</v>
      </c>
      <c r="Q186" s="36">
        <v>1276270</v>
      </c>
      <c r="R186" s="36">
        <v>0</v>
      </c>
      <c r="S186" s="36">
        <v>1276270</v>
      </c>
      <c r="T186" s="36">
        <v>0</v>
      </c>
      <c r="U186" s="36">
        <v>53502</v>
      </c>
      <c r="V186" s="36">
        <v>0</v>
      </c>
      <c r="W186" s="36">
        <v>0</v>
      </c>
      <c r="X186" s="36">
        <v>0</v>
      </c>
      <c r="Y186" s="36">
        <v>0</v>
      </c>
      <c r="Z186" s="36">
        <v>0</v>
      </c>
      <c r="AA186" s="36">
        <v>0</v>
      </c>
      <c r="AB186" s="36">
        <v>0</v>
      </c>
      <c r="AC186" s="36">
        <v>0</v>
      </c>
      <c r="AD186" s="36">
        <v>0</v>
      </c>
      <c r="AE186" s="36">
        <v>0</v>
      </c>
      <c r="AF186" s="36">
        <v>0</v>
      </c>
      <c r="AG186" s="36">
        <v>0</v>
      </c>
      <c r="AH186" s="36">
        <v>0</v>
      </c>
      <c r="AI186" s="36">
        <v>0</v>
      </c>
      <c r="AJ186" s="36">
        <v>53502</v>
      </c>
      <c r="AK186" s="36">
        <v>1329772</v>
      </c>
      <c r="AL186" s="36">
        <v>23465</v>
      </c>
      <c r="AM186" s="36">
        <v>0</v>
      </c>
      <c r="AN186" s="36">
        <v>23465</v>
      </c>
      <c r="AO186" s="36">
        <v>324559</v>
      </c>
      <c r="AP186" s="36">
        <v>80206</v>
      </c>
      <c r="AQ186" s="36">
        <v>0</v>
      </c>
      <c r="AR186" s="36">
        <v>0</v>
      </c>
      <c r="AS186" s="36">
        <v>0</v>
      </c>
      <c r="AT186" s="36">
        <v>0</v>
      </c>
      <c r="AU186" s="36">
        <v>428230</v>
      </c>
      <c r="AV186" s="36">
        <v>0</v>
      </c>
      <c r="AW186" s="36">
        <v>428230</v>
      </c>
      <c r="AX186" s="36">
        <v>0</v>
      </c>
      <c r="AY186" s="36">
        <v>0</v>
      </c>
      <c r="AZ186" s="36">
        <v>0</v>
      </c>
      <c r="BA186" s="36">
        <v>0</v>
      </c>
      <c r="BB186" s="36">
        <v>0</v>
      </c>
      <c r="BC186" s="36">
        <v>0</v>
      </c>
      <c r="BD186" s="36">
        <v>0</v>
      </c>
      <c r="BE186" s="36">
        <v>0</v>
      </c>
      <c r="BF186" s="36">
        <v>0</v>
      </c>
      <c r="BG186" s="36">
        <v>0</v>
      </c>
      <c r="BH186" s="36">
        <v>428230</v>
      </c>
      <c r="BI186" s="36">
        <v>300000</v>
      </c>
      <c r="BJ186" s="36">
        <v>0</v>
      </c>
      <c r="BK186" s="36">
        <v>0</v>
      </c>
      <c r="BL186" s="36">
        <v>0</v>
      </c>
      <c r="BM186" s="36">
        <v>0</v>
      </c>
      <c r="BN186" s="36">
        <v>0</v>
      </c>
      <c r="BO186" s="36">
        <v>130139</v>
      </c>
      <c r="BP186" s="36">
        <v>471403</v>
      </c>
      <c r="BQ186" s="36">
        <v>0</v>
      </c>
      <c r="BR186" s="36">
        <v>0</v>
      </c>
      <c r="BS186" s="36">
        <v>901542</v>
      </c>
      <c r="BT186" s="36">
        <v>1329772</v>
      </c>
    </row>
    <row r="187" spans="2:72" x14ac:dyDescent="0.3">
      <c r="B187" s="35" t="s">
        <v>145</v>
      </c>
      <c r="C187" s="35" t="s">
        <v>260</v>
      </c>
      <c r="D187" s="35" t="s">
        <v>351</v>
      </c>
      <c r="E187" s="35" t="s">
        <v>157</v>
      </c>
      <c r="F187" s="35" t="s">
        <v>77</v>
      </c>
      <c r="G187" s="35" t="s">
        <v>8</v>
      </c>
      <c r="H187" s="35">
        <v>2016</v>
      </c>
      <c r="I187" s="36">
        <v>132923</v>
      </c>
      <c r="J187" s="36">
        <v>1289414</v>
      </c>
      <c r="K187" s="36">
        <v>1895200</v>
      </c>
      <c r="L187" s="36">
        <v>254639</v>
      </c>
      <c r="M187" s="36">
        <v>0</v>
      </c>
      <c r="N187" s="36">
        <v>0</v>
      </c>
      <c r="O187" s="36">
        <v>0</v>
      </c>
      <c r="P187" s="36">
        <v>0</v>
      </c>
      <c r="Q187" s="36">
        <v>3572176</v>
      </c>
      <c r="R187" s="36">
        <v>0</v>
      </c>
      <c r="S187" s="36">
        <v>3572176</v>
      </c>
      <c r="T187" s="36">
        <v>0</v>
      </c>
      <c r="U187" s="36">
        <v>417122</v>
      </c>
      <c r="V187" s="36">
        <v>0</v>
      </c>
      <c r="W187" s="36">
        <v>0</v>
      </c>
      <c r="X187" s="36">
        <v>0</v>
      </c>
      <c r="Y187" s="36">
        <v>0</v>
      </c>
      <c r="Z187" s="36">
        <v>0</v>
      </c>
      <c r="AA187" s="36">
        <v>0</v>
      </c>
      <c r="AB187" s="36">
        <v>0</v>
      </c>
      <c r="AC187" s="36">
        <v>0</v>
      </c>
      <c r="AD187" s="36">
        <v>0</v>
      </c>
      <c r="AE187" s="36">
        <v>0</v>
      </c>
      <c r="AF187" s="36">
        <v>0</v>
      </c>
      <c r="AG187" s="36">
        <v>0</v>
      </c>
      <c r="AH187" s="36">
        <v>0</v>
      </c>
      <c r="AI187" s="36">
        <v>0</v>
      </c>
      <c r="AJ187" s="36">
        <v>417122</v>
      </c>
      <c r="AK187" s="36">
        <v>3989298</v>
      </c>
      <c r="AL187" s="36">
        <v>47358</v>
      </c>
      <c r="AM187" s="36">
        <v>0</v>
      </c>
      <c r="AN187" s="36">
        <v>47358</v>
      </c>
      <c r="AO187" s="36">
        <v>1391326</v>
      </c>
      <c r="AP187" s="36">
        <v>115750</v>
      </c>
      <c r="AQ187" s="36">
        <v>67992</v>
      </c>
      <c r="AR187" s="36">
        <v>67992</v>
      </c>
      <c r="AS187" s="36">
        <v>0</v>
      </c>
      <c r="AT187" s="36">
        <v>18508</v>
      </c>
      <c r="AU187" s="36">
        <v>1640934</v>
      </c>
      <c r="AV187" s="36">
        <v>0</v>
      </c>
      <c r="AW187" s="36">
        <v>1640934</v>
      </c>
      <c r="AX187" s="36">
        <v>0</v>
      </c>
      <c r="AY187" s="36">
        <v>0</v>
      </c>
      <c r="AZ187" s="36">
        <v>0</v>
      </c>
      <c r="BA187" s="36">
        <v>784609</v>
      </c>
      <c r="BB187" s="36">
        <v>50373</v>
      </c>
      <c r="BC187" s="36">
        <v>0</v>
      </c>
      <c r="BD187" s="36">
        <v>0</v>
      </c>
      <c r="BE187" s="36">
        <v>0</v>
      </c>
      <c r="BF187" s="36">
        <v>0</v>
      </c>
      <c r="BG187" s="36">
        <v>834982</v>
      </c>
      <c r="BH187" s="36">
        <v>2475916</v>
      </c>
      <c r="BI187" s="36">
        <v>100000</v>
      </c>
      <c r="BJ187" s="36">
        <v>0</v>
      </c>
      <c r="BK187" s="36">
        <v>0</v>
      </c>
      <c r="BL187" s="36">
        <v>0</v>
      </c>
      <c r="BM187" s="36">
        <v>0</v>
      </c>
      <c r="BN187" s="36">
        <v>0</v>
      </c>
      <c r="BO187" s="36">
        <v>81641</v>
      </c>
      <c r="BP187" s="36">
        <v>1331741</v>
      </c>
      <c r="BQ187" s="36">
        <v>0</v>
      </c>
      <c r="BR187" s="36">
        <v>0</v>
      </c>
      <c r="BS187" s="36">
        <v>1513382</v>
      </c>
      <c r="BT187" s="36">
        <v>3989298</v>
      </c>
    </row>
    <row r="188" spans="2:72" x14ac:dyDescent="0.3">
      <c r="B188" s="35" t="s">
        <v>145</v>
      </c>
      <c r="C188" s="35" t="s">
        <v>260</v>
      </c>
      <c r="D188" s="35" t="s">
        <v>351</v>
      </c>
      <c r="E188" s="35" t="s">
        <v>158</v>
      </c>
      <c r="F188" s="35" t="s">
        <v>32</v>
      </c>
      <c r="G188" s="35" t="s">
        <v>10</v>
      </c>
      <c r="H188" s="35">
        <v>2016</v>
      </c>
      <c r="I188" s="36">
        <v>367261</v>
      </c>
      <c r="J188" s="36">
        <v>1538726</v>
      </c>
      <c r="K188" s="36">
        <v>2670217</v>
      </c>
      <c r="L188" s="36">
        <v>0</v>
      </c>
      <c r="M188" s="36">
        <v>0</v>
      </c>
      <c r="N188" s="36">
        <v>0</v>
      </c>
      <c r="O188" s="36">
        <v>0</v>
      </c>
      <c r="P188" s="36">
        <v>0</v>
      </c>
      <c r="Q188" s="36">
        <v>4576204</v>
      </c>
      <c r="R188" s="36">
        <v>0</v>
      </c>
      <c r="S188" s="36">
        <v>4576204</v>
      </c>
      <c r="T188" s="36">
        <v>0</v>
      </c>
      <c r="U188" s="36">
        <v>1092483</v>
      </c>
      <c r="V188" s="36">
        <v>0</v>
      </c>
      <c r="W188" s="36">
        <v>0</v>
      </c>
      <c r="X188" s="36">
        <v>0</v>
      </c>
      <c r="Y188" s="36">
        <v>456</v>
      </c>
      <c r="Z188" s="36">
        <v>0</v>
      </c>
      <c r="AA188" s="36">
        <v>0</v>
      </c>
      <c r="AB188" s="36">
        <v>0</v>
      </c>
      <c r="AC188" s="36">
        <v>0</v>
      </c>
      <c r="AD188" s="36">
        <v>0</v>
      </c>
      <c r="AE188" s="36">
        <v>0</v>
      </c>
      <c r="AF188" s="36">
        <v>0</v>
      </c>
      <c r="AG188" s="36">
        <v>0</v>
      </c>
      <c r="AH188" s="36">
        <v>0</v>
      </c>
      <c r="AI188" s="36">
        <v>0</v>
      </c>
      <c r="AJ188" s="36">
        <v>1092939</v>
      </c>
      <c r="AK188" s="36">
        <v>5669143</v>
      </c>
      <c r="AL188" s="36">
        <v>19959</v>
      </c>
      <c r="AM188" s="36">
        <v>0</v>
      </c>
      <c r="AN188" s="36">
        <v>19959</v>
      </c>
      <c r="AO188" s="36">
        <v>2075180</v>
      </c>
      <c r="AP188" s="36">
        <v>75741</v>
      </c>
      <c r="AQ188" s="36">
        <v>0</v>
      </c>
      <c r="AR188" s="36">
        <v>0</v>
      </c>
      <c r="AS188" s="36">
        <v>0</v>
      </c>
      <c r="AT188" s="36">
        <v>28848</v>
      </c>
      <c r="AU188" s="36">
        <v>2199728</v>
      </c>
      <c r="AV188" s="36">
        <v>0</v>
      </c>
      <c r="AW188" s="36">
        <v>2199728</v>
      </c>
      <c r="AX188" s="36">
        <v>0</v>
      </c>
      <c r="AY188" s="36">
        <v>0</v>
      </c>
      <c r="AZ188" s="36">
        <v>0</v>
      </c>
      <c r="BA188" s="36">
        <v>0</v>
      </c>
      <c r="BB188" s="36">
        <v>0</v>
      </c>
      <c r="BC188" s="36">
        <v>0</v>
      </c>
      <c r="BD188" s="36">
        <v>447714</v>
      </c>
      <c r="BE188" s="36">
        <v>447714</v>
      </c>
      <c r="BF188" s="36">
        <v>0</v>
      </c>
      <c r="BG188" s="36">
        <v>447714</v>
      </c>
      <c r="BH188" s="36">
        <v>2647442</v>
      </c>
      <c r="BI188" s="36">
        <v>1000000</v>
      </c>
      <c r="BJ188" s="36">
        <v>0</v>
      </c>
      <c r="BK188" s="36">
        <v>0</v>
      </c>
      <c r="BL188" s="36">
        <v>0</v>
      </c>
      <c r="BM188" s="36">
        <v>266412</v>
      </c>
      <c r="BN188" s="36">
        <v>0</v>
      </c>
      <c r="BO188" s="36">
        <v>161143</v>
      </c>
      <c r="BP188" s="36">
        <v>1594146</v>
      </c>
      <c r="BQ188" s="36">
        <v>0</v>
      </c>
      <c r="BR188" s="36">
        <v>0</v>
      </c>
      <c r="BS188" s="36">
        <v>3021701</v>
      </c>
      <c r="BT188" s="36">
        <v>5669143</v>
      </c>
    </row>
    <row r="189" spans="2:72" x14ac:dyDescent="0.3">
      <c r="B189" s="35" t="s">
        <v>145</v>
      </c>
      <c r="C189" s="35" t="s">
        <v>260</v>
      </c>
      <c r="D189" s="35" t="s">
        <v>351</v>
      </c>
      <c r="E189" s="35" t="s">
        <v>159</v>
      </c>
      <c r="F189" s="35" t="s">
        <v>40</v>
      </c>
      <c r="G189" s="35" t="s">
        <v>8</v>
      </c>
      <c r="H189" s="35">
        <v>2016</v>
      </c>
      <c r="I189" s="36">
        <v>438918</v>
      </c>
      <c r="J189" s="36">
        <v>4606252</v>
      </c>
      <c r="K189" s="36">
        <v>2558509</v>
      </c>
      <c r="L189" s="36">
        <v>0</v>
      </c>
      <c r="M189" s="36">
        <v>0</v>
      </c>
      <c r="N189" s="36">
        <v>0</v>
      </c>
      <c r="O189" s="36">
        <v>0</v>
      </c>
      <c r="P189" s="36">
        <v>0</v>
      </c>
      <c r="Q189" s="36">
        <v>7603679</v>
      </c>
      <c r="R189" s="36">
        <v>0</v>
      </c>
      <c r="S189" s="36">
        <v>7603679</v>
      </c>
      <c r="T189" s="36">
        <v>0</v>
      </c>
      <c r="U189" s="36">
        <v>1788523</v>
      </c>
      <c r="V189" s="36">
        <v>0</v>
      </c>
      <c r="W189" s="36">
        <v>0</v>
      </c>
      <c r="X189" s="36">
        <v>0</v>
      </c>
      <c r="Y189" s="36">
        <v>7016</v>
      </c>
      <c r="Z189" s="36">
        <v>0</v>
      </c>
      <c r="AA189" s="36">
        <v>0</v>
      </c>
      <c r="AB189" s="36">
        <v>0</v>
      </c>
      <c r="AC189" s="36">
        <v>0</v>
      </c>
      <c r="AD189" s="36">
        <v>0</v>
      </c>
      <c r="AE189" s="36">
        <v>8415</v>
      </c>
      <c r="AF189" s="36">
        <v>0</v>
      </c>
      <c r="AG189" s="36">
        <v>0</v>
      </c>
      <c r="AH189" s="36">
        <v>0</v>
      </c>
      <c r="AI189" s="36">
        <v>0</v>
      </c>
      <c r="AJ189" s="36">
        <v>1803954</v>
      </c>
      <c r="AK189" s="36">
        <v>9407633</v>
      </c>
      <c r="AL189" s="36">
        <v>216762</v>
      </c>
      <c r="AM189" s="36">
        <v>0</v>
      </c>
      <c r="AN189" s="36">
        <v>216762</v>
      </c>
      <c r="AO189" s="36">
        <v>2145010</v>
      </c>
      <c r="AP189" s="36">
        <v>928135</v>
      </c>
      <c r="AQ189" s="36">
        <v>1248431</v>
      </c>
      <c r="AR189" s="36">
        <v>1248431</v>
      </c>
      <c r="AS189" s="36">
        <v>0</v>
      </c>
      <c r="AT189" s="36">
        <v>1437</v>
      </c>
      <c r="AU189" s="36">
        <v>4539775</v>
      </c>
      <c r="AV189" s="36">
        <v>0</v>
      </c>
      <c r="AW189" s="36">
        <v>4539775</v>
      </c>
      <c r="AX189" s="36">
        <v>0</v>
      </c>
      <c r="AY189" s="36">
        <v>0</v>
      </c>
      <c r="AZ189" s="36">
        <v>0</v>
      </c>
      <c r="BA189" s="36">
        <v>0</v>
      </c>
      <c r="BB189" s="36">
        <v>0</v>
      </c>
      <c r="BC189" s="36">
        <v>0</v>
      </c>
      <c r="BD189" s="36">
        <v>212686</v>
      </c>
      <c r="BE189" s="36">
        <v>212686</v>
      </c>
      <c r="BF189" s="36">
        <v>0</v>
      </c>
      <c r="BG189" s="36">
        <v>212686</v>
      </c>
      <c r="BH189" s="36">
        <v>4752461</v>
      </c>
      <c r="BI189" s="36">
        <v>156576</v>
      </c>
      <c r="BJ189" s="36">
        <v>0</v>
      </c>
      <c r="BK189" s="36">
        <v>0</v>
      </c>
      <c r="BL189" s="36">
        <v>0</v>
      </c>
      <c r="BM189" s="36">
        <v>0</v>
      </c>
      <c r="BN189" s="36">
        <v>28787</v>
      </c>
      <c r="BO189" s="36">
        <v>2199235</v>
      </c>
      <c r="BP189" s="36">
        <v>2270574</v>
      </c>
      <c r="BQ189" s="36">
        <v>0</v>
      </c>
      <c r="BR189" s="36">
        <v>0</v>
      </c>
      <c r="BS189" s="36">
        <v>4655172</v>
      </c>
      <c r="BT189" s="36">
        <v>9407633</v>
      </c>
    </row>
    <row r="190" spans="2:72" x14ac:dyDescent="0.3">
      <c r="B190" s="35" t="s">
        <v>145</v>
      </c>
      <c r="C190" s="35" t="s">
        <v>260</v>
      </c>
      <c r="D190" s="35" t="s">
        <v>351</v>
      </c>
      <c r="E190" s="35" t="s">
        <v>160</v>
      </c>
      <c r="F190" s="35" t="s">
        <v>26</v>
      </c>
      <c r="G190" s="35" t="s">
        <v>8</v>
      </c>
      <c r="H190" s="35">
        <v>2016</v>
      </c>
      <c r="I190" s="36">
        <v>1231521</v>
      </c>
      <c r="J190" s="36">
        <v>3438431</v>
      </c>
      <c r="K190" s="36">
        <v>1797313</v>
      </c>
      <c r="L190" s="36">
        <v>0</v>
      </c>
      <c r="M190" s="36">
        <v>0</v>
      </c>
      <c r="N190" s="36">
        <v>0</v>
      </c>
      <c r="O190" s="36">
        <v>0</v>
      </c>
      <c r="P190" s="36">
        <v>0</v>
      </c>
      <c r="Q190" s="36">
        <v>6467265</v>
      </c>
      <c r="R190" s="36">
        <v>0</v>
      </c>
      <c r="S190" s="36">
        <v>6467265</v>
      </c>
      <c r="T190" s="36">
        <v>0</v>
      </c>
      <c r="U190" s="36">
        <v>4036112</v>
      </c>
      <c r="V190" s="36">
        <v>0</v>
      </c>
      <c r="W190" s="36">
        <v>0</v>
      </c>
      <c r="X190" s="36">
        <v>0</v>
      </c>
      <c r="Y190" s="36">
        <v>0</v>
      </c>
      <c r="Z190" s="36">
        <v>0</v>
      </c>
      <c r="AA190" s="36">
        <v>0</v>
      </c>
      <c r="AB190" s="36">
        <v>0</v>
      </c>
      <c r="AC190" s="36">
        <v>50372</v>
      </c>
      <c r="AD190" s="36">
        <v>0</v>
      </c>
      <c r="AE190" s="36">
        <v>0</v>
      </c>
      <c r="AF190" s="36">
        <v>0</v>
      </c>
      <c r="AG190" s="36">
        <v>0</v>
      </c>
      <c r="AH190" s="36">
        <v>0</v>
      </c>
      <c r="AI190" s="36">
        <v>0</v>
      </c>
      <c r="AJ190" s="36">
        <v>4086484</v>
      </c>
      <c r="AK190" s="36">
        <v>10553749</v>
      </c>
      <c r="AL190" s="36">
        <v>119357</v>
      </c>
      <c r="AM190" s="36">
        <v>4878</v>
      </c>
      <c r="AN190" s="36">
        <v>124235</v>
      </c>
      <c r="AO190" s="36">
        <v>1262052</v>
      </c>
      <c r="AP190" s="36">
        <v>676831</v>
      </c>
      <c r="AQ190" s="36">
        <v>15919</v>
      </c>
      <c r="AR190" s="36">
        <v>15919</v>
      </c>
      <c r="AS190" s="36">
        <v>0</v>
      </c>
      <c r="AT190" s="36">
        <v>0</v>
      </c>
      <c r="AU190" s="36">
        <v>2079037</v>
      </c>
      <c r="AV190" s="36">
        <v>0</v>
      </c>
      <c r="AW190" s="36">
        <v>2079037</v>
      </c>
      <c r="AX190" s="36">
        <v>24748</v>
      </c>
      <c r="AY190" s="36">
        <v>0</v>
      </c>
      <c r="AZ190" s="36">
        <v>24748</v>
      </c>
      <c r="BA190" s="36">
        <v>0</v>
      </c>
      <c r="BB190" s="36">
        <v>40588</v>
      </c>
      <c r="BC190" s="36">
        <v>0</v>
      </c>
      <c r="BD190" s="36">
        <v>0</v>
      </c>
      <c r="BE190" s="36">
        <v>0</v>
      </c>
      <c r="BF190" s="36">
        <v>0</v>
      </c>
      <c r="BG190" s="36">
        <v>65336</v>
      </c>
      <c r="BH190" s="36">
        <v>2144373</v>
      </c>
      <c r="BI190" s="36">
        <v>40000</v>
      </c>
      <c r="BJ190" s="36">
        <v>0</v>
      </c>
      <c r="BK190" s="36">
        <v>0</v>
      </c>
      <c r="BL190" s="36">
        <v>0</v>
      </c>
      <c r="BM190" s="36">
        <v>0</v>
      </c>
      <c r="BN190" s="36">
        <v>0</v>
      </c>
      <c r="BO190" s="36">
        <v>40000</v>
      </c>
      <c r="BP190" s="36">
        <v>8329376</v>
      </c>
      <c r="BQ190" s="36">
        <v>0</v>
      </c>
      <c r="BR190" s="36">
        <v>0</v>
      </c>
      <c r="BS190" s="36">
        <v>8409376</v>
      </c>
      <c r="BT190" s="36">
        <v>10553749</v>
      </c>
    </row>
    <row r="191" spans="2:72" x14ac:dyDescent="0.3">
      <c r="B191" s="35" t="s">
        <v>145</v>
      </c>
      <c r="C191" s="35" t="s">
        <v>260</v>
      </c>
      <c r="D191" s="35" t="s">
        <v>351</v>
      </c>
      <c r="E191" s="35" t="s">
        <v>161</v>
      </c>
      <c r="F191" s="35" t="s">
        <v>59</v>
      </c>
      <c r="G191" s="35" t="s">
        <v>19</v>
      </c>
      <c r="H191" s="35">
        <v>2016</v>
      </c>
      <c r="I191" s="36">
        <v>18434</v>
      </c>
      <c r="J191" s="36">
        <v>385870</v>
      </c>
      <c r="K191" s="36">
        <v>530444</v>
      </c>
      <c r="L191" s="36">
        <v>0</v>
      </c>
      <c r="M191" s="36">
        <v>0</v>
      </c>
      <c r="N191" s="36">
        <v>0</v>
      </c>
      <c r="O191" s="36">
        <v>0</v>
      </c>
      <c r="P191" s="36">
        <v>0</v>
      </c>
      <c r="Q191" s="36">
        <v>934748</v>
      </c>
      <c r="R191" s="36">
        <v>0</v>
      </c>
      <c r="S191" s="36">
        <v>934748</v>
      </c>
      <c r="T191" s="36">
        <v>0</v>
      </c>
      <c r="U191" s="36">
        <v>10918</v>
      </c>
      <c r="V191" s="36">
        <v>0</v>
      </c>
      <c r="W191" s="36">
        <v>0</v>
      </c>
      <c r="X191" s="36">
        <v>0</v>
      </c>
      <c r="Y191" s="36">
        <v>0</v>
      </c>
      <c r="Z191" s="36">
        <v>0</v>
      </c>
      <c r="AA191" s="36">
        <v>0</v>
      </c>
      <c r="AB191" s="36">
        <v>0</v>
      </c>
      <c r="AC191" s="36">
        <v>0</v>
      </c>
      <c r="AD191" s="36">
        <v>0</v>
      </c>
      <c r="AE191" s="36">
        <v>32589</v>
      </c>
      <c r="AF191" s="36">
        <v>0</v>
      </c>
      <c r="AG191" s="36">
        <v>5568</v>
      </c>
      <c r="AH191" s="36">
        <v>0</v>
      </c>
      <c r="AI191" s="36">
        <v>0</v>
      </c>
      <c r="AJ191" s="36">
        <v>49075</v>
      </c>
      <c r="AK191" s="36">
        <v>983823</v>
      </c>
      <c r="AL191" s="36">
        <v>28315</v>
      </c>
      <c r="AM191" s="36">
        <v>0</v>
      </c>
      <c r="AN191" s="36">
        <v>28315</v>
      </c>
      <c r="AO191" s="36">
        <v>275236</v>
      </c>
      <c r="AP191" s="36">
        <v>44322</v>
      </c>
      <c r="AQ191" s="36">
        <v>29326</v>
      </c>
      <c r="AR191" s="36">
        <v>29326</v>
      </c>
      <c r="AS191" s="36">
        <v>0</v>
      </c>
      <c r="AT191" s="36">
        <v>0</v>
      </c>
      <c r="AU191" s="36">
        <v>377199</v>
      </c>
      <c r="AV191" s="36">
        <v>0</v>
      </c>
      <c r="AW191" s="36">
        <v>377199</v>
      </c>
      <c r="AX191" s="36">
        <v>0</v>
      </c>
      <c r="AY191" s="36">
        <v>0</v>
      </c>
      <c r="AZ191" s="36">
        <v>0</v>
      </c>
      <c r="BA191" s="36">
        <v>0</v>
      </c>
      <c r="BB191" s="36">
        <v>0</v>
      </c>
      <c r="BC191" s="36">
        <v>0</v>
      </c>
      <c r="BD191" s="36">
        <v>0</v>
      </c>
      <c r="BE191" s="36">
        <v>0</v>
      </c>
      <c r="BF191" s="36">
        <v>0</v>
      </c>
      <c r="BG191" s="36">
        <v>0</v>
      </c>
      <c r="BH191" s="36">
        <v>377199</v>
      </c>
      <c r="BI191" s="36">
        <v>135300</v>
      </c>
      <c r="BJ191" s="36">
        <v>0</v>
      </c>
      <c r="BK191" s="36">
        <v>0</v>
      </c>
      <c r="BL191" s="36">
        <v>0</v>
      </c>
      <c r="BM191" s="36">
        <v>0</v>
      </c>
      <c r="BN191" s="36">
        <v>0</v>
      </c>
      <c r="BO191" s="36">
        <v>83238</v>
      </c>
      <c r="BP191" s="36">
        <v>388086</v>
      </c>
      <c r="BQ191" s="36">
        <v>0</v>
      </c>
      <c r="BR191" s="36">
        <v>0</v>
      </c>
      <c r="BS191" s="36">
        <v>606624</v>
      </c>
      <c r="BT191" s="36">
        <v>983823</v>
      </c>
    </row>
    <row r="192" spans="2:72" x14ac:dyDescent="0.3">
      <c r="B192" s="35" t="s">
        <v>145</v>
      </c>
      <c r="C192" s="35" t="s">
        <v>260</v>
      </c>
      <c r="D192" s="35" t="s">
        <v>351</v>
      </c>
      <c r="E192" s="35" t="s">
        <v>162</v>
      </c>
      <c r="F192" s="35" t="s">
        <v>60</v>
      </c>
      <c r="G192" s="35" t="s">
        <v>17</v>
      </c>
      <c r="H192" s="35">
        <v>2016</v>
      </c>
      <c r="I192" s="36">
        <v>312845</v>
      </c>
      <c r="J192" s="36">
        <v>2451857</v>
      </c>
      <c r="K192" s="36">
        <v>1893983</v>
      </c>
      <c r="L192" s="36">
        <v>0</v>
      </c>
      <c r="M192" s="36">
        <v>0</v>
      </c>
      <c r="N192" s="36">
        <v>0</v>
      </c>
      <c r="O192" s="36">
        <v>9062</v>
      </c>
      <c r="P192" s="36">
        <v>0</v>
      </c>
      <c r="Q192" s="36">
        <v>4667747</v>
      </c>
      <c r="R192" s="36">
        <v>0</v>
      </c>
      <c r="S192" s="36">
        <v>4667747</v>
      </c>
      <c r="T192" s="36">
        <v>0</v>
      </c>
      <c r="U192" s="36">
        <v>714479</v>
      </c>
      <c r="V192" s="36">
        <v>0</v>
      </c>
      <c r="W192" s="36">
        <v>0</v>
      </c>
      <c r="X192" s="36">
        <v>0</v>
      </c>
      <c r="Y192" s="36">
        <v>72662</v>
      </c>
      <c r="Z192" s="36">
        <v>0</v>
      </c>
      <c r="AA192" s="36">
        <v>0</v>
      </c>
      <c r="AB192" s="36">
        <v>0</v>
      </c>
      <c r="AC192" s="36">
        <v>0</v>
      </c>
      <c r="AD192" s="36">
        <v>0</v>
      </c>
      <c r="AE192" s="36">
        <v>6726</v>
      </c>
      <c r="AF192" s="36">
        <v>0</v>
      </c>
      <c r="AG192" s="36">
        <v>0</v>
      </c>
      <c r="AH192" s="36">
        <v>0</v>
      </c>
      <c r="AI192" s="36">
        <v>0</v>
      </c>
      <c r="AJ192" s="36">
        <v>793867</v>
      </c>
      <c r="AK192" s="36">
        <v>5461614</v>
      </c>
      <c r="AL192" s="36">
        <v>165528</v>
      </c>
      <c r="AM192" s="36">
        <v>0</v>
      </c>
      <c r="AN192" s="36">
        <v>165528</v>
      </c>
      <c r="AO192" s="36">
        <v>1997785</v>
      </c>
      <c r="AP192" s="36">
        <v>24962</v>
      </c>
      <c r="AQ192" s="36">
        <v>1024672</v>
      </c>
      <c r="AR192" s="36">
        <v>22050</v>
      </c>
      <c r="AS192" s="36">
        <v>1002622</v>
      </c>
      <c r="AT192" s="36">
        <v>138574</v>
      </c>
      <c r="AU192" s="36">
        <v>3351521</v>
      </c>
      <c r="AV192" s="36">
        <v>0</v>
      </c>
      <c r="AW192" s="36">
        <v>3351521</v>
      </c>
      <c r="AX192" s="36">
        <v>0</v>
      </c>
      <c r="AY192" s="36">
        <v>0</v>
      </c>
      <c r="AZ192" s="36">
        <v>0</v>
      </c>
      <c r="BA192" s="36">
        <v>0</v>
      </c>
      <c r="BB192" s="36">
        <v>17507</v>
      </c>
      <c r="BC192" s="36">
        <v>0</v>
      </c>
      <c r="BD192" s="36">
        <v>75948</v>
      </c>
      <c r="BE192" s="36">
        <v>75948</v>
      </c>
      <c r="BF192" s="36">
        <v>0</v>
      </c>
      <c r="BG192" s="36">
        <v>93455</v>
      </c>
      <c r="BH192" s="36">
        <v>3444976</v>
      </c>
      <c r="BI192" s="36">
        <v>200000</v>
      </c>
      <c r="BJ192" s="36">
        <v>0</v>
      </c>
      <c r="BK192" s="36">
        <v>0</v>
      </c>
      <c r="BL192" s="36">
        <v>0</v>
      </c>
      <c r="BM192" s="36">
        <v>0</v>
      </c>
      <c r="BN192" s="36">
        <v>0</v>
      </c>
      <c r="BO192" s="36">
        <v>100000</v>
      </c>
      <c r="BP192" s="36">
        <v>1716638</v>
      </c>
      <c r="BQ192" s="36">
        <v>0</v>
      </c>
      <c r="BR192" s="36">
        <v>0</v>
      </c>
      <c r="BS192" s="36">
        <v>2016638</v>
      </c>
      <c r="BT192" s="36">
        <v>5461614</v>
      </c>
    </row>
    <row r="193" spans="2:72" x14ac:dyDescent="0.3">
      <c r="B193" s="35" t="s">
        <v>145</v>
      </c>
      <c r="C193" s="35" t="s">
        <v>260</v>
      </c>
      <c r="D193" s="35" t="s">
        <v>351</v>
      </c>
      <c r="E193" s="35" t="s">
        <v>163</v>
      </c>
      <c r="F193" s="35" t="s">
        <v>57</v>
      </c>
      <c r="G193" s="35" t="s">
        <v>12</v>
      </c>
      <c r="H193" s="35">
        <v>2016</v>
      </c>
      <c r="I193" s="36">
        <v>471373</v>
      </c>
      <c r="J193" s="36">
        <v>1636133</v>
      </c>
      <c r="K193" s="36">
        <v>1633515</v>
      </c>
      <c r="L193" s="36">
        <v>130851</v>
      </c>
      <c r="M193" s="36">
        <v>2713</v>
      </c>
      <c r="N193" s="36">
        <v>0</v>
      </c>
      <c r="O193" s="36">
        <v>0</v>
      </c>
      <c r="P193" s="36">
        <v>0</v>
      </c>
      <c r="Q193" s="36">
        <v>3874585</v>
      </c>
      <c r="R193" s="36">
        <v>0</v>
      </c>
      <c r="S193" s="36">
        <v>3874585</v>
      </c>
      <c r="T193" s="36">
        <v>0</v>
      </c>
      <c r="U193" s="36">
        <v>250436</v>
      </c>
      <c r="V193" s="36">
        <v>0</v>
      </c>
      <c r="W193" s="36">
        <v>0</v>
      </c>
      <c r="X193" s="36">
        <v>0</v>
      </c>
      <c r="Y193" s="36">
        <v>184862</v>
      </c>
      <c r="Z193" s="36">
        <v>0</v>
      </c>
      <c r="AA193" s="36">
        <v>0</v>
      </c>
      <c r="AB193" s="36">
        <v>0</v>
      </c>
      <c r="AC193" s="36">
        <v>0</v>
      </c>
      <c r="AD193" s="36">
        <v>0</v>
      </c>
      <c r="AE193" s="36">
        <v>0</v>
      </c>
      <c r="AF193" s="36">
        <v>0</v>
      </c>
      <c r="AG193" s="36">
        <v>0</v>
      </c>
      <c r="AH193" s="36">
        <v>0</v>
      </c>
      <c r="AI193" s="36">
        <v>0</v>
      </c>
      <c r="AJ193" s="36">
        <v>435298</v>
      </c>
      <c r="AK193" s="36">
        <v>4309883</v>
      </c>
      <c r="AL193" s="36">
        <v>0</v>
      </c>
      <c r="AM193" s="36">
        <v>0</v>
      </c>
      <c r="AN193" s="36">
        <v>0</v>
      </c>
      <c r="AO193" s="36">
        <v>1787655</v>
      </c>
      <c r="AP193" s="36">
        <v>124545</v>
      </c>
      <c r="AQ193" s="36">
        <v>100738</v>
      </c>
      <c r="AR193" s="36">
        <v>0</v>
      </c>
      <c r="AS193" s="36">
        <v>100738</v>
      </c>
      <c r="AT193" s="36">
        <v>127268</v>
      </c>
      <c r="AU193" s="36">
        <v>2140206</v>
      </c>
      <c r="AV193" s="36">
        <v>0</v>
      </c>
      <c r="AW193" s="36">
        <v>2140206</v>
      </c>
      <c r="AX193" s="36">
        <v>0</v>
      </c>
      <c r="AY193" s="36">
        <v>0</v>
      </c>
      <c r="AZ193" s="36">
        <v>0</v>
      </c>
      <c r="BA193" s="36">
        <v>0</v>
      </c>
      <c r="BB193" s="36">
        <v>0</v>
      </c>
      <c r="BC193" s="36">
        <v>0</v>
      </c>
      <c r="BD193" s="36">
        <v>0</v>
      </c>
      <c r="BE193" s="36">
        <v>0</v>
      </c>
      <c r="BF193" s="36">
        <v>0</v>
      </c>
      <c r="BG193" s="36">
        <v>0</v>
      </c>
      <c r="BH193" s="36">
        <v>2140206</v>
      </c>
      <c r="BI193" s="36">
        <v>640800</v>
      </c>
      <c r="BJ193" s="36">
        <v>0</v>
      </c>
      <c r="BK193" s="36">
        <v>0</v>
      </c>
      <c r="BL193" s="36">
        <v>0</v>
      </c>
      <c r="BM193" s="36">
        <v>0</v>
      </c>
      <c r="BN193" s="36">
        <v>31836</v>
      </c>
      <c r="BO193" s="36">
        <v>429065</v>
      </c>
      <c r="BP193" s="36">
        <v>1067976</v>
      </c>
      <c r="BQ193" s="36">
        <v>0</v>
      </c>
      <c r="BR193" s="36">
        <v>0</v>
      </c>
      <c r="BS193" s="36">
        <v>2169677</v>
      </c>
      <c r="BT193" s="36">
        <v>4309883</v>
      </c>
    </row>
    <row r="194" spans="2:72" x14ac:dyDescent="0.3">
      <c r="B194" s="35" t="s">
        <v>145</v>
      </c>
      <c r="C194" s="35" t="s">
        <v>260</v>
      </c>
      <c r="D194" s="35" t="s">
        <v>351</v>
      </c>
      <c r="E194" s="35" t="s">
        <v>164</v>
      </c>
      <c r="F194" s="35" t="s">
        <v>68</v>
      </c>
      <c r="G194" s="35" t="s">
        <v>17</v>
      </c>
      <c r="H194" s="35">
        <v>2016</v>
      </c>
      <c r="I194" s="36">
        <v>3156025</v>
      </c>
      <c r="J194" s="36">
        <v>210736</v>
      </c>
      <c r="K194" s="36">
        <v>6499092</v>
      </c>
      <c r="L194" s="36">
        <v>0</v>
      </c>
      <c r="M194" s="36">
        <v>0</v>
      </c>
      <c r="N194" s="36">
        <v>0</v>
      </c>
      <c r="O194" s="36">
        <v>917851</v>
      </c>
      <c r="P194" s="36">
        <v>0</v>
      </c>
      <c r="Q194" s="36">
        <v>10783704</v>
      </c>
      <c r="R194" s="36">
        <v>0</v>
      </c>
      <c r="S194" s="36">
        <v>10783704</v>
      </c>
      <c r="T194" s="36">
        <v>0</v>
      </c>
      <c r="U194" s="36">
        <v>19177880</v>
      </c>
      <c r="V194" s="36">
        <v>0</v>
      </c>
      <c r="W194" s="36">
        <v>0</v>
      </c>
      <c r="X194" s="36">
        <v>0</v>
      </c>
      <c r="Y194" s="36">
        <v>0</v>
      </c>
      <c r="Z194" s="36">
        <v>0</v>
      </c>
      <c r="AA194" s="36">
        <v>0</v>
      </c>
      <c r="AB194" s="36">
        <v>0</v>
      </c>
      <c r="AC194" s="36">
        <v>0</v>
      </c>
      <c r="AD194" s="36">
        <v>0</v>
      </c>
      <c r="AE194" s="36">
        <v>0</v>
      </c>
      <c r="AF194" s="36">
        <v>0</v>
      </c>
      <c r="AG194" s="36">
        <v>0</v>
      </c>
      <c r="AH194" s="36">
        <v>0</v>
      </c>
      <c r="AI194" s="36">
        <v>0</v>
      </c>
      <c r="AJ194" s="36">
        <v>19177880</v>
      </c>
      <c r="AK194" s="36">
        <v>29961584</v>
      </c>
      <c r="AL194" s="36">
        <v>127080</v>
      </c>
      <c r="AM194" s="36">
        <v>0</v>
      </c>
      <c r="AN194" s="36">
        <v>127080</v>
      </c>
      <c r="AO194" s="36">
        <v>6031612</v>
      </c>
      <c r="AP194" s="36">
        <v>0</v>
      </c>
      <c r="AQ194" s="36">
        <v>3148422</v>
      </c>
      <c r="AR194" s="36">
        <v>3148422</v>
      </c>
      <c r="AS194" s="36">
        <v>0</v>
      </c>
      <c r="AT194" s="36">
        <v>1104283</v>
      </c>
      <c r="AU194" s="36">
        <v>10411397</v>
      </c>
      <c r="AV194" s="36">
        <v>0</v>
      </c>
      <c r="AW194" s="36">
        <v>10411397</v>
      </c>
      <c r="AX194" s="36">
        <v>0</v>
      </c>
      <c r="AY194" s="36">
        <v>0</v>
      </c>
      <c r="AZ194" s="36">
        <v>0</v>
      </c>
      <c r="BA194" s="36">
        <v>0</v>
      </c>
      <c r="BB194" s="36">
        <v>590137</v>
      </c>
      <c r="BC194" s="36">
        <v>0</v>
      </c>
      <c r="BD194" s="36">
        <v>0</v>
      </c>
      <c r="BE194" s="36">
        <v>0</v>
      </c>
      <c r="BF194" s="36">
        <v>0</v>
      </c>
      <c r="BG194" s="36">
        <v>590137</v>
      </c>
      <c r="BH194" s="36">
        <v>11001534</v>
      </c>
      <c r="BI194" s="36">
        <v>180000</v>
      </c>
      <c r="BJ194" s="36">
        <v>0</v>
      </c>
      <c r="BK194" s="36">
        <v>0</v>
      </c>
      <c r="BL194" s="36">
        <v>0</v>
      </c>
      <c r="BM194" s="36">
        <v>0</v>
      </c>
      <c r="BN194" s="36">
        <v>0</v>
      </c>
      <c r="BO194" s="36">
        <v>804336</v>
      </c>
      <c r="BP194" s="36">
        <v>17975714</v>
      </c>
      <c r="BQ194" s="36">
        <v>0</v>
      </c>
      <c r="BR194" s="36">
        <v>0</v>
      </c>
      <c r="BS194" s="36">
        <v>18960050</v>
      </c>
      <c r="BT194" s="36">
        <v>29961584</v>
      </c>
    </row>
    <row r="195" spans="2:72" x14ac:dyDescent="0.3">
      <c r="B195" s="35" t="s">
        <v>145</v>
      </c>
      <c r="C195" s="35" t="s">
        <v>260</v>
      </c>
      <c r="D195" s="35" t="s">
        <v>351</v>
      </c>
      <c r="E195" s="35" t="s">
        <v>165</v>
      </c>
      <c r="F195" s="35" t="s">
        <v>91</v>
      </c>
      <c r="G195" s="35" t="s">
        <v>12</v>
      </c>
      <c r="H195" s="35">
        <v>2016</v>
      </c>
      <c r="I195" s="36">
        <v>297000</v>
      </c>
      <c r="J195" s="36">
        <v>516428</v>
      </c>
      <c r="K195" s="36">
        <v>750601</v>
      </c>
      <c r="L195" s="36">
        <v>0</v>
      </c>
      <c r="M195" s="36">
        <v>0</v>
      </c>
      <c r="N195" s="36">
        <v>0</v>
      </c>
      <c r="O195" s="36">
        <v>0</v>
      </c>
      <c r="P195" s="36">
        <v>0</v>
      </c>
      <c r="Q195" s="36">
        <v>1564029</v>
      </c>
      <c r="R195" s="36">
        <v>0</v>
      </c>
      <c r="S195" s="36">
        <v>1564029</v>
      </c>
      <c r="T195" s="36">
        <v>0</v>
      </c>
      <c r="U195" s="36">
        <v>86256</v>
      </c>
      <c r="V195" s="36">
        <v>0</v>
      </c>
      <c r="W195" s="36">
        <v>0</v>
      </c>
      <c r="X195" s="36">
        <v>0</v>
      </c>
      <c r="Y195" s="36">
        <v>0</v>
      </c>
      <c r="Z195" s="36">
        <v>0</v>
      </c>
      <c r="AA195" s="36">
        <v>0</v>
      </c>
      <c r="AB195" s="36">
        <v>0</v>
      </c>
      <c r="AC195" s="36">
        <v>0</v>
      </c>
      <c r="AD195" s="36">
        <v>0</v>
      </c>
      <c r="AE195" s="36">
        <v>0</v>
      </c>
      <c r="AF195" s="36">
        <v>0</v>
      </c>
      <c r="AG195" s="36">
        <v>0</v>
      </c>
      <c r="AH195" s="36">
        <v>0</v>
      </c>
      <c r="AI195" s="36">
        <v>0</v>
      </c>
      <c r="AJ195" s="36">
        <v>86256</v>
      </c>
      <c r="AK195" s="36">
        <v>1650285</v>
      </c>
      <c r="AL195" s="36">
        <v>16623</v>
      </c>
      <c r="AM195" s="36">
        <v>0</v>
      </c>
      <c r="AN195" s="36">
        <v>16623</v>
      </c>
      <c r="AO195" s="36">
        <v>393251</v>
      </c>
      <c r="AP195" s="36">
        <v>48549</v>
      </c>
      <c r="AQ195" s="36">
        <v>0</v>
      </c>
      <c r="AR195" s="36">
        <v>0</v>
      </c>
      <c r="AS195" s="36">
        <v>0</v>
      </c>
      <c r="AT195" s="36">
        <v>0</v>
      </c>
      <c r="AU195" s="36">
        <v>458423</v>
      </c>
      <c r="AV195" s="36">
        <v>0</v>
      </c>
      <c r="AW195" s="36">
        <v>458423</v>
      </c>
      <c r="AX195" s="36">
        <v>0</v>
      </c>
      <c r="AY195" s="36">
        <v>0</v>
      </c>
      <c r="AZ195" s="36">
        <v>0</v>
      </c>
      <c r="BA195" s="36">
        <v>28259</v>
      </c>
      <c r="BB195" s="36">
        <v>0</v>
      </c>
      <c r="BC195" s="36">
        <v>0</v>
      </c>
      <c r="BD195" s="36">
        <v>0</v>
      </c>
      <c r="BE195" s="36">
        <v>0</v>
      </c>
      <c r="BF195" s="36">
        <v>0</v>
      </c>
      <c r="BG195" s="36">
        <v>28259</v>
      </c>
      <c r="BH195" s="36">
        <v>486682</v>
      </c>
      <c r="BI195" s="36">
        <v>240000</v>
      </c>
      <c r="BJ195" s="36">
        <v>0</v>
      </c>
      <c r="BK195" s="36">
        <v>0</v>
      </c>
      <c r="BL195" s="36">
        <v>0</v>
      </c>
      <c r="BM195" s="36">
        <v>17416</v>
      </c>
      <c r="BN195" s="36">
        <v>41433</v>
      </c>
      <c r="BO195" s="36">
        <v>73760</v>
      </c>
      <c r="BP195" s="36">
        <v>790994</v>
      </c>
      <c r="BQ195" s="36">
        <v>0</v>
      </c>
      <c r="BR195" s="36">
        <v>0</v>
      </c>
      <c r="BS195" s="36">
        <v>1163603</v>
      </c>
      <c r="BT195" s="36">
        <v>1650285</v>
      </c>
    </row>
    <row r="196" spans="2:72" x14ac:dyDescent="0.3">
      <c r="B196" s="35" t="s">
        <v>145</v>
      </c>
      <c r="C196" s="35" t="s">
        <v>260</v>
      </c>
      <c r="D196" s="35" t="s">
        <v>351</v>
      </c>
      <c r="E196" s="35" t="s">
        <v>166</v>
      </c>
      <c r="F196" s="35" t="s">
        <v>65</v>
      </c>
      <c r="G196" s="35" t="s">
        <v>17</v>
      </c>
      <c r="H196" s="35">
        <v>2016</v>
      </c>
      <c r="I196" s="36">
        <v>98134</v>
      </c>
      <c r="J196" s="36">
        <v>254004</v>
      </c>
      <c r="K196" s="36">
        <v>918834</v>
      </c>
      <c r="L196" s="36">
        <v>0</v>
      </c>
      <c r="M196" s="36">
        <v>0</v>
      </c>
      <c r="N196" s="36">
        <v>0</v>
      </c>
      <c r="O196" s="36">
        <v>0</v>
      </c>
      <c r="P196" s="36">
        <v>0</v>
      </c>
      <c r="Q196" s="36">
        <v>1270972</v>
      </c>
      <c r="R196" s="36">
        <v>0</v>
      </c>
      <c r="S196" s="36">
        <v>1270972</v>
      </c>
      <c r="T196" s="36">
        <v>0</v>
      </c>
      <c r="U196" s="36">
        <v>486699</v>
      </c>
      <c r="V196" s="36">
        <v>120917</v>
      </c>
      <c r="W196" s="36">
        <v>0</v>
      </c>
      <c r="X196" s="36">
        <v>0</v>
      </c>
      <c r="Y196" s="36">
        <v>0</v>
      </c>
      <c r="Z196" s="36">
        <v>0</v>
      </c>
      <c r="AA196" s="36">
        <v>0</v>
      </c>
      <c r="AB196" s="36">
        <v>0</v>
      </c>
      <c r="AC196" s="36">
        <v>0</v>
      </c>
      <c r="AD196" s="36">
        <v>0</v>
      </c>
      <c r="AE196" s="36">
        <v>22046</v>
      </c>
      <c r="AF196" s="36">
        <v>0</v>
      </c>
      <c r="AG196" s="36">
        <v>0</v>
      </c>
      <c r="AH196" s="36">
        <v>0</v>
      </c>
      <c r="AI196" s="36">
        <v>0</v>
      </c>
      <c r="AJ196" s="36">
        <v>629662</v>
      </c>
      <c r="AK196" s="36">
        <v>1900634</v>
      </c>
      <c r="AL196" s="36">
        <v>14697</v>
      </c>
      <c r="AM196" s="36">
        <v>0</v>
      </c>
      <c r="AN196" s="36">
        <v>14697</v>
      </c>
      <c r="AO196" s="36">
        <v>354873</v>
      </c>
      <c r="AP196" s="36">
        <v>61098</v>
      </c>
      <c r="AQ196" s="36">
        <v>0</v>
      </c>
      <c r="AR196" s="36">
        <v>0</v>
      </c>
      <c r="AS196" s="36">
        <v>0</v>
      </c>
      <c r="AT196" s="36">
        <v>0</v>
      </c>
      <c r="AU196" s="36">
        <v>430668</v>
      </c>
      <c r="AV196" s="36">
        <v>0</v>
      </c>
      <c r="AW196" s="36">
        <v>430668</v>
      </c>
      <c r="AX196" s="36">
        <v>0</v>
      </c>
      <c r="AY196" s="36">
        <v>0</v>
      </c>
      <c r="AZ196" s="36">
        <v>0</v>
      </c>
      <c r="BA196" s="36">
        <v>0</v>
      </c>
      <c r="BB196" s="36">
        <v>0</v>
      </c>
      <c r="BC196" s="36">
        <v>0</v>
      </c>
      <c r="BD196" s="36">
        <v>260000</v>
      </c>
      <c r="BE196" s="36">
        <v>260000</v>
      </c>
      <c r="BF196" s="36">
        <v>0</v>
      </c>
      <c r="BG196" s="36">
        <v>260000</v>
      </c>
      <c r="BH196" s="36">
        <v>690668</v>
      </c>
      <c r="BI196" s="36">
        <v>250000</v>
      </c>
      <c r="BJ196" s="36">
        <v>0</v>
      </c>
      <c r="BK196" s="36">
        <v>0</v>
      </c>
      <c r="BL196" s="36">
        <v>0</v>
      </c>
      <c r="BM196" s="36">
        <v>0</v>
      </c>
      <c r="BN196" s="36">
        <v>0</v>
      </c>
      <c r="BO196" s="36">
        <v>106340</v>
      </c>
      <c r="BP196" s="36">
        <v>853626</v>
      </c>
      <c r="BQ196" s="36">
        <v>0</v>
      </c>
      <c r="BR196" s="36">
        <v>0</v>
      </c>
      <c r="BS196" s="36">
        <v>1209966</v>
      </c>
      <c r="BT196" s="36">
        <v>1900634</v>
      </c>
    </row>
    <row r="197" spans="2:72" x14ac:dyDescent="0.3">
      <c r="B197" s="35" t="s">
        <v>145</v>
      </c>
      <c r="C197" s="35" t="s">
        <v>260</v>
      </c>
      <c r="D197" s="35" t="s">
        <v>351</v>
      </c>
      <c r="E197" s="35" t="s">
        <v>167</v>
      </c>
      <c r="F197" s="35" t="s">
        <v>46</v>
      </c>
      <c r="G197" s="35" t="s">
        <v>17</v>
      </c>
      <c r="H197" s="35">
        <v>2016</v>
      </c>
      <c r="I197" s="36">
        <v>1981140</v>
      </c>
      <c r="J197" s="36">
        <v>950708</v>
      </c>
      <c r="K197" s="36">
        <v>553248</v>
      </c>
      <c r="L197" s="36">
        <v>60906</v>
      </c>
      <c r="M197" s="36">
        <v>69150</v>
      </c>
      <c r="N197" s="36">
        <v>0</v>
      </c>
      <c r="O197" s="36">
        <v>0</v>
      </c>
      <c r="P197" s="36">
        <v>0</v>
      </c>
      <c r="Q197" s="36">
        <v>3615152</v>
      </c>
      <c r="R197" s="36">
        <v>0</v>
      </c>
      <c r="S197" s="36">
        <v>3615152</v>
      </c>
      <c r="T197" s="36">
        <v>0</v>
      </c>
      <c r="U197" s="36">
        <v>228492</v>
      </c>
      <c r="V197" s="36">
        <v>4442771</v>
      </c>
      <c r="W197" s="36">
        <v>0</v>
      </c>
      <c r="X197" s="36">
        <v>0</v>
      </c>
      <c r="Y197" s="36">
        <v>8230</v>
      </c>
      <c r="Z197" s="36">
        <v>0</v>
      </c>
      <c r="AA197" s="36">
        <v>0</v>
      </c>
      <c r="AB197" s="36">
        <v>0</v>
      </c>
      <c r="AC197" s="36">
        <v>0</v>
      </c>
      <c r="AD197" s="36">
        <v>0</v>
      </c>
      <c r="AE197" s="36">
        <v>40955</v>
      </c>
      <c r="AF197" s="36">
        <v>0</v>
      </c>
      <c r="AG197" s="36">
        <v>0</v>
      </c>
      <c r="AH197" s="36">
        <v>0</v>
      </c>
      <c r="AI197" s="36">
        <v>0</v>
      </c>
      <c r="AJ197" s="36">
        <v>4720448</v>
      </c>
      <c r="AK197" s="36">
        <v>8335600</v>
      </c>
      <c r="AL197" s="36">
        <v>87068</v>
      </c>
      <c r="AM197" s="36">
        <v>0</v>
      </c>
      <c r="AN197" s="36">
        <v>87068</v>
      </c>
      <c r="AO197" s="36">
        <v>211461</v>
      </c>
      <c r="AP197" s="36">
        <v>106406</v>
      </c>
      <c r="AQ197" s="36">
        <v>0</v>
      </c>
      <c r="AR197" s="36">
        <v>0</v>
      </c>
      <c r="AS197" s="36">
        <v>0</v>
      </c>
      <c r="AT197" s="36">
        <v>28904</v>
      </c>
      <c r="AU197" s="36">
        <v>433839</v>
      </c>
      <c r="AV197" s="36">
        <v>0</v>
      </c>
      <c r="AW197" s="36">
        <v>433839</v>
      </c>
      <c r="AX197" s="36">
        <v>0</v>
      </c>
      <c r="AY197" s="36">
        <v>0</v>
      </c>
      <c r="AZ197" s="36">
        <v>0</v>
      </c>
      <c r="BA197" s="36">
        <v>0</v>
      </c>
      <c r="BB197" s="36">
        <v>614782</v>
      </c>
      <c r="BC197" s="36">
        <v>0</v>
      </c>
      <c r="BD197" s="36">
        <v>0</v>
      </c>
      <c r="BE197" s="36">
        <v>0</v>
      </c>
      <c r="BF197" s="36">
        <v>0</v>
      </c>
      <c r="BG197" s="36">
        <v>614782</v>
      </c>
      <c r="BH197" s="36">
        <v>1048621</v>
      </c>
      <c r="BI197" s="36">
        <v>300000</v>
      </c>
      <c r="BJ197" s="36">
        <v>0</v>
      </c>
      <c r="BK197" s="36">
        <v>0</v>
      </c>
      <c r="BL197" s="36">
        <v>0</v>
      </c>
      <c r="BM197" s="36">
        <v>0</v>
      </c>
      <c r="BN197" s="36">
        <v>230708</v>
      </c>
      <c r="BO197" s="36">
        <v>69907</v>
      </c>
      <c r="BP197" s="36">
        <v>6686364</v>
      </c>
      <c r="BQ197" s="36">
        <v>0</v>
      </c>
      <c r="BR197" s="36">
        <v>0</v>
      </c>
      <c r="BS197" s="36">
        <v>7286979</v>
      </c>
      <c r="BT197" s="36">
        <v>8335600</v>
      </c>
    </row>
    <row r="198" spans="2:72" x14ac:dyDescent="0.3">
      <c r="B198" s="35" t="s">
        <v>145</v>
      </c>
      <c r="C198" s="35" t="s">
        <v>260</v>
      </c>
      <c r="D198" s="35" t="s">
        <v>351</v>
      </c>
      <c r="E198" s="35" t="s">
        <v>168</v>
      </c>
      <c r="F198" s="35" t="s">
        <v>58</v>
      </c>
      <c r="G198" s="35" t="s">
        <v>12</v>
      </c>
      <c r="H198" s="35">
        <v>2016</v>
      </c>
      <c r="I198" s="36">
        <v>35448</v>
      </c>
      <c r="J198" s="36">
        <v>6087209</v>
      </c>
      <c r="K198" s="36">
        <v>7660576</v>
      </c>
      <c r="L198" s="36">
        <v>802135</v>
      </c>
      <c r="M198" s="36">
        <v>0</v>
      </c>
      <c r="N198" s="36">
        <v>0</v>
      </c>
      <c r="O198" s="36">
        <v>187336</v>
      </c>
      <c r="P198" s="36">
        <v>0</v>
      </c>
      <c r="Q198" s="36">
        <v>14772704</v>
      </c>
      <c r="R198" s="36">
        <v>0</v>
      </c>
      <c r="S198" s="36">
        <v>14772704</v>
      </c>
      <c r="T198" s="36">
        <v>0</v>
      </c>
      <c r="U198" s="36">
        <v>2596934</v>
      </c>
      <c r="V198" s="36">
        <v>60000</v>
      </c>
      <c r="W198" s="36">
        <v>0</v>
      </c>
      <c r="X198" s="36">
        <v>0</v>
      </c>
      <c r="Y198" s="36">
        <v>0</v>
      </c>
      <c r="Z198" s="36">
        <v>0</v>
      </c>
      <c r="AA198" s="36">
        <v>0</v>
      </c>
      <c r="AB198" s="36">
        <v>0</v>
      </c>
      <c r="AC198" s="36">
        <v>0</v>
      </c>
      <c r="AD198" s="36">
        <v>0</v>
      </c>
      <c r="AE198" s="36">
        <v>106789</v>
      </c>
      <c r="AF198" s="36">
        <v>0</v>
      </c>
      <c r="AG198" s="36">
        <v>0</v>
      </c>
      <c r="AH198" s="36">
        <v>0</v>
      </c>
      <c r="AI198" s="36">
        <v>0</v>
      </c>
      <c r="AJ198" s="36">
        <v>2763723</v>
      </c>
      <c r="AK198" s="36">
        <v>17536427</v>
      </c>
      <c r="AL198" s="36">
        <v>213358</v>
      </c>
      <c r="AM198" s="36">
        <v>0</v>
      </c>
      <c r="AN198" s="36">
        <v>213358</v>
      </c>
      <c r="AO198" s="36">
        <v>3911987</v>
      </c>
      <c r="AP198" s="36">
        <v>163835</v>
      </c>
      <c r="AQ198" s="36">
        <v>3224860</v>
      </c>
      <c r="AR198" s="36">
        <v>3224860</v>
      </c>
      <c r="AS198" s="36">
        <v>0</v>
      </c>
      <c r="AT198" s="36">
        <v>59807</v>
      </c>
      <c r="AU198" s="36">
        <v>7573847</v>
      </c>
      <c r="AV198" s="36">
        <v>0</v>
      </c>
      <c r="AW198" s="36">
        <v>7573847</v>
      </c>
      <c r="AX198" s="36">
        <v>637786</v>
      </c>
      <c r="AY198" s="36">
        <v>0</v>
      </c>
      <c r="AZ198" s="36">
        <v>637786</v>
      </c>
      <c r="BA198" s="36">
        <v>0</v>
      </c>
      <c r="BB198" s="36">
        <v>0</v>
      </c>
      <c r="BC198" s="36">
        <v>0</v>
      </c>
      <c r="BD198" s="36">
        <v>1077000</v>
      </c>
      <c r="BE198" s="36">
        <v>1077000</v>
      </c>
      <c r="BF198" s="36">
        <v>0</v>
      </c>
      <c r="BG198" s="36">
        <v>1714786</v>
      </c>
      <c r="BH198" s="36">
        <v>9288633</v>
      </c>
      <c r="BI198" s="36">
        <v>600000</v>
      </c>
      <c r="BJ198" s="36">
        <v>0</v>
      </c>
      <c r="BK198" s="36">
        <v>0</v>
      </c>
      <c r="BL198" s="36">
        <v>0</v>
      </c>
      <c r="BM198" s="36">
        <v>0</v>
      </c>
      <c r="BN198" s="36">
        <v>0</v>
      </c>
      <c r="BO198" s="36">
        <v>398258</v>
      </c>
      <c r="BP198" s="36">
        <v>7249536</v>
      </c>
      <c r="BQ198" s="36">
        <v>0</v>
      </c>
      <c r="BR198" s="36">
        <v>0</v>
      </c>
      <c r="BS198" s="36">
        <v>8247794</v>
      </c>
      <c r="BT198" s="36">
        <v>17536427</v>
      </c>
    </row>
    <row r="199" spans="2:72" x14ac:dyDescent="0.3">
      <c r="B199" s="35" t="s">
        <v>145</v>
      </c>
      <c r="C199" s="35" t="s">
        <v>260</v>
      </c>
      <c r="D199" s="35" t="s">
        <v>351</v>
      </c>
      <c r="E199" s="35" t="s">
        <v>169</v>
      </c>
      <c r="F199" s="35" t="s">
        <v>78</v>
      </c>
      <c r="G199" s="35" t="s">
        <v>10</v>
      </c>
      <c r="H199" s="35">
        <v>2016</v>
      </c>
      <c r="I199" s="36">
        <v>11588</v>
      </c>
      <c r="J199" s="36">
        <v>1999791</v>
      </c>
      <c r="K199" s="36">
        <v>1584484</v>
      </c>
      <c r="L199" s="36">
        <v>0</v>
      </c>
      <c r="M199" s="36">
        <v>0</v>
      </c>
      <c r="N199" s="36">
        <v>0</v>
      </c>
      <c r="O199" s="36">
        <v>257944</v>
      </c>
      <c r="P199" s="36">
        <v>0</v>
      </c>
      <c r="Q199" s="36">
        <v>3853807</v>
      </c>
      <c r="R199" s="36">
        <v>0</v>
      </c>
      <c r="S199" s="36">
        <v>3853807</v>
      </c>
      <c r="T199" s="36">
        <v>0</v>
      </c>
      <c r="U199" s="36">
        <v>9031762</v>
      </c>
      <c r="V199" s="36">
        <v>0</v>
      </c>
      <c r="W199" s="36">
        <v>0</v>
      </c>
      <c r="X199" s="36">
        <v>0</v>
      </c>
      <c r="Y199" s="36">
        <v>47331</v>
      </c>
      <c r="Z199" s="36">
        <v>0</v>
      </c>
      <c r="AA199" s="36">
        <v>0</v>
      </c>
      <c r="AB199" s="36">
        <v>0</v>
      </c>
      <c r="AC199" s="36">
        <v>0</v>
      </c>
      <c r="AD199" s="36">
        <v>0</v>
      </c>
      <c r="AE199" s="36">
        <v>0</v>
      </c>
      <c r="AF199" s="36">
        <v>0</v>
      </c>
      <c r="AG199" s="36">
        <v>0</v>
      </c>
      <c r="AH199" s="36">
        <v>0</v>
      </c>
      <c r="AI199" s="36">
        <v>0</v>
      </c>
      <c r="AJ199" s="36">
        <v>9079093</v>
      </c>
      <c r="AK199" s="36">
        <v>12932900</v>
      </c>
      <c r="AL199" s="36">
        <v>63010</v>
      </c>
      <c r="AM199" s="36">
        <v>0</v>
      </c>
      <c r="AN199" s="36">
        <v>63010</v>
      </c>
      <c r="AO199" s="36">
        <v>4842272</v>
      </c>
      <c r="AP199" s="36">
        <v>328025</v>
      </c>
      <c r="AQ199" s="36">
        <v>696867</v>
      </c>
      <c r="AR199" s="36">
        <v>0</v>
      </c>
      <c r="AS199" s="36">
        <v>696867</v>
      </c>
      <c r="AT199" s="36">
        <v>0</v>
      </c>
      <c r="AU199" s="36">
        <v>5930174</v>
      </c>
      <c r="AV199" s="36">
        <v>0</v>
      </c>
      <c r="AW199" s="36">
        <v>5930174</v>
      </c>
      <c r="AX199" s="36">
        <v>0</v>
      </c>
      <c r="AY199" s="36">
        <v>0</v>
      </c>
      <c r="AZ199" s="36">
        <v>0</v>
      </c>
      <c r="BA199" s="36">
        <v>2967376</v>
      </c>
      <c r="BB199" s="36">
        <v>0</v>
      </c>
      <c r="BC199" s="36">
        <v>0</v>
      </c>
      <c r="BD199" s="36">
        <v>0</v>
      </c>
      <c r="BE199" s="36">
        <v>0</v>
      </c>
      <c r="BF199" s="36">
        <v>0</v>
      </c>
      <c r="BG199" s="36">
        <v>2967376</v>
      </c>
      <c r="BH199" s="36">
        <v>8897550</v>
      </c>
      <c r="BI199" s="36">
        <v>1100000</v>
      </c>
      <c r="BJ199" s="36">
        <v>0</v>
      </c>
      <c r="BK199" s="36">
        <v>0</v>
      </c>
      <c r="BL199" s="36">
        <v>0</v>
      </c>
      <c r="BM199" s="36">
        <v>0</v>
      </c>
      <c r="BN199" s="36">
        <v>0</v>
      </c>
      <c r="BO199" s="36">
        <v>88670</v>
      </c>
      <c r="BP199" s="36">
        <v>2846680</v>
      </c>
      <c r="BQ199" s="36">
        <v>0</v>
      </c>
      <c r="BR199" s="36">
        <v>0</v>
      </c>
      <c r="BS199" s="36">
        <v>4035350</v>
      </c>
      <c r="BT199" s="36">
        <v>12932900</v>
      </c>
    </row>
    <row r="200" spans="2:72" x14ac:dyDescent="0.3">
      <c r="B200" s="35" t="s">
        <v>145</v>
      </c>
      <c r="C200" s="35" t="s">
        <v>260</v>
      </c>
      <c r="D200" s="35" t="s">
        <v>351</v>
      </c>
      <c r="E200" s="35" t="s">
        <v>170</v>
      </c>
      <c r="F200" s="35" t="s">
        <v>29</v>
      </c>
      <c r="G200" s="35" t="s">
        <v>12</v>
      </c>
      <c r="H200" s="35">
        <v>2016</v>
      </c>
      <c r="I200" s="36">
        <v>2196894</v>
      </c>
      <c r="J200" s="36">
        <v>12030201</v>
      </c>
      <c r="K200" s="36">
        <v>8344432</v>
      </c>
      <c r="L200" s="36">
        <v>1873377</v>
      </c>
      <c r="M200" s="36">
        <v>0</v>
      </c>
      <c r="N200" s="36">
        <v>810315</v>
      </c>
      <c r="O200" s="36">
        <v>0</v>
      </c>
      <c r="P200" s="36">
        <v>0</v>
      </c>
      <c r="Q200" s="36">
        <v>25255219</v>
      </c>
      <c r="R200" s="36">
        <v>0</v>
      </c>
      <c r="S200" s="36">
        <v>25255219</v>
      </c>
      <c r="T200" s="36">
        <v>0</v>
      </c>
      <c r="U200" s="36">
        <v>17103707</v>
      </c>
      <c r="V200" s="36">
        <v>0</v>
      </c>
      <c r="W200" s="36">
        <v>0</v>
      </c>
      <c r="X200" s="36">
        <v>0</v>
      </c>
      <c r="Y200" s="36">
        <v>272095</v>
      </c>
      <c r="Z200" s="36">
        <v>0</v>
      </c>
      <c r="AA200" s="36">
        <v>0</v>
      </c>
      <c r="AB200" s="36">
        <v>0</v>
      </c>
      <c r="AC200" s="36">
        <v>0</v>
      </c>
      <c r="AD200" s="36">
        <v>0</v>
      </c>
      <c r="AE200" s="36">
        <v>107765</v>
      </c>
      <c r="AF200" s="36">
        <v>0</v>
      </c>
      <c r="AG200" s="36">
        <v>168943</v>
      </c>
      <c r="AH200" s="36">
        <v>0</v>
      </c>
      <c r="AI200" s="36">
        <v>0</v>
      </c>
      <c r="AJ200" s="36">
        <v>17652510</v>
      </c>
      <c r="AK200" s="36">
        <v>42907729</v>
      </c>
      <c r="AL200" s="36">
        <v>1213029</v>
      </c>
      <c r="AM200" s="36">
        <v>0</v>
      </c>
      <c r="AN200" s="36">
        <v>1213029</v>
      </c>
      <c r="AO200" s="36">
        <v>6996260</v>
      </c>
      <c r="AP200" s="36">
        <v>4302259</v>
      </c>
      <c r="AQ200" s="36">
        <v>0</v>
      </c>
      <c r="AR200" s="36">
        <v>0</v>
      </c>
      <c r="AS200" s="36">
        <v>0</v>
      </c>
      <c r="AT200" s="36">
        <v>283779</v>
      </c>
      <c r="AU200" s="36">
        <v>12795327</v>
      </c>
      <c r="AV200" s="36">
        <v>0</v>
      </c>
      <c r="AW200" s="36">
        <v>12795327</v>
      </c>
      <c r="AX200" s="36">
        <v>0</v>
      </c>
      <c r="AY200" s="36">
        <v>0</v>
      </c>
      <c r="AZ200" s="36">
        <v>0</v>
      </c>
      <c r="BA200" s="36">
        <v>0</v>
      </c>
      <c r="BB200" s="36">
        <v>188158</v>
      </c>
      <c r="BC200" s="36">
        <v>0</v>
      </c>
      <c r="BD200" s="36">
        <v>0</v>
      </c>
      <c r="BE200" s="36">
        <v>0</v>
      </c>
      <c r="BF200" s="36">
        <v>0</v>
      </c>
      <c r="BG200" s="36">
        <v>188158</v>
      </c>
      <c r="BH200" s="36">
        <v>12983485</v>
      </c>
      <c r="BI200" s="36">
        <v>2000000</v>
      </c>
      <c r="BJ200" s="36">
        <v>0</v>
      </c>
      <c r="BK200" s="36">
        <v>0</v>
      </c>
      <c r="BL200" s="36">
        <v>0</v>
      </c>
      <c r="BM200" s="36">
        <v>3911260</v>
      </c>
      <c r="BN200" s="36">
        <v>0</v>
      </c>
      <c r="BO200" s="36">
        <v>1000000</v>
      </c>
      <c r="BP200" s="36">
        <v>23012984</v>
      </c>
      <c r="BQ200" s="36">
        <v>0</v>
      </c>
      <c r="BR200" s="36">
        <v>0</v>
      </c>
      <c r="BS200" s="36">
        <v>29924244</v>
      </c>
      <c r="BT200" s="36">
        <v>42907729</v>
      </c>
    </row>
    <row r="201" spans="2:72" x14ac:dyDescent="0.3">
      <c r="B201" s="35" t="s">
        <v>145</v>
      </c>
      <c r="C201" s="35" t="s">
        <v>260</v>
      </c>
      <c r="D201" s="35" t="s">
        <v>351</v>
      </c>
      <c r="E201" s="35" t="s">
        <v>171</v>
      </c>
      <c r="F201" s="35" t="s">
        <v>71</v>
      </c>
      <c r="G201" s="35" t="s">
        <v>17</v>
      </c>
      <c r="H201" s="35">
        <v>2016</v>
      </c>
      <c r="I201" s="36">
        <v>240463</v>
      </c>
      <c r="J201" s="36">
        <v>2135976</v>
      </c>
      <c r="K201" s="36">
        <v>3739568</v>
      </c>
      <c r="L201" s="36">
        <v>0</v>
      </c>
      <c r="M201" s="36">
        <v>0</v>
      </c>
      <c r="N201" s="36">
        <v>0</v>
      </c>
      <c r="O201" s="36">
        <v>37272</v>
      </c>
      <c r="P201" s="36">
        <v>0</v>
      </c>
      <c r="Q201" s="36">
        <v>6153279</v>
      </c>
      <c r="R201" s="36">
        <v>0</v>
      </c>
      <c r="S201" s="36">
        <v>6153279</v>
      </c>
      <c r="T201" s="36">
        <v>0</v>
      </c>
      <c r="U201" s="36">
        <v>2071022</v>
      </c>
      <c r="V201" s="36">
        <v>0</v>
      </c>
      <c r="W201" s="36">
        <v>0</v>
      </c>
      <c r="X201" s="36">
        <v>0</v>
      </c>
      <c r="Y201" s="36">
        <v>0</v>
      </c>
      <c r="Z201" s="36">
        <v>0</v>
      </c>
      <c r="AA201" s="36">
        <v>0</v>
      </c>
      <c r="AB201" s="36">
        <v>0</v>
      </c>
      <c r="AC201" s="36">
        <v>0</v>
      </c>
      <c r="AD201" s="36">
        <v>0</v>
      </c>
      <c r="AE201" s="36">
        <v>0</v>
      </c>
      <c r="AF201" s="36">
        <v>0</v>
      </c>
      <c r="AG201" s="36">
        <v>0</v>
      </c>
      <c r="AH201" s="36">
        <v>0</v>
      </c>
      <c r="AI201" s="36">
        <v>0</v>
      </c>
      <c r="AJ201" s="36">
        <v>2071022</v>
      </c>
      <c r="AK201" s="36">
        <v>8224301</v>
      </c>
      <c r="AL201" s="36">
        <v>27827</v>
      </c>
      <c r="AM201" s="36">
        <v>0</v>
      </c>
      <c r="AN201" s="36">
        <v>27827</v>
      </c>
      <c r="AO201" s="36">
        <v>1516289</v>
      </c>
      <c r="AP201" s="36">
        <v>284128</v>
      </c>
      <c r="AQ201" s="36">
        <v>1477109</v>
      </c>
      <c r="AR201" s="36">
        <v>1477109</v>
      </c>
      <c r="AS201" s="36">
        <v>0</v>
      </c>
      <c r="AT201" s="36">
        <v>50000</v>
      </c>
      <c r="AU201" s="36">
        <v>3355353</v>
      </c>
      <c r="AV201" s="36">
        <v>0</v>
      </c>
      <c r="AW201" s="36">
        <v>3355353</v>
      </c>
      <c r="AX201" s="36">
        <v>0</v>
      </c>
      <c r="AY201" s="36">
        <v>0</v>
      </c>
      <c r="AZ201" s="36">
        <v>0</v>
      </c>
      <c r="BA201" s="36">
        <v>0</v>
      </c>
      <c r="BB201" s="36">
        <v>0</v>
      </c>
      <c r="BC201" s="36">
        <v>0</v>
      </c>
      <c r="BD201" s="36">
        <v>0</v>
      </c>
      <c r="BE201" s="36">
        <v>0</v>
      </c>
      <c r="BF201" s="36">
        <v>0</v>
      </c>
      <c r="BG201" s="36">
        <v>0</v>
      </c>
      <c r="BH201" s="36">
        <v>3355353</v>
      </c>
      <c r="BI201" s="36">
        <v>500000</v>
      </c>
      <c r="BJ201" s="36">
        <v>0</v>
      </c>
      <c r="BK201" s="36">
        <v>0</v>
      </c>
      <c r="BL201" s="36">
        <v>0</v>
      </c>
      <c r="BM201" s="36">
        <v>0</v>
      </c>
      <c r="BN201" s="36">
        <v>0</v>
      </c>
      <c r="BO201" s="36">
        <v>175867</v>
      </c>
      <c r="BP201" s="36">
        <v>4193081</v>
      </c>
      <c r="BQ201" s="36">
        <v>0</v>
      </c>
      <c r="BR201" s="36">
        <v>0</v>
      </c>
      <c r="BS201" s="36">
        <v>4868948</v>
      </c>
      <c r="BT201" s="36">
        <v>8224301</v>
      </c>
    </row>
    <row r="202" spans="2:72" x14ac:dyDescent="0.3">
      <c r="B202" s="35" t="s">
        <v>145</v>
      </c>
      <c r="C202" s="35" t="s">
        <v>260</v>
      </c>
      <c r="D202" s="35" t="s">
        <v>351</v>
      </c>
      <c r="E202" s="35" t="s">
        <v>172</v>
      </c>
      <c r="F202" s="35" t="s">
        <v>49</v>
      </c>
      <c r="G202" s="35" t="s">
        <v>23</v>
      </c>
      <c r="H202" s="35">
        <v>2016</v>
      </c>
      <c r="I202" s="36">
        <v>324137</v>
      </c>
      <c r="J202" s="36">
        <v>649902</v>
      </c>
      <c r="K202" s="36">
        <v>2315956</v>
      </c>
      <c r="L202" s="36">
        <v>134176</v>
      </c>
      <c r="M202" s="36">
        <v>0</v>
      </c>
      <c r="N202" s="36">
        <v>395300</v>
      </c>
      <c r="O202" s="36">
        <v>0</v>
      </c>
      <c r="P202" s="36">
        <v>0</v>
      </c>
      <c r="Q202" s="36">
        <v>3819471</v>
      </c>
      <c r="R202" s="36">
        <v>0</v>
      </c>
      <c r="S202" s="36">
        <v>3819471</v>
      </c>
      <c r="T202" s="36">
        <v>0</v>
      </c>
      <c r="U202" s="36">
        <v>2258609</v>
      </c>
      <c r="V202" s="36">
        <v>105307</v>
      </c>
      <c r="W202" s="36">
        <v>0</v>
      </c>
      <c r="X202" s="36">
        <v>0</v>
      </c>
      <c r="Y202" s="36">
        <v>0</v>
      </c>
      <c r="Z202" s="36">
        <v>0</v>
      </c>
      <c r="AA202" s="36">
        <v>0</v>
      </c>
      <c r="AB202" s="36">
        <v>0</v>
      </c>
      <c r="AC202" s="36">
        <v>0</v>
      </c>
      <c r="AD202" s="36">
        <v>0</v>
      </c>
      <c r="AE202" s="36">
        <v>10316</v>
      </c>
      <c r="AF202" s="36">
        <v>0</v>
      </c>
      <c r="AG202" s="36">
        <v>0</v>
      </c>
      <c r="AH202" s="36">
        <v>0</v>
      </c>
      <c r="AI202" s="36">
        <v>0</v>
      </c>
      <c r="AJ202" s="36">
        <v>2374232</v>
      </c>
      <c r="AK202" s="36">
        <v>6193703</v>
      </c>
      <c r="AL202" s="36">
        <v>0</v>
      </c>
      <c r="AM202" s="36">
        <v>0</v>
      </c>
      <c r="AN202" s="36">
        <v>0</v>
      </c>
      <c r="AO202" s="36">
        <v>2070770</v>
      </c>
      <c r="AP202" s="36">
        <v>339757</v>
      </c>
      <c r="AQ202" s="36">
        <v>552557</v>
      </c>
      <c r="AR202" s="36">
        <v>552557</v>
      </c>
      <c r="AS202" s="36">
        <v>0</v>
      </c>
      <c r="AT202" s="36">
        <v>322747</v>
      </c>
      <c r="AU202" s="36">
        <v>3285831</v>
      </c>
      <c r="AV202" s="36">
        <v>0</v>
      </c>
      <c r="AW202" s="36">
        <v>3285831</v>
      </c>
      <c r="AX202" s="36">
        <v>0</v>
      </c>
      <c r="AY202" s="36">
        <v>0</v>
      </c>
      <c r="AZ202" s="36">
        <v>0</v>
      </c>
      <c r="BA202" s="36">
        <v>0</v>
      </c>
      <c r="BB202" s="36">
        <v>0</v>
      </c>
      <c r="BC202" s="36">
        <v>0</v>
      </c>
      <c r="BD202" s="36">
        <v>755274</v>
      </c>
      <c r="BE202" s="36">
        <v>0</v>
      </c>
      <c r="BF202" s="36">
        <v>0</v>
      </c>
      <c r="BG202" s="36">
        <v>755274</v>
      </c>
      <c r="BH202" s="36">
        <v>4041105</v>
      </c>
      <c r="BI202" s="36">
        <v>600000</v>
      </c>
      <c r="BJ202" s="36">
        <v>0</v>
      </c>
      <c r="BK202" s="36">
        <v>0</v>
      </c>
      <c r="BL202" s="36">
        <v>0</v>
      </c>
      <c r="BM202" s="36">
        <v>0</v>
      </c>
      <c r="BN202" s="36">
        <v>0</v>
      </c>
      <c r="BO202" s="36">
        <v>199488</v>
      </c>
      <c r="BP202" s="36">
        <v>1353110</v>
      </c>
      <c r="BQ202" s="36">
        <v>0</v>
      </c>
      <c r="BR202" s="36">
        <v>0</v>
      </c>
      <c r="BS202" s="36">
        <v>2152598</v>
      </c>
      <c r="BT202" s="36">
        <v>6193703</v>
      </c>
    </row>
    <row r="203" spans="2:72" x14ac:dyDescent="0.3">
      <c r="B203" s="35" t="s">
        <v>145</v>
      </c>
      <c r="C203" s="35" t="s">
        <v>260</v>
      </c>
      <c r="D203" s="35" t="s">
        <v>351</v>
      </c>
      <c r="E203" s="35" t="s">
        <v>173</v>
      </c>
      <c r="F203" s="35" t="s">
        <v>64</v>
      </c>
      <c r="G203" s="35" t="s">
        <v>8</v>
      </c>
      <c r="H203" s="35">
        <v>2016</v>
      </c>
      <c r="I203" s="36">
        <v>175628</v>
      </c>
      <c r="J203" s="36">
        <v>1610916</v>
      </c>
      <c r="K203" s="36">
        <v>768947</v>
      </c>
      <c r="L203" s="36">
        <v>0</v>
      </c>
      <c r="M203" s="36">
        <v>0</v>
      </c>
      <c r="N203" s="36">
        <v>0</v>
      </c>
      <c r="O203" s="36">
        <v>0</v>
      </c>
      <c r="P203" s="36">
        <v>0</v>
      </c>
      <c r="Q203" s="36">
        <v>2555491</v>
      </c>
      <c r="R203" s="36">
        <v>0</v>
      </c>
      <c r="S203" s="36">
        <v>2555491</v>
      </c>
      <c r="T203" s="36">
        <v>0</v>
      </c>
      <c r="U203" s="36">
        <v>427650</v>
      </c>
      <c r="V203" s="36">
        <v>0</v>
      </c>
      <c r="W203" s="36">
        <v>0</v>
      </c>
      <c r="X203" s="36">
        <v>0</v>
      </c>
      <c r="Y203" s="36">
        <v>0</v>
      </c>
      <c r="Z203" s="36">
        <v>0</v>
      </c>
      <c r="AA203" s="36">
        <v>0</v>
      </c>
      <c r="AB203" s="36">
        <v>0</v>
      </c>
      <c r="AC203" s="36">
        <v>0</v>
      </c>
      <c r="AD203" s="36">
        <v>0</v>
      </c>
      <c r="AE203" s="36">
        <v>216884</v>
      </c>
      <c r="AF203" s="36">
        <v>0</v>
      </c>
      <c r="AG203" s="36">
        <v>0</v>
      </c>
      <c r="AH203" s="36">
        <v>0</v>
      </c>
      <c r="AI203" s="36">
        <v>0</v>
      </c>
      <c r="AJ203" s="36">
        <v>644534</v>
      </c>
      <c r="AK203" s="36">
        <v>3200025</v>
      </c>
      <c r="AL203" s="36">
        <v>0</v>
      </c>
      <c r="AM203" s="36">
        <v>0</v>
      </c>
      <c r="AN203" s="36">
        <v>0</v>
      </c>
      <c r="AO203" s="36">
        <v>1653366</v>
      </c>
      <c r="AP203" s="36">
        <v>165956</v>
      </c>
      <c r="AQ203" s="36">
        <v>822620</v>
      </c>
      <c r="AR203" s="36">
        <v>822620</v>
      </c>
      <c r="AS203" s="36">
        <v>0</v>
      </c>
      <c r="AT203" s="36">
        <v>0</v>
      </c>
      <c r="AU203" s="36">
        <v>2641942</v>
      </c>
      <c r="AV203" s="36">
        <v>0</v>
      </c>
      <c r="AW203" s="36">
        <v>2641942</v>
      </c>
      <c r="AX203" s="36">
        <v>0</v>
      </c>
      <c r="AY203" s="36">
        <v>0</v>
      </c>
      <c r="AZ203" s="36">
        <v>0</v>
      </c>
      <c r="BA203" s="36">
        <v>226855</v>
      </c>
      <c r="BB203" s="36">
        <v>166820</v>
      </c>
      <c r="BC203" s="36">
        <v>0</v>
      </c>
      <c r="BD203" s="36">
        <v>488334</v>
      </c>
      <c r="BE203" s="36">
        <v>488334</v>
      </c>
      <c r="BF203" s="36">
        <v>0</v>
      </c>
      <c r="BG203" s="36">
        <v>882009</v>
      </c>
      <c r="BH203" s="36">
        <v>3523951</v>
      </c>
      <c r="BI203" s="36">
        <v>770000</v>
      </c>
      <c r="BJ203" s="36">
        <v>1111090</v>
      </c>
      <c r="BK203" s="36">
        <v>0</v>
      </c>
      <c r="BL203" s="36">
        <v>0</v>
      </c>
      <c r="BM203" s="36">
        <v>0</v>
      </c>
      <c r="BN203" s="36">
        <v>347027</v>
      </c>
      <c r="BO203" s="36">
        <v>12287</v>
      </c>
      <c r="BP203" s="36">
        <v>-2564330</v>
      </c>
      <c r="BQ203" s="36">
        <v>0</v>
      </c>
      <c r="BR203" s="36">
        <v>0</v>
      </c>
      <c r="BS203" s="36">
        <v>-323926</v>
      </c>
      <c r="BT203" s="36">
        <v>3200025</v>
      </c>
    </row>
    <row r="204" spans="2:72" x14ac:dyDescent="0.3">
      <c r="B204" s="35" t="s">
        <v>145</v>
      </c>
      <c r="C204" s="35" t="s">
        <v>260</v>
      </c>
      <c r="D204" s="35" t="s">
        <v>351</v>
      </c>
      <c r="E204" s="35" t="s">
        <v>174</v>
      </c>
      <c r="F204" s="35" t="s">
        <v>51</v>
      </c>
      <c r="G204" s="35" t="s">
        <v>19</v>
      </c>
      <c r="H204" s="35">
        <v>2016</v>
      </c>
      <c r="I204" s="36">
        <v>16911</v>
      </c>
      <c r="J204" s="36">
        <v>1753779</v>
      </c>
      <c r="K204" s="36">
        <v>744636</v>
      </c>
      <c r="L204" s="36">
        <v>76501</v>
      </c>
      <c r="M204" s="36">
        <v>0</v>
      </c>
      <c r="N204" s="36">
        <v>0</v>
      </c>
      <c r="O204" s="36">
        <v>0</v>
      </c>
      <c r="P204" s="36">
        <v>0</v>
      </c>
      <c r="Q204" s="36">
        <v>2591827</v>
      </c>
      <c r="R204" s="36">
        <v>0</v>
      </c>
      <c r="S204" s="36">
        <v>2591827</v>
      </c>
      <c r="T204" s="36">
        <v>0</v>
      </c>
      <c r="U204" s="36">
        <v>2389033</v>
      </c>
      <c r="V204" s="36">
        <v>0</v>
      </c>
      <c r="W204" s="36">
        <v>0</v>
      </c>
      <c r="X204" s="36">
        <v>0</v>
      </c>
      <c r="Y204" s="36">
        <v>0</v>
      </c>
      <c r="Z204" s="36">
        <v>0</v>
      </c>
      <c r="AA204" s="36">
        <v>0</v>
      </c>
      <c r="AB204" s="36">
        <v>0</v>
      </c>
      <c r="AC204" s="36">
        <v>0</v>
      </c>
      <c r="AD204" s="36">
        <v>0</v>
      </c>
      <c r="AE204" s="36">
        <v>0</v>
      </c>
      <c r="AF204" s="36">
        <v>0</v>
      </c>
      <c r="AG204" s="36">
        <v>0</v>
      </c>
      <c r="AH204" s="36">
        <v>0</v>
      </c>
      <c r="AI204" s="36">
        <v>0</v>
      </c>
      <c r="AJ204" s="36">
        <v>2389033</v>
      </c>
      <c r="AK204" s="36">
        <v>4980860</v>
      </c>
      <c r="AL204" s="36">
        <v>39985</v>
      </c>
      <c r="AM204" s="36">
        <v>0</v>
      </c>
      <c r="AN204" s="36">
        <v>39985</v>
      </c>
      <c r="AO204" s="36">
        <v>1273710</v>
      </c>
      <c r="AP204" s="36">
        <v>80783</v>
      </c>
      <c r="AQ204" s="36">
        <v>0</v>
      </c>
      <c r="AR204" s="36">
        <v>0</v>
      </c>
      <c r="AS204" s="36">
        <v>0</v>
      </c>
      <c r="AT204" s="36">
        <v>0</v>
      </c>
      <c r="AU204" s="36">
        <v>1394478</v>
      </c>
      <c r="AV204" s="36">
        <v>0</v>
      </c>
      <c r="AW204" s="36">
        <v>1394478</v>
      </c>
      <c r="AX204" s="36">
        <v>0</v>
      </c>
      <c r="AY204" s="36">
        <v>0</v>
      </c>
      <c r="AZ204" s="36">
        <v>0</v>
      </c>
      <c r="BA204" s="36">
        <v>180210</v>
      </c>
      <c r="BB204" s="36">
        <v>0</v>
      </c>
      <c r="BC204" s="36">
        <v>1249660</v>
      </c>
      <c r="BD204" s="36">
        <v>548413</v>
      </c>
      <c r="BE204" s="36">
        <v>548413</v>
      </c>
      <c r="BF204" s="36">
        <v>0</v>
      </c>
      <c r="BG204" s="36">
        <v>1978283</v>
      </c>
      <c r="BH204" s="36">
        <v>3372761</v>
      </c>
      <c r="BI204" s="36">
        <v>291188</v>
      </c>
      <c r="BJ204" s="36">
        <v>0</v>
      </c>
      <c r="BK204" s="36">
        <v>0</v>
      </c>
      <c r="BL204" s="36">
        <v>0</v>
      </c>
      <c r="BM204" s="36">
        <v>0</v>
      </c>
      <c r="BN204" s="36">
        <v>0</v>
      </c>
      <c r="BO204" s="36">
        <v>257400</v>
      </c>
      <c r="BP204" s="36">
        <v>1059511</v>
      </c>
      <c r="BQ204" s="36">
        <v>0</v>
      </c>
      <c r="BR204" s="36">
        <v>0</v>
      </c>
      <c r="BS204" s="36">
        <v>1608099</v>
      </c>
      <c r="BT204" s="36">
        <v>4980860</v>
      </c>
    </row>
    <row r="205" spans="2:72" x14ac:dyDescent="0.3">
      <c r="B205" s="35" t="s">
        <v>145</v>
      </c>
      <c r="C205" s="35" t="s">
        <v>260</v>
      </c>
      <c r="D205" s="35" t="s">
        <v>351</v>
      </c>
      <c r="E205" s="35" t="s">
        <v>175</v>
      </c>
      <c r="F205" s="35" t="s">
        <v>70</v>
      </c>
      <c r="G205" s="35" t="s">
        <v>12</v>
      </c>
      <c r="H205" s="35">
        <v>2016</v>
      </c>
      <c r="I205" s="36">
        <v>50237</v>
      </c>
      <c r="J205" s="36">
        <v>539329</v>
      </c>
      <c r="K205" s="36">
        <v>318042</v>
      </c>
      <c r="L205" s="36">
        <v>117830</v>
      </c>
      <c r="M205" s="36">
        <v>0</v>
      </c>
      <c r="N205" s="36">
        <v>12187</v>
      </c>
      <c r="O205" s="36">
        <v>0</v>
      </c>
      <c r="P205" s="36">
        <v>0</v>
      </c>
      <c r="Q205" s="36">
        <v>1037625</v>
      </c>
      <c r="R205" s="36">
        <v>0</v>
      </c>
      <c r="S205" s="36">
        <v>1037625</v>
      </c>
      <c r="T205" s="36">
        <v>0</v>
      </c>
      <c r="U205" s="36">
        <v>489808</v>
      </c>
      <c r="V205" s="36">
        <v>0</v>
      </c>
      <c r="W205" s="36">
        <v>0</v>
      </c>
      <c r="X205" s="36">
        <v>0</v>
      </c>
      <c r="Y205" s="36">
        <v>0</v>
      </c>
      <c r="Z205" s="36">
        <v>0</v>
      </c>
      <c r="AA205" s="36">
        <v>0</v>
      </c>
      <c r="AB205" s="36">
        <v>0</v>
      </c>
      <c r="AC205" s="36">
        <v>0</v>
      </c>
      <c r="AD205" s="36">
        <v>0</v>
      </c>
      <c r="AE205" s="36">
        <v>0</v>
      </c>
      <c r="AF205" s="36">
        <v>0</v>
      </c>
      <c r="AG205" s="36">
        <v>0</v>
      </c>
      <c r="AH205" s="36">
        <v>0</v>
      </c>
      <c r="AI205" s="36">
        <v>0</v>
      </c>
      <c r="AJ205" s="36">
        <v>489808</v>
      </c>
      <c r="AK205" s="36">
        <v>1527433</v>
      </c>
      <c r="AL205" s="36">
        <v>21470</v>
      </c>
      <c r="AM205" s="36">
        <v>0</v>
      </c>
      <c r="AN205" s="36">
        <v>21470</v>
      </c>
      <c r="AO205" s="36">
        <v>868160</v>
      </c>
      <c r="AP205" s="36">
        <v>53411</v>
      </c>
      <c r="AQ205" s="36">
        <v>46486</v>
      </c>
      <c r="AR205" s="36">
        <v>0</v>
      </c>
      <c r="AS205" s="36">
        <v>46486</v>
      </c>
      <c r="AT205" s="36">
        <v>19282</v>
      </c>
      <c r="AU205" s="36">
        <v>1008809</v>
      </c>
      <c r="AV205" s="36">
        <v>0</v>
      </c>
      <c r="AW205" s="36">
        <v>1008809</v>
      </c>
      <c r="AX205" s="36">
        <v>0</v>
      </c>
      <c r="AY205" s="36">
        <v>0</v>
      </c>
      <c r="AZ205" s="36">
        <v>0</v>
      </c>
      <c r="BA205" s="36">
        <v>0</v>
      </c>
      <c r="BB205" s="36">
        <v>0</v>
      </c>
      <c r="BC205" s="36">
        <v>0</v>
      </c>
      <c r="BD205" s="36">
        <v>340304</v>
      </c>
      <c r="BE205" s="36">
        <v>340304</v>
      </c>
      <c r="BF205" s="36">
        <v>0</v>
      </c>
      <c r="BG205" s="36">
        <v>340304</v>
      </c>
      <c r="BH205" s="36">
        <v>1349113</v>
      </c>
      <c r="BI205" s="36">
        <v>150000</v>
      </c>
      <c r="BJ205" s="36">
        <v>0</v>
      </c>
      <c r="BK205" s="36">
        <v>0</v>
      </c>
      <c r="BL205" s="36">
        <v>0</v>
      </c>
      <c r="BM205" s="36">
        <v>0</v>
      </c>
      <c r="BN205" s="36">
        <v>0</v>
      </c>
      <c r="BO205" s="36">
        <v>21793</v>
      </c>
      <c r="BP205" s="36">
        <v>6527</v>
      </c>
      <c r="BQ205" s="36">
        <v>0</v>
      </c>
      <c r="BR205" s="36">
        <v>0</v>
      </c>
      <c r="BS205" s="36">
        <v>178320</v>
      </c>
      <c r="BT205" s="36">
        <v>1527433</v>
      </c>
    </row>
    <row r="206" spans="2:72" x14ac:dyDescent="0.3">
      <c r="B206" s="35" t="s">
        <v>145</v>
      </c>
      <c r="C206" s="35" t="s">
        <v>260</v>
      </c>
      <c r="D206" s="35" t="s">
        <v>351</v>
      </c>
      <c r="E206" s="35" t="s">
        <v>176</v>
      </c>
      <c r="F206" s="35" t="s">
        <v>62</v>
      </c>
      <c r="G206" s="35" t="s">
        <v>17</v>
      </c>
      <c r="H206" s="35">
        <v>2016</v>
      </c>
      <c r="I206" s="36">
        <v>413233</v>
      </c>
      <c r="J206" s="36">
        <v>832447</v>
      </c>
      <c r="K206" s="36">
        <v>2292911</v>
      </c>
      <c r="L206" s="36">
        <v>0</v>
      </c>
      <c r="M206" s="36">
        <v>0</v>
      </c>
      <c r="N206" s="36">
        <v>2276</v>
      </c>
      <c r="O206" s="36">
        <v>0</v>
      </c>
      <c r="P206" s="36">
        <v>0</v>
      </c>
      <c r="Q206" s="36">
        <v>3540867</v>
      </c>
      <c r="R206" s="36">
        <v>0</v>
      </c>
      <c r="S206" s="36">
        <v>3540867</v>
      </c>
      <c r="T206" s="36">
        <v>0</v>
      </c>
      <c r="U206" s="36">
        <v>480867</v>
      </c>
      <c r="V206" s="36">
        <v>0</v>
      </c>
      <c r="W206" s="36">
        <v>0</v>
      </c>
      <c r="X206" s="36">
        <v>0</v>
      </c>
      <c r="Y206" s="36">
        <v>0</v>
      </c>
      <c r="Z206" s="36">
        <v>0</v>
      </c>
      <c r="AA206" s="36">
        <v>0</v>
      </c>
      <c r="AB206" s="36">
        <v>0</v>
      </c>
      <c r="AC206" s="36">
        <v>0</v>
      </c>
      <c r="AD206" s="36">
        <v>0</v>
      </c>
      <c r="AE206" s="36">
        <v>0</v>
      </c>
      <c r="AF206" s="36">
        <v>0</v>
      </c>
      <c r="AG206" s="36">
        <v>0</v>
      </c>
      <c r="AH206" s="36">
        <v>0</v>
      </c>
      <c r="AI206" s="36">
        <v>0</v>
      </c>
      <c r="AJ206" s="36">
        <v>480867</v>
      </c>
      <c r="AK206" s="36">
        <v>4021734</v>
      </c>
      <c r="AL206" s="36">
        <v>7953</v>
      </c>
      <c r="AM206" s="36">
        <v>0</v>
      </c>
      <c r="AN206" s="36">
        <v>7953</v>
      </c>
      <c r="AO206" s="36">
        <v>2342062</v>
      </c>
      <c r="AP206" s="36">
        <v>283475</v>
      </c>
      <c r="AQ206" s="36">
        <v>0</v>
      </c>
      <c r="AR206" s="36">
        <v>0</v>
      </c>
      <c r="AS206" s="36">
        <v>0</v>
      </c>
      <c r="AT206" s="36">
        <v>0</v>
      </c>
      <c r="AU206" s="36">
        <v>2633490</v>
      </c>
      <c r="AV206" s="36">
        <v>0</v>
      </c>
      <c r="AW206" s="36">
        <v>2633490</v>
      </c>
      <c r="AX206" s="36">
        <v>0</v>
      </c>
      <c r="AY206" s="36">
        <v>0</v>
      </c>
      <c r="AZ206" s="36">
        <v>0</v>
      </c>
      <c r="BA206" s="36">
        <v>329000</v>
      </c>
      <c r="BB206" s="36">
        <v>0</v>
      </c>
      <c r="BC206" s="36">
        <v>0</v>
      </c>
      <c r="BD206" s="36">
        <v>0</v>
      </c>
      <c r="BE206" s="36">
        <v>0</v>
      </c>
      <c r="BF206" s="36">
        <v>3343</v>
      </c>
      <c r="BG206" s="36">
        <v>332343</v>
      </c>
      <c r="BH206" s="36">
        <v>2965833</v>
      </c>
      <c r="BI206" s="36">
        <v>100000</v>
      </c>
      <c r="BJ206" s="36">
        <v>0</v>
      </c>
      <c r="BK206" s="36">
        <v>0</v>
      </c>
      <c r="BL206" s="36">
        <v>0</v>
      </c>
      <c r="BM206" s="36">
        <v>0</v>
      </c>
      <c r="BN206" s="36">
        <v>0</v>
      </c>
      <c r="BO206" s="36">
        <v>146906</v>
      </c>
      <c r="BP206" s="36">
        <v>808995</v>
      </c>
      <c r="BQ206" s="36">
        <v>0</v>
      </c>
      <c r="BR206" s="36">
        <v>0</v>
      </c>
      <c r="BS206" s="36">
        <v>1055901</v>
      </c>
      <c r="BT206" s="36">
        <v>4021734</v>
      </c>
    </row>
    <row r="207" spans="2:72" x14ac:dyDescent="0.3">
      <c r="B207" s="35" t="s">
        <v>145</v>
      </c>
      <c r="C207" s="35" t="s">
        <v>260</v>
      </c>
      <c r="D207" s="35" t="s">
        <v>351</v>
      </c>
      <c r="E207" s="35" t="s">
        <v>177</v>
      </c>
      <c r="F207" s="35" t="s">
        <v>93</v>
      </c>
      <c r="G207" s="35" t="s">
        <v>8</v>
      </c>
      <c r="H207" s="35">
        <v>2016</v>
      </c>
      <c r="I207" s="36">
        <v>1216250</v>
      </c>
      <c r="J207" s="36">
        <v>4050186</v>
      </c>
      <c r="K207" s="36">
        <v>3659602</v>
      </c>
      <c r="L207" s="36">
        <v>0</v>
      </c>
      <c r="M207" s="36">
        <v>0</v>
      </c>
      <c r="N207" s="36">
        <v>0</v>
      </c>
      <c r="O207" s="36">
        <v>0</v>
      </c>
      <c r="P207" s="36">
        <v>0</v>
      </c>
      <c r="Q207" s="36">
        <v>8926038</v>
      </c>
      <c r="R207" s="36">
        <v>0</v>
      </c>
      <c r="S207" s="36">
        <v>8926038</v>
      </c>
      <c r="T207" s="36">
        <v>0</v>
      </c>
      <c r="U207" s="36">
        <v>2792958</v>
      </c>
      <c r="V207" s="36">
        <v>0</v>
      </c>
      <c r="W207" s="36">
        <v>0</v>
      </c>
      <c r="X207" s="36">
        <v>0</v>
      </c>
      <c r="Y207" s="36">
        <v>0</v>
      </c>
      <c r="Z207" s="36">
        <v>0</v>
      </c>
      <c r="AA207" s="36">
        <v>0</v>
      </c>
      <c r="AB207" s="36">
        <v>0</v>
      </c>
      <c r="AC207" s="36">
        <v>0</v>
      </c>
      <c r="AD207" s="36">
        <v>0</v>
      </c>
      <c r="AE207" s="36">
        <v>491541</v>
      </c>
      <c r="AF207" s="36">
        <v>0</v>
      </c>
      <c r="AG207" s="36">
        <v>0</v>
      </c>
      <c r="AH207" s="36">
        <v>0</v>
      </c>
      <c r="AI207" s="36">
        <v>0</v>
      </c>
      <c r="AJ207" s="36">
        <v>3284499</v>
      </c>
      <c r="AK207" s="36">
        <v>12210537</v>
      </c>
      <c r="AL207" s="36">
        <v>87916</v>
      </c>
      <c r="AM207" s="36">
        <v>0</v>
      </c>
      <c r="AN207" s="36">
        <v>87916</v>
      </c>
      <c r="AO207" s="36">
        <v>0</v>
      </c>
      <c r="AP207" s="36">
        <v>342179</v>
      </c>
      <c r="AQ207" s="36">
        <v>4509</v>
      </c>
      <c r="AR207" s="36">
        <v>4509</v>
      </c>
      <c r="AS207" s="36">
        <v>0</v>
      </c>
      <c r="AT207" s="36">
        <v>2669125</v>
      </c>
      <c r="AU207" s="36">
        <v>3103729</v>
      </c>
      <c r="AV207" s="36">
        <v>0</v>
      </c>
      <c r="AW207" s="36">
        <v>3103729</v>
      </c>
      <c r="AX207" s="36">
        <v>0</v>
      </c>
      <c r="AY207" s="36">
        <v>0</v>
      </c>
      <c r="AZ207" s="36">
        <v>0</v>
      </c>
      <c r="BA207" s="36">
        <v>0</v>
      </c>
      <c r="BB207" s="36">
        <v>449174</v>
      </c>
      <c r="BC207" s="36">
        <v>0</v>
      </c>
      <c r="BD207" s="36">
        <v>0</v>
      </c>
      <c r="BE207" s="36">
        <v>0</v>
      </c>
      <c r="BF207" s="36">
        <v>0</v>
      </c>
      <c r="BG207" s="36">
        <v>449174</v>
      </c>
      <c r="BH207" s="36">
        <v>3552903</v>
      </c>
      <c r="BI207" s="36">
        <v>11066709</v>
      </c>
      <c r="BJ207" s="36">
        <v>0</v>
      </c>
      <c r="BK207" s="36">
        <v>0</v>
      </c>
      <c r="BL207" s="36">
        <v>0</v>
      </c>
      <c r="BM207" s="36">
        <v>0</v>
      </c>
      <c r="BN207" s="36">
        <v>0</v>
      </c>
      <c r="BO207" s="36">
        <v>44033</v>
      </c>
      <c r="BP207" s="36">
        <v>-2453108</v>
      </c>
      <c r="BQ207" s="36">
        <v>0</v>
      </c>
      <c r="BR207" s="36">
        <v>0</v>
      </c>
      <c r="BS207" s="36">
        <v>8657634</v>
      </c>
      <c r="BT207" s="36">
        <v>12210537</v>
      </c>
    </row>
    <row r="208" spans="2:72" x14ac:dyDescent="0.3">
      <c r="B208" s="35" t="s">
        <v>145</v>
      </c>
      <c r="C208" s="35" t="s">
        <v>260</v>
      </c>
      <c r="D208" s="35" t="s">
        <v>351</v>
      </c>
      <c r="E208" s="35" t="s">
        <v>178</v>
      </c>
      <c r="F208" s="35" t="s">
        <v>90</v>
      </c>
      <c r="G208" s="35" t="s">
        <v>17</v>
      </c>
      <c r="H208" s="35">
        <v>2016</v>
      </c>
      <c r="I208" s="36">
        <v>584139</v>
      </c>
      <c r="J208" s="36">
        <v>1168607</v>
      </c>
      <c r="K208" s="36">
        <v>628974</v>
      </c>
      <c r="L208" s="36">
        <v>415797</v>
      </c>
      <c r="M208" s="36">
        <v>0</v>
      </c>
      <c r="N208" s="36">
        <v>0</v>
      </c>
      <c r="O208" s="36">
        <v>0</v>
      </c>
      <c r="P208" s="36">
        <v>0</v>
      </c>
      <c r="Q208" s="36">
        <v>2797517</v>
      </c>
      <c r="R208" s="36">
        <v>0</v>
      </c>
      <c r="S208" s="36">
        <v>2797517</v>
      </c>
      <c r="T208" s="36">
        <v>0</v>
      </c>
      <c r="U208" s="36">
        <v>64570</v>
      </c>
      <c r="V208" s="36">
        <v>0</v>
      </c>
      <c r="W208" s="36">
        <v>0</v>
      </c>
      <c r="X208" s="36">
        <v>0</v>
      </c>
      <c r="Y208" s="36">
        <v>0</v>
      </c>
      <c r="Z208" s="36">
        <v>0</v>
      </c>
      <c r="AA208" s="36">
        <v>0</v>
      </c>
      <c r="AB208" s="36">
        <v>0</v>
      </c>
      <c r="AC208" s="36">
        <v>0</v>
      </c>
      <c r="AD208" s="36">
        <v>0</v>
      </c>
      <c r="AE208" s="36">
        <v>0</v>
      </c>
      <c r="AF208" s="36">
        <v>0</v>
      </c>
      <c r="AG208" s="36">
        <v>14363</v>
      </c>
      <c r="AH208" s="36">
        <v>0</v>
      </c>
      <c r="AI208" s="36">
        <v>0</v>
      </c>
      <c r="AJ208" s="36">
        <v>78933</v>
      </c>
      <c r="AK208" s="36">
        <v>2876450</v>
      </c>
      <c r="AL208" s="36">
        <v>25466</v>
      </c>
      <c r="AM208" s="36">
        <v>0</v>
      </c>
      <c r="AN208" s="36">
        <v>25466</v>
      </c>
      <c r="AO208" s="36">
        <v>1099130</v>
      </c>
      <c r="AP208" s="36">
        <v>66870</v>
      </c>
      <c r="AQ208" s="36">
        <v>0</v>
      </c>
      <c r="AR208" s="36">
        <v>0</v>
      </c>
      <c r="AS208" s="36">
        <v>0</v>
      </c>
      <c r="AT208" s="36">
        <v>0</v>
      </c>
      <c r="AU208" s="36">
        <v>1191466</v>
      </c>
      <c r="AV208" s="36">
        <v>0</v>
      </c>
      <c r="AW208" s="36">
        <v>1191466</v>
      </c>
      <c r="AX208" s="36">
        <v>0</v>
      </c>
      <c r="AY208" s="36">
        <v>0</v>
      </c>
      <c r="AZ208" s="36">
        <v>0</v>
      </c>
      <c r="BA208" s="36">
        <v>0</v>
      </c>
      <c r="BB208" s="36">
        <v>4883</v>
      </c>
      <c r="BC208" s="36">
        <v>0</v>
      </c>
      <c r="BD208" s="36">
        <v>0</v>
      </c>
      <c r="BE208" s="36">
        <v>0</v>
      </c>
      <c r="BF208" s="36">
        <v>0</v>
      </c>
      <c r="BG208" s="36">
        <v>4883</v>
      </c>
      <c r="BH208" s="36">
        <v>1196349</v>
      </c>
      <c r="BI208" s="36">
        <v>54520</v>
      </c>
      <c r="BJ208" s="36">
        <v>0</v>
      </c>
      <c r="BK208" s="36">
        <v>0</v>
      </c>
      <c r="BL208" s="36">
        <v>3680712</v>
      </c>
      <c r="BM208" s="36">
        <v>0</v>
      </c>
      <c r="BN208" s="36">
        <v>0</v>
      </c>
      <c r="BO208" s="36">
        <v>0</v>
      </c>
      <c r="BP208" s="36">
        <v>-2055131</v>
      </c>
      <c r="BQ208" s="36">
        <v>0</v>
      </c>
      <c r="BR208" s="36">
        <v>0</v>
      </c>
      <c r="BS208" s="36">
        <v>1680101</v>
      </c>
      <c r="BT208" s="36">
        <v>2876450</v>
      </c>
    </row>
    <row r="209" spans="2:72" x14ac:dyDescent="0.3">
      <c r="B209" s="35" t="s">
        <v>145</v>
      </c>
      <c r="C209" s="35" t="s">
        <v>260</v>
      </c>
      <c r="D209" s="35" t="s">
        <v>351</v>
      </c>
      <c r="E209" s="35" t="s">
        <v>179</v>
      </c>
      <c r="F209" s="35" t="s">
        <v>80</v>
      </c>
      <c r="G209" s="35" t="s">
        <v>8</v>
      </c>
      <c r="H209" s="35">
        <v>2016</v>
      </c>
      <c r="I209" s="36">
        <v>59520</v>
      </c>
      <c r="J209" s="36">
        <v>852982</v>
      </c>
      <c r="K209" s="36">
        <v>1368833</v>
      </c>
      <c r="L209" s="36">
        <v>197508</v>
      </c>
      <c r="M209" s="36">
        <v>0</v>
      </c>
      <c r="N209" s="36">
        <v>0</v>
      </c>
      <c r="O209" s="36">
        <v>62140</v>
      </c>
      <c r="P209" s="36">
        <v>0</v>
      </c>
      <c r="Q209" s="36">
        <v>2540983</v>
      </c>
      <c r="R209" s="36">
        <v>0</v>
      </c>
      <c r="S209" s="36">
        <v>2540983</v>
      </c>
      <c r="T209" s="36">
        <v>0</v>
      </c>
      <c r="U209" s="36">
        <v>710830</v>
      </c>
      <c r="V209" s="36">
        <v>0</v>
      </c>
      <c r="W209" s="36">
        <v>2736320</v>
      </c>
      <c r="X209" s="36">
        <v>0</v>
      </c>
      <c r="Y209" s="36">
        <v>16393</v>
      </c>
      <c r="Z209" s="36">
        <v>0</v>
      </c>
      <c r="AA209" s="36">
        <v>0</v>
      </c>
      <c r="AB209" s="36">
        <v>0</v>
      </c>
      <c r="AC209" s="36">
        <v>0</v>
      </c>
      <c r="AD209" s="36">
        <v>0</v>
      </c>
      <c r="AE209" s="36">
        <v>0</v>
      </c>
      <c r="AF209" s="36">
        <v>0</v>
      </c>
      <c r="AG209" s="36">
        <v>0</v>
      </c>
      <c r="AH209" s="36">
        <v>0</v>
      </c>
      <c r="AI209" s="36">
        <v>0</v>
      </c>
      <c r="AJ209" s="36">
        <v>3463543</v>
      </c>
      <c r="AK209" s="36">
        <v>6004526</v>
      </c>
      <c r="AL209" s="36">
        <v>0</v>
      </c>
      <c r="AM209" s="36">
        <v>0</v>
      </c>
      <c r="AN209" s="36">
        <v>0</v>
      </c>
      <c r="AO209" s="36">
        <v>1492143</v>
      </c>
      <c r="AP209" s="36">
        <v>54358</v>
      </c>
      <c r="AQ209" s="36">
        <v>155159</v>
      </c>
      <c r="AR209" s="36">
        <v>0</v>
      </c>
      <c r="AS209" s="36">
        <v>155159</v>
      </c>
      <c r="AT209" s="36">
        <v>13929</v>
      </c>
      <c r="AU209" s="36">
        <v>1715589</v>
      </c>
      <c r="AV209" s="36">
        <v>0</v>
      </c>
      <c r="AW209" s="36">
        <v>1715589</v>
      </c>
      <c r="AX209" s="36">
        <v>0</v>
      </c>
      <c r="AY209" s="36">
        <v>0</v>
      </c>
      <c r="AZ209" s="36">
        <v>0</v>
      </c>
      <c r="BA209" s="36">
        <v>0</v>
      </c>
      <c r="BB209" s="36">
        <v>34864</v>
      </c>
      <c r="BC209" s="36">
        <v>0</v>
      </c>
      <c r="BD209" s="36">
        <v>935994</v>
      </c>
      <c r="BE209" s="36">
        <v>935994</v>
      </c>
      <c r="BF209" s="36">
        <v>0</v>
      </c>
      <c r="BG209" s="36">
        <v>970858</v>
      </c>
      <c r="BH209" s="36">
        <v>2686447</v>
      </c>
      <c r="BI209" s="36">
        <v>382300</v>
      </c>
      <c r="BJ209" s="36">
        <v>1500000</v>
      </c>
      <c r="BK209" s="36">
        <v>0</v>
      </c>
      <c r="BL209" s="36">
        <v>0</v>
      </c>
      <c r="BM209" s="36">
        <v>4244</v>
      </c>
      <c r="BN209" s="36">
        <v>0</v>
      </c>
      <c r="BO209" s="36">
        <v>0</v>
      </c>
      <c r="BP209" s="36">
        <v>1431535</v>
      </c>
      <c r="BQ209" s="36">
        <v>0</v>
      </c>
      <c r="BR209" s="36">
        <v>0</v>
      </c>
      <c r="BS209" s="36">
        <v>3318079</v>
      </c>
      <c r="BT209" s="36">
        <v>6004526</v>
      </c>
    </row>
    <row r="210" spans="2:72" x14ac:dyDescent="0.3">
      <c r="B210" s="35" t="s">
        <v>145</v>
      </c>
      <c r="C210" s="35" t="s">
        <v>260</v>
      </c>
      <c r="D210" s="35" t="s">
        <v>351</v>
      </c>
      <c r="E210" s="35" t="s">
        <v>180</v>
      </c>
      <c r="F210" s="35" t="s">
        <v>63</v>
      </c>
      <c r="G210" s="35" t="s">
        <v>12</v>
      </c>
      <c r="H210" s="35">
        <v>2016</v>
      </c>
      <c r="I210" s="36">
        <v>29999</v>
      </c>
      <c r="J210" s="36">
        <v>765093</v>
      </c>
      <c r="K210" s="36">
        <v>4681703</v>
      </c>
      <c r="L210" s="36">
        <v>9796</v>
      </c>
      <c r="M210" s="36">
        <v>0</v>
      </c>
      <c r="N210" s="36">
        <v>0</v>
      </c>
      <c r="O210" s="36">
        <v>0</v>
      </c>
      <c r="P210" s="36">
        <v>0</v>
      </c>
      <c r="Q210" s="36">
        <v>5486591</v>
      </c>
      <c r="R210" s="36">
        <v>0</v>
      </c>
      <c r="S210" s="36">
        <v>5486591</v>
      </c>
      <c r="T210" s="36">
        <v>0</v>
      </c>
      <c r="U210" s="36">
        <v>584916</v>
      </c>
      <c r="V210" s="36">
        <v>0</v>
      </c>
      <c r="W210" s="36">
        <v>0</v>
      </c>
      <c r="X210" s="36">
        <v>0</v>
      </c>
      <c r="Y210" s="36">
        <v>0</v>
      </c>
      <c r="Z210" s="36">
        <v>0</v>
      </c>
      <c r="AA210" s="36">
        <v>0</v>
      </c>
      <c r="AB210" s="36">
        <v>0</v>
      </c>
      <c r="AC210" s="36">
        <v>0</v>
      </c>
      <c r="AD210" s="36">
        <v>0</v>
      </c>
      <c r="AE210" s="36">
        <v>0</v>
      </c>
      <c r="AF210" s="36">
        <v>0</v>
      </c>
      <c r="AG210" s="36">
        <v>0</v>
      </c>
      <c r="AH210" s="36">
        <v>0</v>
      </c>
      <c r="AI210" s="36">
        <v>0</v>
      </c>
      <c r="AJ210" s="36">
        <v>584916</v>
      </c>
      <c r="AK210" s="36">
        <v>6071507</v>
      </c>
      <c r="AL210" s="36">
        <v>0</v>
      </c>
      <c r="AM210" s="36">
        <v>0</v>
      </c>
      <c r="AN210" s="36">
        <v>0</v>
      </c>
      <c r="AO210" s="36">
        <v>0</v>
      </c>
      <c r="AP210" s="36">
        <v>0</v>
      </c>
      <c r="AQ210" s="36">
        <v>613608</v>
      </c>
      <c r="AR210" s="36">
        <v>613608</v>
      </c>
      <c r="AS210" s="36">
        <v>0</v>
      </c>
      <c r="AT210" s="36">
        <v>2082920</v>
      </c>
      <c r="AU210" s="36">
        <v>2696528</v>
      </c>
      <c r="AV210" s="36">
        <v>0</v>
      </c>
      <c r="AW210" s="36">
        <v>2696528</v>
      </c>
      <c r="AX210" s="36">
        <v>0</v>
      </c>
      <c r="AY210" s="36">
        <v>0</v>
      </c>
      <c r="AZ210" s="36">
        <v>0</v>
      </c>
      <c r="BA210" s="36">
        <v>0</v>
      </c>
      <c r="BB210" s="36">
        <v>0</v>
      </c>
      <c r="BC210" s="36">
        <v>125597</v>
      </c>
      <c r="BD210" s="36">
        <v>1191121</v>
      </c>
      <c r="BE210" s="36">
        <v>1191121</v>
      </c>
      <c r="BF210" s="36">
        <v>838425</v>
      </c>
      <c r="BG210" s="36">
        <v>2155143</v>
      </c>
      <c r="BH210" s="36">
        <v>4851671</v>
      </c>
      <c r="BI210" s="36">
        <v>366000</v>
      </c>
      <c r="BJ210" s="36">
        <v>0</v>
      </c>
      <c r="BK210" s="36">
        <v>0</v>
      </c>
      <c r="BL210" s="36">
        <v>0</v>
      </c>
      <c r="BM210" s="36">
        <v>0</v>
      </c>
      <c r="BN210" s="36">
        <v>0</v>
      </c>
      <c r="BO210" s="36">
        <v>0</v>
      </c>
      <c r="BP210" s="36">
        <v>853836</v>
      </c>
      <c r="BQ210" s="36">
        <v>0</v>
      </c>
      <c r="BR210" s="36">
        <v>0</v>
      </c>
      <c r="BS210" s="36">
        <v>1219836</v>
      </c>
      <c r="BT210" s="36">
        <v>6071507</v>
      </c>
    </row>
    <row r="211" spans="2:72" x14ac:dyDescent="0.3">
      <c r="B211" s="35" t="s">
        <v>145</v>
      </c>
      <c r="C211" s="35" t="s">
        <v>260</v>
      </c>
      <c r="D211" s="35" t="s">
        <v>351</v>
      </c>
      <c r="E211" s="35" t="s">
        <v>181</v>
      </c>
      <c r="F211" s="35" t="s">
        <v>33</v>
      </c>
      <c r="G211" s="35" t="s">
        <v>17</v>
      </c>
      <c r="H211" s="35">
        <v>2016</v>
      </c>
      <c r="I211" s="36">
        <v>44532</v>
      </c>
      <c r="J211" s="36">
        <v>766686</v>
      </c>
      <c r="K211" s="36">
        <v>926122</v>
      </c>
      <c r="L211" s="36">
        <v>240887</v>
      </c>
      <c r="M211" s="36">
        <v>0</v>
      </c>
      <c r="N211" s="36">
        <v>0</v>
      </c>
      <c r="O211" s="36">
        <v>0</v>
      </c>
      <c r="P211" s="36">
        <v>0</v>
      </c>
      <c r="Q211" s="36">
        <v>1978227</v>
      </c>
      <c r="R211" s="36">
        <v>0</v>
      </c>
      <c r="S211" s="36">
        <v>1978227</v>
      </c>
      <c r="T211" s="36">
        <v>0</v>
      </c>
      <c r="U211" s="36">
        <v>358815</v>
      </c>
      <c r="V211" s="36">
        <v>0</v>
      </c>
      <c r="W211" s="36">
        <v>0</v>
      </c>
      <c r="X211" s="36">
        <v>0</v>
      </c>
      <c r="Y211" s="36">
        <v>26058</v>
      </c>
      <c r="Z211" s="36">
        <v>0</v>
      </c>
      <c r="AA211" s="36">
        <v>0</v>
      </c>
      <c r="AB211" s="36">
        <v>0</v>
      </c>
      <c r="AC211" s="36">
        <v>0</v>
      </c>
      <c r="AD211" s="36">
        <v>0</v>
      </c>
      <c r="AE211" s="36">
        <v>0</v>
      </c>
      <c r="AF211" s="36">
        <v>0</v>
      </c>
      <c r="AG211" s="36">
        <v>0</v>
      </c>
      <c r="AH211" s="36">
        <v>0</v>
      </c>
      <c r="AI211" s="36">
        <v>0</v>
      </c>
      <c r="AJ211" s="36">
        <v>384873</v>
      </c>
      <c r="AK211" s="36">
        <v>2363100</v>
      </c>
      <c r="AL211" s="36">
        <v>54565</v>
      </c>
      <c r="AM211" s="36">
        <v>163147</v>
      </c>
      <c r="AN211" s="36">
        <v>217712</v>
      </c>
      <c r="AO211" s="36">
        <v>1492553</v>
      </c>
      <c r="AP211" s="36">
        <v>95837</v>
      </c>
      <c r="AQ211" s="36">
        <v>118773</v>
      </c>
      <c r="AR211" s="36">
        <v>118773</v>
      </c>
      <c r="AS211" s="36">
        <v>0</v>
      </c>
      <c r="AT211" s="36">
        <v>0</v>
      </c>
      <c r="AU211" s="36">
        <v>1924875</v>
      </c>
      <c r="AV211" s="36">
        <v>0</v>
      </c>
      <c r="AW211" s="36">
        <v>1924875</v>
      </c>
      <c r="AX211" s="36">
        <v>0</v>
      </c>
      <c r="AY211" s="36">
        <v>0</v>
      </c>
      <c r="AZ211" s="36">
        <v>0</v>
      </c>
      <c r="BA211" s="36">
        <v>0</v>
      </c>
      <c r="BB211" s="36">
        <v>0</v>
      </c>
      <c r="BC211" s="36">
        <v>0</v>
      </c>
      <c r="BD211" s="36">
        <v>0</v>
      </c>
      <c r="BE211" s="36">
        <v>0</v>
      </c>
      <c r="BF211" s="36">
        <v>0</v>
      </c>
      <c r="BG211" s="36">
        <v>0</v>
      </c>
      <c r="BH211" s="36">
        <v>1924875</v>
      </c>
      <c r="BI211" s="36">
        <v>1320000</v>
      </c>
      <c r="BJ211" s="36">
        <v>0</v>
      </c>
      <c r="BK211" s="36">
        <v>0</v>
      </c>
      <c r="BL211" s="36">
        <v>0</v>
      </c>
      <c r="BM211" s="36">
        <v>0</v>
      </c>
      <c r="BN211" s="36">
        <v>0</v>
      </c>
      <c r="BO211" s="36">
        <v>15009</v>
      </c>
      <c r="BP211" s="36">
        <v>-896784</v>
      </c>
      <c r="BQ211" s="36">
        <v>0</v>
      </c>
      <c r="BR211" s="36">
        <v>0</v>
      </c>
      <c r="BS211" s="36">
        <v>438225</v>
      </c>
      <c r="BT211" s="36">
        <v>2363100</v>
      </c>
    </row>
    <row r="212" spans="2:72" x14ac:dyDescent="0.3">
      <c r="B212" s="35" t="s">
        <v>145</v>
      </c>
      <c r="C212" s="35" t="s">
        <v>260</v>
      </c>
      <c r="D212" s="35" t="s">
        <v>351</v>
      </c>
      <c r="E212" s="35" t="s">
        <v>182</v>
      </c>
      <c r="F212" s="35" t="s">
        <v>45</v>
      </c>
      <c r="G212" s="35" t="s">
        <v>17</v>
      </c>
      <c r="H212" s="35">
        <v>2016</v>
      </c>
      <c r="I212" s="36">
        <v>1949073</v>
      </c>
      <c r="J212" s="36">
        <v>1657738</v>
      </c>
      <c r="K212" s="36">
        <v>1448145</v>
      </c>
      <c r="L212" s="36">
        <v>324890</v>
      </c>
      <c r="M212" s="36">
        <v>0</v>
      </c>
      <c r="N212" s="36">
        <v>0</v>
      </c>
      <c r="O212" s="36">
        <v>0</v>
      </c>
      <c r="P212" s="36">
        <v>0</v>
      </c>
      <c r="Q212" s="36">
        <v>5379846</v>
      </c>
      <c r="R212" s="36">
        <v>0</v>
      </c>
      <c r="S212" s="36">
        <v>5379846</v>
      </c>
      <c r="T212" s="36">
        <v>0</v>
      </c>
      <c r="U212" s="36">
        <v>946378</v>
      </c>
      <c r="V212" s="36">
        <v>0</v>
      </c>
      <c r="W212" s="36">
        <v>0</v>
      </c>
      <c r="X212" s="36">
        <v>0</v>
      </c>
      <c r="Y212" s="36">
        <v>584646</v>
      </c>
      <c r="Z212" s="36">
        <v>0</v>
      </c>
      <c r="AA212" s="36">
        <v>0</v>
      </c>
      <c r="AB212" s="36">
        <v>0</v>
      </c>
      <c r="AC212" s="36">
        <v>0</v>
      </c>
      <c r="AD212" s="36">
        <v>0</v>
      </c>
      <c r="AE212" s="36">
        <v>1059</v>
      </c>
      <c r="AF212" s="36">
        <v>0</v>
      </c>
      <c r="AG212" s="36">
        <v>0</v>
      </c>
      <c r="AH212" s="36">
        <v>0</v>
      </c>
      <c r="AI212" s="36">
        <v>0</v>
      </c>
      <c r="AJ212" s="36">
        <v>1532083</v>
      </c>
      <c r="AK212" s="36">
        <v>6911929</v>
      </c>
      <c r="AL212" s="36">
        <v>123674</v>
      </c>
      <c r="AM212" s="36">
        <v>0</v>
      </c>
      <c r="AN212" s="36">
        <v>123674</v>
      </c>
      <c r="AO212" s="36">
        <v>2707181</v>
      </c>
      <c r="AP212" s="36">
        <v>168006</v>
      </c>
      <c r="AQ212" s="36">
        <v>9280</v>
      </c>
      <c r="AR212" s="36">
        <v>9280</v>
      </c>
      <c r="AS212" s="36">
        <v>0</v>
      </c>
      <c r="AT212" s="36">
        <v>0</v>
      </c>
      <c r="AU212" s="36">
        <v>3008141</v>
      </c>
      <c r="AV212" s="36">
        <v>0</v>
      </c>
      <c r="AW212" s="36">
        <v>3008141</v>
      </c>
      <c r="AX212" s="36">
        <v>0</v>
      </c>
      <c r="AY212" s="36">
        <v>301123</v>
      </c>
      <c r="AZ212" s="36">
        <v>301123</v>
      </c>
      <c r="BA212" s="36">
        <v>0</v>
      </c>
      <c r="BB212" s="36">
        <v>270</v>
      </c>
      <c r="BC212" s="36">
        <v>0</v>
      </c>
      <c r="BD212" s="36">
        <v>0</v>
      </c>
      <c r="BE212" s="36">
        <v>0</v>
      </c>
      <c r="BF212" s="36">
        <v>0</v>
      </c>
      <c r="BG212" s="36">
        <v>301393</v>
      </c>
      <c r="BH212" s="36">
        <v>3309534</v>
      </c>
      <c r="BI212" s="36">
        <v>6398662</v>
      </c>
      <c r="BJ212" s="36">
        <v>0</v>
      </c>
      <c r="BK212" s="36">
        <v>0</v>
      </c>
      <c r="BL212" s="36">
        <v>0</v>
      </c>
      <c r="BM212" s="36">
        <v>0</v>
      </c>
      <c r="BN212" s="36">
        <v>0</v>
      </c>
      <c r="BO212" s="36">
        <v>0</v>
      </c>
      <c r="BP212" s="36">
        <v>-2796267</v>
      </c>
      <c r="BQ212" s="36">
        <v>0</v>
      </c>
      <c r="BR212" s="36">
        <v>0</v>
      </c>
      <c r="BS212" s="36">
        <v>3602395</v>
      </c>
      <c r="BT212" s="36">
        <v>6911929</v>
      </c>
    </row>
    <row r="213" spans="2:72" x14ac:dyDescent="0.3">
      <c r="B213" s="35" t="s">
        <v>124</v>
      </c>
      <c r="C213" s="35" t="s">
        <v>260</v>
      </c>
      <c r="D213" s="35" t="s">
        <v>350</v>
      </c>
      <c r="E213" s="35" t="s">
        <v>126</v>
      </c>
      <c r="F213" s="35" t="s">
        <v>86</v>
      </c>
      <c r="G213" s="35" t="s">
        <v>8</v>
      </c>
      <c r="H213" s="35">
        <v>2016</v>
      </c>
      <c r="I213" s="36">
        <v>205975</v>
      </c>
      <c r="J213" s="36">
        <v>4098057</v>
      </c>
      <c r="K213" s="36">
        <v>1838675</v>
      </c>
      <c r="L213" s="36">
        <v>0</v>
      </c>
      <c r="M213" s="36">
        <v>0</v>
      </c>
      <c r="N213" s="36">
        <v>0</v>
      </c>
      <c r="O213" s="36">
        <v>0</v>
      </c>
      <c r="P213" s="36">
        <v>0</v>
      </c>
      <c r="Q213" s="36">
        <v>6142707</v>
      </c>
      <c r="R213" s="36">
        <v>0</v>
      </c>
      <c r="S213" s="36">
        <v>6142707</v>
      </c>
      <c r="T213" s="36">
        <v>0</v>
      </c>
      <c r="U213" s="36">
        <v>474156</v>
      </c>
      <c r="V213" s="36">
        <v>0</v>
      </c>
      <c r="W213" s="36">
        <v>0</v>
      </c>
      <c r="X213" s="36">
        <v>0</v>
      </c>
      <c r="Y213" s="36">
        <v>0</v>
      </c>
      <c r="Z213" s="36">
        <v>0</v>
      </c>
      <c r="AA213" s="36">
        <v>0</v>
      </c>
      <c r="AB213" s="36">
        <v>0</v>
      </c>
      <c r="AC213" s="36">
        <v>0</v>
      </c>
      <c r="AD213" s="36">
        <v>0</v>
      </c>
      <c r="AE213" s="36">
        <v>0</v>
      </c>
      <c r="AF213" s="36">
        <v>0</v>
      </c>
      <c r="AG213" s="36">
        <v>0</v>
      </c>
      <c r="AH213" s="36">
        <v>683600</v>
      </c>
      <c r="AI213" s="36">
        <v>0</v>
      </c>
      <c r="AJ213" s="36">
        <v>1157756</v>
      </c>
      <c r="AK213" s="36">
        <v>7300463</v>
      </c>
      <c r="AL213" s="36">
        <v>0</v>
      </c>
      <c r="AM213" s="36">
        <v>0</v>
      </c>
      <c r="AN213" s="36">
        <v>0</v>
      </c>
      <c r="AO213" s="36">
        <v>2293501</v>
      </c>
      <c r="AP213" s="36">
        <v>0</v>
      </c>
      <c r="AQ213" s="36">
        <v>0</v>
      </c>
      <c r="AR213" s="36">
        <v>0</v>
      </c>
      <c r="AS213" s="36">
        <v>0</v>
      </c>
      <c r="AT213" s="36">
        <v>0</v>
      </c>
      <c r="AU213" s="36">
        <v>2293501</v>
      </c>
      <c r="AV213" s="36">
        <v>0</v>
      </c>
      <c r="AW213" s="36">
        <v>2293501</v>
      </c>
      <c r="AX213" s="36">
        <v>0</v>
      </c>
      <c r="AY213" s="36">
        <v>0</v>
      </c>
      <c r="AZ213" s="36">
        <v>0</v>
      </c>
      <c r="BA213" s="36">
        <v>0</v>
      </c>
      <c r="BB213" s="36">
        <v>0</v>
      </c>
      <c r="BC213" s="36">
        <v>0</v>
      </c>
      <c r="BD213" s="36">
        <v>3502720</v>
      </c>
      <c r="BE213" s="36">
        <v>0</v>
      </c>
      <c r="BF213" s="36">
        <v>0</v>
      </c>
      <c r="BG213" s="36">
        <v>3502720</v>
      </c>
      <c r="BH213" s="36">
        <v>5796221</v>
      </c>
      <c r="BI213" s="36">
        <v>1000000</v>
      </c>
      <c r="BJ213" s="36">
        <v>0</v>
      </c>
      <c r="BK213" s="36">
        <v>0</v>
      </c>
      <c r="BL213" s="36">
        <v>0</v>
      </c>
      <c r="BM213" s="36">
        <v>0</v>
      </c>
      <c r="BN213" s="36">
        <v>0</v>
      </c>
      <c r="BO213" s="36">
        <v>159709</v>
      </c>
      <c r="BP213" s="36">
        <v>344533</v>
      </c>
      <c r="BQ213" s="36">
        <v>0</v>
      </c>
      <c r="BR213" s="36">
        <v>0</v>
      </c>
      <c r="BS213" s="36">
        <v>1504242</v>
      </c>
      <c r="BT213" s="36">
        <v>7300463</v>
      </c>
    </row>
    <row r="214" spans="2:72" x14ac:dyDescent="0.3">
      <c r="B214" s="35" t="s">
        <v>124</v>
      </c>
      <c r="C214" s="35" t="s">
        <v>260</v>
      </c>
      <c r="D214" s="35" t="s">
        <v>350</v>
      </c>
      <c r="E214" s="35" t="s">
        <v>127</v>
      </c>
      <c r="F214" s="35" t="s">
        <v>82</v>
      </c>
      <c r="G214" s="35" t="s">
        <v>12</v>
      </c>
      <c r="H214" s="35">
        <v>2016</v>
      </c>
      <c r="I214" s="36">
        <v>4160126</v>
      </c>
      <c r="J214" s="36">
        <v>22972592</v>
      </c>
      <c r="K214" s="36">
        <v>9104139</v>
      </c>
      <c r="L214" s="36">
        <v>0</v>
      </c>
      <c r="M214" s="36">
        <v>0</v>
      </c>
      <c r="N214" s="36">
        <v>0</v>
      </c>
      <c r="O214" s="36">
        <v>0</v>
      </c>
      <c r="P214" s="36">
        <v>0</v>
      </c>
      <c r="Q214" s="36">
        <v>36236857</v>
      </c>
      <c r="R214" s="36">
        <v>0</v>
      </c>
      <c r="S214" s="36">
        <v>36236857</v>
      </c>
      <c r="T214" s="36">
        <v>4074536</v>
      </c>
      <c r="U214" s="36">
        <v>5693220</v>
      </c>
      <c r="V214" s="36">
        <v>0</v>
      </c>
      <c r="W214" s="36">
        <v>0</v>
      </c>
      <c r="X214" s="36">
        <v>0</v>
      </c>
      <c r="Y214" s="36">
        <v>42313</v>
      </c>
      <c r="Z214" s="36">
        <v>0</v>
      </c>
      <c r="AA214" s="36">
        <v>0</v>
      </c>
      <c r="AB214" s="36">
        <v>0</v>
      </c>
      <c r="AC214" s="36">
        <v>0</v>
      </c>
      <c r="AD214" s="36">
        <v>0</v>
      </c>
      <c r="AE214" s="36">
        <v>359981</v>
      </c>
      <c r="AF214" s="36">
        <v>0</v>
      </c>
      <c r="AG214" s="36">
        <v>0</v>
      </c>
      <c r="AH214" s="36">
        <v>0</v>
      </c>
      <c r="AI214" s="36">
        <v>0</v>
      </c>
      <c r="AJ214" s="36">
        <v>10170050</v>
      </c>
      <c r="AK214" s="36">
        <v>46406907</v>
      </c>
      <c r="AL214" s="36">
        <v>245519</v>
      </c>
      <c r="AM214" s="36">
        <v>0</v>
      </c>
      <c r="AN214" s="36">
        <v>245519</v>
      </c>
      <c r="AO214" s="36">
        <v>8161824</v>
      </c>
      <c r="AP214" s="36">
        <v>2473469</v>
      </c>
      <c r="AQ214" s="36">
        <v>670749</v>
      </c>
      <c r="AR214" s="36">
        <v>0</v>
      </c>
      <c r="AS214" s="36">
        <v>0</v>
      </c>
      <c r="AT214" s="36">
        <v>1072</v>
      </c>
      <c r="AU214" s="36">
        <v>11552633</v>
      </c>
      <c r="AV214" s="36">
        <v>0</v>
      </c>
      <c r="AW214" s="36">
        <v>11552633</v>
      </c>
      <c r="AX214" s="36">
        <v>0</v>
      </c>
      <c r="AY214" s="36">
        <v>0</v>
      </c>
      <c r="AZ214" s="36">
        <v>0</v>
      </c>
      <c r="BA214" s="36">
        <v>0</v>
      </c>
      <c r="BB214" s="36">
        <v>522919</v>
      </c>
      <c r="BC214" s="36">
        <v>0</v>
      </c>
      <c r="BD214" s="36">
        <v>22419087</v>
      </c>
      <c r="BE214" s="36">
        <v>0</v>
      </c>
      <c r="BF214" s="36">
        <v>778</v>
      </c>
      <c r="BG214" s="36">
        <v>22942784</v>
      </c>
      <c r="BH214" s="36">
        <v>34495417</v>
      </c>
      <c r="BI214" s="36">
        <v>3300000</v>
      </c>
      <c r="BJ214" s="36">
        <v>0</v>
      </c>
      <c r="BK214" s="36">
        <v>0</v>
      </c>
      <c r="BL214" s="36">
        <v>0</v>
      </c>
      <c r="BM214" s="36">
        <v>1720083</v>
      </c>
      <c r="BN214" s="36">
        <v>0</v>
      </c>
      <c r="BO214" s="36">
        <v>3061413</v>
      </c>
      <c r="BP214" s="36">
        <v>3829994</v>
      </c>
      <c r="BQ214" s="36">
        <v>0</v>
      </c>
      <c r="BR214" s="36">
        <v>0</v>
      </c>
      <c r="BS214" s="36">
        <v>11911490</v>
      </c>
      <c r="BT214" s="36">
        <v>46406907</v>
      </c>
    </row>
    <row r="215" spans="2:72" x14ac:dyDescent="0.3">
      <c r="B215" s="35" t="s">
        <v>124</v>
      </c>
      <c r="C215" s="35" t="s">
        <v>260</v>
      </c>
      <c r="D215" s="35" t="s">
        <v>350</v>
      </c>
      <c r="E215" s="35" t="s">
        <v>128</v>
      </c>
      <c r="F215" s="35" t="s">
        <v>44</v>
      </c>
      <c r="G215" s="35" t="s">
        <v>23</v>
      </c>
      <c r="H215" s="35">
        <v>2016</v>
      </c>
      <c r="I215" s="36">
        <v>1286304</v>
      </c>
      <c r="J215" s="36">
        <v>16049317</v>
      </c>
      <c r="K215" s="36">
        <v>15544433</v>
      </c>
      <c r="L215" s="36">
        <v>0</v>
      </c>
      <c r="M215" s="36">
        <v>0</v>
      </c>
      <c r="N215" s="36">
        <v>0</v>
      </c>
      <c r="O215" s="36">
        <v>0</v>
      </c>
      <c r="P215" s="36">
        <v>0</v>
      </c>
      <c r="Q215" s="36">
        <v>32880054</v>
      </c>
      <c r="R215" s="36">
        <v>0</v>
      </c>
      <c r="S215" s="36">
        <v>32880054</v>
      </c>
      <c r="T215" s="36">
        <v>0</v>
      </c>
      <c r="U215" s="36">
        <v>17239782</v>
      </c>
      <c r="V215" s="36">
        <v>0</v>
      </c>
      <c r="W215" s="36">
        <v>0</v>
      </c>
      <c r="X215" s="36">
        <v>0</v>
      </c>
      <c r="Y215" s="36">
        <v>0</v>
      </c>
      <c r="Z215" s="36">
        <v>0</v>
      </c>
      <c r="AA215" s="36">
        <v>0</v>
      </c>
      <c r="AB215" s="36">
        <v>0</v>
      </c>
      <c r="AC215" s="36">
        <v>0</v>
      </c>
      <c r="AD215" s="36">
        <v>0</v>
      </c>
      <c r="AE215" s="36">
        <v>943718</v>
      </c>
      <c r="AF215" s="36">
        <v>0</v>
      </c>
      <c r="AG215" s="36">
        <v>0</v>
      </c>
      <c r="AH215" s="36">
        <v>54023</v>
      </c>
      <c r="AI215" s="36">
        <v>0</v>
      </c>
      <c r="AJ215" s="36">
        <v>18237523</v>
      </c>
      <c r="AK215" s="36">
        <v>51117577</v>
      </c>
      <c r="AL215" s="36">
        <v>0</v>
      </c>
      <c r="AM215" s="36">
        <v>28341</v>
      </c>
      <c r="AN215" s="36">
        <v>28341</v>
      </c>
      <c r="AO215" s="36">
        <v>18513053</v>
      </c>
      <c r="AP215" s="36">
        <v>417711</v>
      </c>
      <c r="AQ215" s="36">
        <v>9375625</v>
      </c>
      <c r="AR215" s="36">
        <v>0</v>
      </c>
      <c r="AS215" s="36">
        <v>0</v>
      </c>
      <c r="AT215" s="36">
        <v>494704</v>
      </c>
      <c r="AU215" s="36">
        <v>28829434</v>
      </c>
      <c r="AV215" s="36">
        <v>0</v>
      </c>
      <c r="AW215" s="36">
        <v>28829434</v>
      </c>
      <c r="AX215" s="36">
        <v>1047072</v>
      </c>
      <c r="AY215" s="36">
        <v>0</v>
      </c>
      <c r="AZ215" s="36">
        <v>1047072</v>
      </c>
      <c r="BA215" s="36">
        <v>0</v>
      </c>
      <c r="BB215" s="36">
        <v>3089223</v>
      </c>
      <c r="BC215" s="36">
        <v>0</v>
      </c>
      <c r="BD215" s="36">
        <v>0</v>
      </c>
      <c r="BE215" s="36">
        <v>0</v>
      </c>
      <c r="BF215" s="36">
        <v>0</v>
      </c>
      <c r="BG215" s="36">
        <v>4136295</v>
      </c>
      <c r="BH215" s="36">
        <v>32965729</v>
      </c>
      <c r="BI215" s="36">
        <v>1140498</v>
      </c>
      <c r="BJ215" s="36">
        <v>0</v>
      </c>
      <c r="BK215" s="36">
        <v>0</v>
      </c>
      <c r="BL215" s="36">
        <v>0</v>
      </c>
      <c r="BM215" s="36">
        <v>0</v>
      </c>
      <c r="BN215" s="36">
        <v>0</v>
      </c>
      <c r="BO215" s="36">
        <v>122123</v>
      </c>
      <c r="BP215" s="36">
        <v>16889227</v>
      </c>
      <c r="BQ215" s="36">
        <v>0</v>
      </c>
      <c r="BR215" s="36">
        <v>0</v>
      </c>
      <c r="BS215" s="36">
        <v>18151848</v>
      </c>
      <c r="BT215" s="36">
        <v>51117577</v>
      </c>
    </row>
    <row r="216" spans="2:72" x14ac:dyDescent="0.3">
      <c r="B216" s="35" t="s">
        <v>124</v>
      </c>
      <c r="C216" s="35" t="s">
        <v>260</v>
      </c>
      <c r="D216" s="35" t="s">
        <v>350</v>
      </c>
      <c r="E216" s="35" t="s">
        <v>129</v>
      </c>
      <c r="F216" s="35" t="s">
        <v>79</v>
      </c>
      <c r="G216" s="35" t="s">
        <v>8</v>
      </c>
      <c r="H216" s="35">
        <v>2016</v>
      </c>
      <c r="I216" s="36">
        <v>10996784</v>
      </c>
      <c r="J216" s="36">
        <v>2183091</v>
      </c>
      <c r="K216" s="36">
        <v>1537413</v>
      </c>
      <c r="L216" s="36">
        <v>0</v>
      </c>
      <c r="M216" s="36">
        <v>0</v>
      </c>
      <c r="N216" s="36">
        <v>0</v>
      </c>
      <c r="O216" s="36">
        <v>0</v>
      </c>
      <c r="P216" s="36">
        <v>0</v>
      </c>
      <c r="Q216" s="36">
        <v>14717288</v>
      </c>
      <c r="R216" s="36">
        <v>0</v>
      </c>
      <c r="S216" s="36">
        <v>14717288</v>
      </c>
      <c r="T216" s="36">
        <v>0</v>
      </c>
      <c r="U216" s="36">
        <v>581760</v>
      </c>
      <c r="V216" s="36">
        <v>0</v>
      </c>
      <c r="W216" s="36">
        <v>0</v>
      </c>
      <c r="X216" s="36">
        <v>0</v>
      </c>
      <c r="Y216" s="36">
        <v>109682</v>
      </c>
      <c r="Z216" s="36">
        <v>0</v>
      </c>
      <c r="AA216" s="36">
        <v>0</v>
      </c>
      <c r="AB216" s="36">
        <v>0</v>
      </c>
      <c r="AC216" s="36">
        <v>10865103</v>
      </c>
      <c r="AD216" s="36">
        <v>0</v>
      </c>
      <c r="AE216" s="36">
        <v>0</v>
      </c>
      <c r="AF216" s="36">
        <v>0</v>
      </c>
      <c r="AG216" s="36">
        <v>0</v>
      </c>
      <c r="AH216" s="36">
        <v>0</v>
      </c>
      <c r="AI216" s="36">
        <v>0</v>
      </c>
      <c r="AJ216" s="36">
        <v>11556545</v>
      </c>
      <c r="AK216" s="36">
        <v>26273833</v>
      </c>
      <c r="AL216" s="36">
        <v>0</v>
      </c>
      <c r="AM216" s="36">
        <v>82645</v>
      </c>
      <c r="AN216" s="36">
        <v>82645</v>
      </c>
      <c r="AO216" s="36">
        <v>743773</v>
      </c>
      <c r="AP216" s="36">
        <v>958095</v>
      </c>
      <c r="AQ216" s="36">
        <v>218811</v>
      </c>
      <c r="AR216" s="36">
        <v>0</v>
      </c>
      <c r="AS216" s="36">
        <v>0</v>
      </c>
      <c r="AT216" s="36">
        <v>0</v>
      </c>
      <c r="AU216" s="36">
        <v>2003324</v>
      </c>
      <c r="AV216" s="36">
        <v>0</v>
      </c>
      <c r="AW216" s="36">
        <v>2003324</v>
      </c>
      <c r="AX216" s="36">
        <v>0</v>
      </c>
      <c r="AY216" s="36">
        <v>0</v>
      </c>
      <c r="AZ216" s="36">
        <v>0</v>
      </c>
      <c r="BA216" s="36">
        <v>0</v>
      </c>
      <c r="BB216" s="36">
        <v>0</v>
      </c>
      <c r="BC216" s="36">
        <v>0</v>
      </c>
      <c r="BD216" s="36">
        <v>156987</v>
      </c>
      <c r="BE216" s="36">
        <v>0</v>
      </c>
      <c r="BF216" s="36">
        <v>24009</v>
      </c>
      <c r="BG216" s="36">
        <v>180996</v>
      </c>
      <c r="BH216" s="36">
        <v>2184320</v>
      </c>
      <c r="BI216" s="36">
        <v>9992489</v>
      </c>
      <c r="BJ216" s="36">
        <v>0</v>
      </c>
      <c r="BK216" s="36">
        <v>0</v>
      </c>
      <c r="BL216" s="36">
        <v>0</v>
      </c>
      <c r="BM216" s="36">
        <v>4723748</v>
      </c>
      <c r="BN216" s="36">
        <v>0</v>
      </c>
      <c r="BO216" s="36">
        <v>8915325</v>
      </c>
      <c r="BP216" s="36">
        <v>457951</v>
      </c>
      <c r="BQ216" s="36">
        <v>0</v>
      </c>
      <c r="BR216" s="36">
        <v>0</v>
      </c>
      <c r="BS216" s="36">
        <v>24089513</v>
      </c>
      <c r="BT216" s="36">
        <v>26273833</v>
      </c>
    </row>
    <row r="217" spans="2:72" x14ac:dyDescent="0.3">
      <c r="B217" s="35" t="s">
        <v>124</v>
      </c>
      <c r="C217" s="35" t="s">
        <v>260</v>
      </c>
      <c r="D217" s="35" t="s">
        <v>350</v>
      </c>
      <c r="E217" s="35" t="s">
        <v>130</v>
      </c>
      <c r="F217" s="35" t="s">
        <v>73</v>
      </c>
      <c r="G217" s="35" t="s">
        <v>8</v>
      </c>
      <c r="H217" s="35">
        <v>2016</v>
      </c>
      <c r="I217" s="36">
        <v>15402655</v>
      </c>
      <c r="J217" s="36">
        <v>23946332</v>
      </c>
      <c r="K217" s="36">
        <v>18174099</v>
      </c>
      <c r="L217" s="36">
        <v>2871679</v>
      </c>
      <c r="M217" s="36">
        <v>0</v>
      </c>
      <c r="N217" s="36">
        <v>0</v>
      </c>
      <c r="O217" s="36">
        <v>0</v>
      </c>
      <c r="P217" s="36">
        <v>0</v>
      </c>
      <c r="Q217" s="36">
        <v>60394765</v>
      </c>
      <c r="R217" s="36">
        <v>0</v>
      </c>
      <c r="S217" s="36">
        <v>60394765</v>
      </c>
      <c r="T217" s="36">
        <v>83408</v>
      </c>
      <c r="U217" s="36">
        <v>22816301</v>
      </c>
      <c r="V217" s="36">
        <v>0</v>
      </c>
      <c r="W217" s="36">
        <v>0</v>
      </c>
      <c r="X217" s="36">
        <v>16755202</v>
      </c>
      <c r="Y217" s="36">
        <v>0</v>
      </c>
      <c r="Z217" s="36">
        <v>0</v>
      </c>
      <c r="AA217" s="36">
        <v>0</v>
      </c>
      <c r="AB217" s="36">
        <v>0</v>
      </c>
      <c r="AC217" s="36">
        <v>0</v>
      </c>
      <c r="AD217" s="36">
        <v>0</v>
      </c>
      <c r="AE217" s="36">
        <v>390797</v>
      </c>
      <c r="AF217" s="36">
        <v>0</v>
      </c>
      <c r="AG217" s="36">
        <v>0</v>
      </c>
      <c r="AH217" s="36">
        <v>0</v>
      </c>
      <c r="AI217" s="36">
        <v>0</v>
      </c>
      <c r="AJ217" s="36">
        <v>40045708</v>
      </c>
      <c r="AK217" s="36">
        <v>100440473</v>
      </c>
      <c r="AL217" s="36">
        <v>901802</v>
      </c>
      <c r="AM217" s="36">
        <v>0</v>
      </c>
      <c r="AN217" s="36">
        <v>901802</v>
      </c>
      <c r="AO217" s="36">
        <v>4310583</v>
      </c>
      <c r="AP217" s="36">
        <v>1396804</v>
      </c>
      <c r="AQ217" s="36">
        <v>0</v>
      </c>
      <c r="AR217" s="36">
        <v>0</v>
      </c>
      <c r="AS217" s="36">
        <v>0</v>
      </c>
      <c r="AT217" s="36">
        <v>9111811</v>
      </c>
      <c r="AU217" s="36">
        <v>15721000</v>
      </c>
      <c r="AV217" s="36">
        <v>0</v>
      </c>
      <c r="AW217" s="36">
        <v>15721000</v>
      </c>
      <c r="AX217" s="36">
        <v>0</v>
      </c>
      <c r="AY217" s="36">
        <v>0</v>
      </c>
      <c r="AZ217" s="36">
        <v>0</v>
      </c>
      <c r="BA217" s="36">
        <v>0</v>
      </c>
      <c r="BB217" s="36">
        <v>0</v>
      </c>
      <c r="BC217" s="36">
        <v>0</v>
      </c>
      <c r="BD217" s="36">
        <v>0</v>
      </c>
      <c r="BE217" s="36">
        <v>0</v>
      </c>
      <c r="BF217" s="36">
        <v>0</v>
      </c>
      <c r="BG217" s="36">
        <v>0</v>
      </c>
      <c r="BH217" s="36">
        <v>15721000</v>
      </c>
      <c r="BI217" s="36">
        <v>350001</v>
      </c>
      <c r="BJ217" s="36">
        <v>55490245</v>
      </c>
      <c r="BK217" s="36">
        <v>0</v>
      </c>
      <c r="BL217" s="36">
        <v>0</v>
      </c>
      <c r="BM217" s="36">
        <v>0</v>
      </c>
      <c r="BN217" s="36">
        <v>0</v>
      </c>
      <c r="BO217" s="36">
        <v>175000</v>
      </c>
      <c r="BP217" s="36">
        <v>28704227</v>
      </c>
      <c r="BQ217" s="36">
        <v>0</v>
      </c>
      <c r="BR217" s="36">
        <v>0</v>
      </c>
      <c r="BS217" s="36">
        <v>84719473</v>
      </c>
      <c r="BT217" s="36">
        <v>100440473</v>
      </c>
    </row>
    <row r="218" spans="2:72" x14ac:dyDescent="0.3">
      <c r="B218" s="35" t="s">
        <v>124</v>
      </c>
      <c r="C218" s="35" t="s">
        <v>260</v>
      </c>
      <c r="D218" s="35" t="s">
        <v>350</v>
      </c>
      <c r="E218" s="35" t="s">
        <v>131</v>
      </c>
      <c r="F218" s="35" t="s">
        <v>34</v>
      </c>
      <c r="G218" s="35" t="s">
        <v>8</v>
      </c>
      <c r="H218" s="35">
        <v>2016</v>
      </c>
      <c r="I218" s="36">
        <v>1319570</v>
      </c>
      <c r="J218" s="36">
        <v>9357845</v>
      </c>
      <c r="K218" s="36">
        <v>6985425</v>
      </c>
      <c r="L218" s="36">
        <v>1075233</v>
      </c>
      <c r="M218" s="36">
        <v>0</v>
      </c>
      <c r="N218" s="36">
        <v>0</v>
      </c>
      <c r="O218" s="36">
        <v>33977</v>
      </c>
      <c r="P218" s="36">
        <v>0</v>
      </c>
      <c r="Q218" s="36">
        <v>18772050</v>
      </c>
      <c r="R218" s="36">
        <v>0</v>
      </c>
      <c r="S218" s="36">
        <v>18772050</v>
      </c>
      <c r="T218" s="36">
        <v>0</v>
      </c>
      <c r="U218" s="36">
        <v>22128136</v>
      </c>
      <c r="V218" s="36">
        <v>0</v>
      </c>
      <c r="W218" s="36">
        <v>0</v>
      </c>
      <c r="X218" s="36">
        <v>0</v>
      </c>
      <c r="Y218" s="36">
        <v>351088</v>
      </c>
      <c r="Z218" s="36">
        <v>0</v>
      </c>
      <c r="AA218" s="36">
        <v>0</v>
      </c>
      <c r="AB218" s="36">
        <v>0</v>
      </c>
      <c r="AC218" s="36">
        <v>0</v>
      </c>
      <c r="AD218" s="36">
        <v>0</v>
      </c>
      <c r="AE218" s="36">
        <v>0</v>
      </c>
      <c r="AF218" s="36">
        <v>131972</v>
      </c>
      <c r="AG218" s="36">
        <v>0</v>
      </c>
      <c r="AH218" s="36">
        <v>0</v>
      </c>
      <c r="AI218" s="36">
        <v>0</v>
      </c>
      <c r="AJ218" s="36">
        <v>22611196</v>
      </c>
      <c r="AK218" s="36">
        <v>41383246</v>
      </c>
      <c r="AL218" s="36">
        <v>0</v>
      </c>
      <c r="AM218" s="36">
        <v>588626</v>
      </c>
      <c r="AN218" s="36">
        <v>588626</v>
      </c>
      <c r="AO218" s="36">
        <v>13570502</v>
      </c>
      <c r="AP218" s="36">
        <v>376109</v>
      </c>
      <c r="AQ218" s="36">
        <v>0</v>
      </c>
      <c r="AR218" s="36">
        <v>0</v>
      </c>
      <c r="AS218" s="36">
        <v>0</v>
      </c>
      <c r="AT218" s="36">
        <v>276658</v>
      </c>
      <c r="AU218" s="36">
        <v>14811895</v>
      </c>
      <c r="AV218" s="36">
        <v>0</v>
      </c>
      <c r="AW218" s="36">
        <v>14811895</v>
      </c>
      <c r="AX218" s="36">
        <v>0</v>
      </c>
      <c r="AY218" s="36">
        <v>0</v>
      </c>
      <c r="AZ218" s="36">
        <v>0</v>
      </c>
      <c r="BA218" s="36">
        <v>0</v>
      </c>
      <c r="BB218" s="36">
        <v>1078998</v>
      </c>
      <c r="BC218" s="36">
        <v>0</v>
      </c>
      <c r="BD218" s="36">
        <v>3500000</v>
      </c>
      <c r="BE218" s="36">
        <v>0</v>
      </c>
      <c r="BF218" s="36">
        <v>188821</v>
      </c>
      <c r="BG218" s="36">
        <v>4767819</v>
      </c>
      <c r="BH218" s="36">
        <v>19579714</v>
      </c>
      <c r="BI218" s="36">
        <v>9158500</v>
      </c>
      <c r="BJ218" s="36">
        <v>10091322</v>
      </c>
      <c r="BK218" s="36">
        <v>0</v>
      </c>
      <c r="BL218" s="36">
        <v>0</v>
      </c>
      <c r="BM218" s="36">
        <v>0</v>
      </c>
      <c r="BN218" s="36">
        <v>0</v>
      </c>
      <c r="BO218" s="36">
        <v>619667</v>
      </c>
      <c r="BP218" s="36">
        <v>1934043</v>
      </c>
      <c r="BQ218" s="36">
        <v>0</v>
      </c>
      <c r="BR218" s="36">
        <v>0</v>
      </c>
      <c r="BS218" s="36">
        <v>21803532</v>
      </c>
      <c r="BT218" s="36">
        <v>41383246</v>
      </c>
    </row>
    <row r="219" spans="2:72" x14ac:dyDescent="0.3">
      <c r="B219" s="35" t="s">
        <v>124</v>
      </c>
      <c r="C219" s="35" t="s">
        <v>260</v>
      </c>
      <c r="D219" s="35" t="s">
        <v>350</v>
      </c>
      <c r="E219" s="35" t="s">
        <v>132</v>
      </c>
      <c r="F219" s="35" t="s">
        <v>43</v>
      </c>
      <c r="G219" s="35" t="s">
        <v>12</v>
      </c>
      <c r="H219" s="35">
        <v>2016</v>
      </c>
      <c r="I219" s="36">
        <v>279269</v>
      </c>
      <c r="J219" s="36">
        <v>3784870</v>
      </c>
      <c r="K219" s="36">
        <v>2475322</v>
      </c>
      <c r="L219" s="36">
        <v>752942</v>
      </c>
      <c r="M219" s="36">
        <v>0</v>
      </c>
      <c r="N219" s="36">
        <v>107576</v>
      </c>
      <c r="O219" s="36">
        <v>0</v>
      </c>
      <c r="P219" s="36">
        <v>0</v>
      </c>
      <c r="Q219" s="36">
        <v>7399979</v>
      </c>
      <c r="R219" s="36">
        <v>0</v>
      </c>
      <c r="S219" s="36">
        <v>7399979</v>
      </c>
      <c r="T219" s="36">
        <v>0</v>
      </c>
      <c r="U219" s="36">
        <v>495723</v>
      </c>
      <c r="V219" s="36">
        <v>0</v>
      </c>
      <c r="W219" s="36">
        <v>0</v>
      </c>
      <c r="X219" s="36">
        <v>0</v>
      </c>
      <c r="Y219" s="36">
        <v>0</v>
      </c>
      <c r="Z219" s="36">
        <v>0</v>
      </c>
      <c r="AA219" s="36">
        <v>0</v>
      </c>
      <c r="AB219" s="36">
        <v>0</v>
      </c>
      <c r="AC219" s="36">
        <v>0</v>
      </c>
      <c r="AD219" s="36">
        <v>0</v>
      </c>
      <c r="AE219" s="36">
        <v>0</v>
      </c>
      <c r="AF219" s="36">
        <v>435729</v>
      </c>
      <c r="AG219" s="36">
        <v>0</v>
      </c>
      <c r="AH219" s="36">
        <v>237835</v>
      </c>
      <c r="AI219" s="36">
        <v>0</v>
      </c>
      <c r="AJ219" s="36">
        <v>1169287</v>
      </c>
      <c r="AK219" s="36">
        <v>8569266</v>
      </c>
      <c r="AL219" s="36">
        <v>67321</v>
      </c>
      <c r="AM219" s="36">
        <v>0</v>
      </c>
      <c r="AN219" s="36">
        <v>67321</v>
      </c>
      <c r="AO219" s="36">
        <v>5481916</v>
      </c>
      <c r="AP219" s="36">
        <v>180437</v>
      </c>
      <c r="AQ219" s="36">
        <v>0</v>
      </c>
      <c r="AR219" s="36">
        <v>0</v>
      </c>
      <c r="AS219" s="36">
        <v>0</v>
      </c>
      <c r="AT219" s="36">
        <v>13902</v>
      </c>
      <c r="AU219" s="36">
        <v>5743576</v>
      </c>
      <c r="AV219" s="36">
        <v>0</v>
      </c>
      <c r="AW219" s="36">
        <v>5743576</v>
      </c>
      <c r="AX219" s="36">
        <v>0</v>
      </c>
      <c r="AY219" s="36">
        <v>0</v>
      </c>
      <c r="AZ219" s="36">
        <v>0</v>
      </c>
      <c r="BA219" s="36">
        <v>0</v>
      </c>
      <c r="BB219" s="36">
        <v>0</v>
      </c>
      <c r="BC219" s="36">
        <v>0</v>
      </c>
      <c r="BD219" s="36">
        <v>0</v>
      </c>
      <c r="BE219" s="36">
        <v>0</v>
      </c>
      <c r="BF219" s="36">
        <v>26451</v>
      </c>
      <c r="BG219" s="36">
        <v>26451</v>
      </c>
      <c r="BH219" s="36">
        <v>5770027</v>
      </c>
      <c r="BI219" s="36">
        <v>3188269</v>
      </c>
      <c r="BJ219" s="36">
        <v>1652612</v>
      </c>
      <c r="BK219" s="36">
        <v>0</v>
      </c>
      <c r="BL219" s="36">
        <v>0</v>
      </c>
      <c r="BM219" s="36">
        <v>0</v>
      </c>
      <c r="BN219" s="36">
        <v>0</v>
      </c>
      <c r="BO219" s="36">
        <v>0</v>
      </c>
      <c r="BP219" s="36">
        <v>-2041642</v>
      </c>
      <c r="BQ219" s="36">
        <v>0</v>
      </c>
      <c r="BR219" s="36">
        <v>0</v>
      </c>
      <c r="BS219" s="36">
        <v>2799239</v>
      </c>
      <c r="BT219" s="36">
        <v>8569266</v>
      </c>
    </row>
    <row r="220" spans="2:72" x14ac:dyDescent="0.3">
      <c r="B220" s="35" t="s">
        <v>133</v>
      </c>
      <c r="C220" s="35" t="s">
        <v>260</v>
      </c>
      <c r="D220" s="35" t="s">
        <v>350</v>
      </c>
      <c r="E220" s="35" t="s">
        <v>134</v>
      </c>
      <c r="F220" s="35" t="s">
        <v>28</v>
      </c>
      <c r="G220" s="35" t="s">
        <v>14</v>
      </c>
      <c r="H220" s="35">
        <v>2016</v>
      </c>
      <c r="I220" s="36">
        <v>370784</v>
      </c>
      <c r="J220" s="36">
        <v>6144559</v>
      </c>
      <c r="K220" s="36">
        <v>3594945</v>
      </c>
      <c r="L220" s="36">
        <v>412556</v>
      </c>
      <c r="M220" s="36">
        <v>0</v>
      </c>
      <c r="N220" s="36">
        <v>0</v>
      </c>
      <c r="O220" s="36">
        <v>27870</v>
      </c>
      <c r="P220" s="36">
        <v>0</v>
      </c>
      <c r="Q220" s="36">
        <v>10550714</v>
      </c>
      <c r="R220" s="36">
        <v>0</v>
      </c>
      <c r="S220" s="36">
        <v>10550714</v>
      </c>
      <c r="T220" s="36">
        <v>4681681</v>
      </c>
      <c r="U220" s="36">
        <v>0</v>
      </c>
      <c r="V220" s="36">
        <v>0</v>
      </c>
      <c r="W220" s="36">
        <v>0</v>
      </c>
      <c r="X220" s="36">
        <v>0</v>
      </c>
      <c r="Y220" s="36">
        <v>0</v>
      </c>
      <c r="Z220" s="36">
        <v>0</v>
      </c>
      <c r="AA220" s="36">
        <v>0</v>
      </c>
      <c r="AB220" s="36">
        <v>0</v>
      </c>
      <c r="AC220" s="36">
        <v>0</v>
      </c>
      <c r="AD220" s="36">
        <v>391566</v>
      </c>
      <c r="AE220" s="36">
        <v>0</v>
      </c>
      <c r="AF220" s="36">
        <v>0</v>
      </c>
      <c r="AG220" s="36">
        <v>0</v>
      </c>
      <c r="AH220" s="36">
        <v>0</v>
      </c>
      <c r="AI220" s="36">
        <v>0</v>
      </c>
      <c r="AJ220" s="36">
        <v>5073247</v>
      </c>
      <c r="AK220" s="36">
        <v>15623961</v>
      </c>
      <c r="AL220" s="36">
        <v>656053</v>
      </c>
      <c r="AM220" s="36">
        <v>0</v>
      </c>
      <c r="AN220" s="36">
        <v>656053</v>
      </c>
      <c r="AO220" s="36">
        <v>7715057</v>
      </c>
      <c r="AP220" s="36">
        <v>66965</v>
      </c>
      <c r="AQ220" s="36">
        <v>0</v>
      </c>
      <c r="AR220" s="36">
        <v>0</v>
      </c>
      <c r="AS220" s="36">
        <v>0</v>
      </c>
      <c r="AT220" s="36">
        <v>1149</v>
      </c>
      <c r="AU220" s="36">
        <v>8439224</v>
      </c>
      <c r="AV220" s="36">
        <v>0</v>
      </c>
      <c r="AW220" s="36">
        <v>8439224</v>
      </c>
      <c r="AX220" s="36">
        <v>0</v>
      </c>
      <c r="AY220" s="36">
        <v>0</v>
      </c>
      <c r="AZ220" s="36">
        <v>0</v>
      </c>
      <c r="BA220" s="36">
        <v>0</v>
      </c>
      <c r="BB220" s="36">
        <v>719801</v>
      </c>
      <c r="BC220" s="36">
        <v>0</v>
      </c>
      <c r="BD220" s="36">
        <v>4617937</v>
      </c>
      <c r="BE220" s="36">
        <v>0</v>
      </c>
      <c r="BF220" s="36">
        <v>0</v>
      </c>
      <c r="BG220" s="36">
        <v>5337738</v>
      </c>
      <c r="BH220" s="36">
        <v>13776962</v>
      </c>
      <c r="BI220" s="36">
        <v>1143000</v>
      </c>
      <c r="BJ220" s="36">
        <v>666000</v>
      </c>
      <c r="BK220" s="36">
        <v>0</v>
      </c>
      <c r="BL220" s="36">
        <v>0</v>
      </c>
      <c r="BM220" s="36">
        <v>0</v>
      </c>
      <c r="BN220" s="36">
        <v>0</v>
      </c>
      <c r="BO220" s="36">
        <v>2131484</v>
      </c>
      <c r="BP220" s="36">
        <v>-2093485</v>
      </c>
      <c r="BQ220" s="36">
        <v>0</v>
      </c>
      <c r="BR220" s="36">
        <v>0</v>
      </c>
      <c r="BS220" s="36">
        <v>1846999</v>
      </c>
      <c r="BT220" s="36">
        <v>15623961</v>
      </c>
    </row>
    <row r="221" spans="2:72" x14ac:dyDescent="0.3">
      <c r="B221" s="35" t="s">
        <v>133</v>
      </c>
      <c r="C221" s="35" t="s">
        <v>260</v>
      </c>
      <c r="D221" s="35" t="s">
        <v>350</v>
      </c>
      <c r="E221" s="35" t="s">
        <v>135</v>
      </c>
      <c r="F221" s="35" t="s">
        <v>61</v>
      </c>
      <c r="G221" s="35" t="s">
        <v>17</v>
      </c>
      <c r="H221" s="35">
        <v>2016</v>
      </c>
      <c r="I221" s="36">
        <v>296278</v>
      </c>
      <c r="J221" s="36">
        <v>9318796</v>
      </c>
      <c r="K221" s="36">
        <v>7708886</v>
      </c>
      <c r="L221" s="36">
        <v>755246</v>
      </c>
      <c r="M221" s="36">
        <v>0</v>
      </c>
      <c r="N221" s="36">
        <v>0</v>
      </c>
      <c r="O221" s="36">
        <v>81125</v>
      </c>
      <c r="P221" s="36">
        <v>0</v>
      </c>
      <c r="Q221" s="36">
        <v>18160331</v>
      </c>
      <c r="R221" s="36">
        <v>0</v>
      </c>
      <c r="S221" s="36">
        <v>18160331</v>
      </c>
      <c r="T221" s="36">
        <v>0</v>
      </c>
      <c r="U221" s="36">
        <v>16941037</v>
      </c>
      <c r="V221" s="36">
        <v>0</v>
      </c>
      <c r="W221" s="36">
        <v>0</v>
      </c>
      <c r="X221" s="36">
        <v>0</v>
      </c>
      <c r="Y221" s="36">
        <v>0</v>
      </c>
      <c r="Z221" s="36">
        <v>0</v>
      </c>
      <c r="AA221" s="36">
        <v>0</v>
      </c>
      <c r="AB221" s="36">
        <v>0</v>
      </c>
      <c r="AC221" s="36">
        <v>160633</v>
      </c>
      <c r="AD221" s="36">
        <v>0</v>
      </c>
      <c r="AE221" s="36">
        <v>176790</v>
      </c>
      <c r="AF221" s="36">
        <v>0</v>
      </c>
      <c r="AG221" s="36">
        <v>149627</v>
      </c>
      <c r="AH221" s="36">
        <v>0</v>
      </c>
      <c r="AI221" s="36">
        <v>0</v>
      </c>
      <c r="AJ221" s="36">
        <v>17428087</v>
      </c>
      <c r="AK221" s="36">
        <v>35588418</v>
      </c>
      <c r="AL221" s="36">
        <v>497250</v>
      </c>
      <c r="AM221" s="36">
        <v>11347</v>
      </c>
      <c r="AN221" s="36">
        <v>508597</v>
      </c>
      <c r="AO221" s="36">
        <v>6945256</v>
      </c>
      <c r="AP221" s="36">
        <v>726705</v>
      </c>
      <c r="AQ221" s="36">
        <v>3094337</v>
      </c>
      <c r="AR221" s="36">
        <v>0</v>
      </c>
      <c r="AS221" s="36">
        <v>0</v>
      </c>
      <c r="AT221" s="36">
        <v>113720</v>
      </c>
      <c r="AU221" s="36">
        <v>11388615</v>
      </c>
      <c r="AV221" s="36">
        <v>0</v>
      </c>
      <c r="AW221" s="36">
        <v>11388615</v>
      </c>
      <c r="AX221" s="36">
        <v>0</v>
      </c>
      <c r="AY221" s="36">
        <v>0</v>
      </c>
      <c r="AZ221" s="36">
        <v>0</v>
      </c>
      <c r="BA221" s="36">
        <v>0</v>
      </c>
      <c r="BB221" s="36">
        <v>13789</v>
      </c>
      <c r="BC221" s="36">
        <v>0</v>
      </c>
      <c r="BD221" s="36">
        <v>0</v>
      </c>
      <c r="BE221" s="36">
        <v>0</v>
      </c>
      <c r="BF221" s="36">
        <v>14290909</v>
      </c>
      <c r="BG221" s="36">
        <v>14304698</v>
      </c>
      <c r="BH221" s="36">
        <v>25693313</v>
      </c>
      <c r="BI221" s="36">
        <v>7000000</v>
      </c>
      <c r="BJ221" s="36">
        <v>0</v>
      </c>
      <c r="BK221" s="36">
        <v>0</v>
      </c>
      <c r="BL221" s="36">
        <v>0</v>
      </c>
      <c r="BM221" s="36">
        <v>0</v>
      </c>
      <c r="BN221" s="36">
        <v>0</v>
      </c>
      <c r="BO221" s="36">
        <v>992783</v>
      </c>
      <c r="BP221" s="36">
        <v>1902322</v>
      </c>
      <c r="BQ221" s="36">
        <v>0</v>
      </c>
      <c r="BR221" s="36">
        <v>0</v>
      </c>
      <c r="BS221" s="36">
        <v>9895105</v>
      </c>
      <c r="BT221" s="36">
        <v>35588418</v>
      </c>
    </row>
    <row r="222" spans="2:72" x14ac:dyDescent="0.3">
      <c r="B222" s="35" t="s">
        <v>133</v>
      </c>
      <c r="C222" s="35" t="s">
        <v>260</v>
      </c>
      <c r="D222" s="35" t="s">
        <v>350</v>
      </c>
      <c r="E222" s="35" t="s">
        <v>136</v>
      </c>
      <c r="F222" s="35" t="s">
        <v>41</v>
      </c>
      <c r="G222" s="35" t="s">
        <v>23</v>
      </c>
      <c r="H222" s="35">
        <v>2016</v>
      </c>
      <c r="I222" s="36">
        <v>291644</v>
      </c>
      <c r="J222" s="36">
        <v>3966284</v>
      </c>
      <c r="K222" s="36">
        <v>2907050</v>
      </c>
      <c r="L222" s="36">
        <v>0</v>
      </c>
      <c r="M222" s="36">
        <v>0</v>
      </c>
      <c r="N222" s="36">
        <v>0</v>
      </c>
      <c r="O222" s="36">
        <v>0</v>
      </c>
      <c r="P222" s="36">
        <v>0</v>
      </c>
      <c r="Q222" s="36">
        <v>7164978</v>
      </c>
      <c r="R222" s="36">
        <v>0</v>
      </c>
      <c r="S222" s="36">
        <v>7164978</v>
      </c>
      <c r="T222" s="36">
        <v>269157</v>
      </c>
      <c r="U222" s="36">
        <v>4173135</v>
      </c>
      <c r="V222" s="36">
        <v>0</v>
      </c>
      <c r="W222" s="36">
        <v>0</v>
      </c>
      <c r="X222" s="36">
        <v>0</v>
      </c>
      <c r="Y222" s="36">
        <v>0</v>
      </c>
      <c r="Z222" s="36">
        <v>0</v>
      </c>
      <c r="AA222" s="36">
        <v>125000</v>
      </c>
      <c r="AB222" s="36">
        <v>0</v>
      </c>
      <c r="AC222" s="36">
        <v>868628</v>
      </c>
      <c r="AD222" s="36">
        <v>0</v>
      </c>
      <c r="AE222" s="36">
        <v>198144</v>
      </c>
      <c r="AF222" s="36">
        <v>0</v>
      </c>
      <c r="AG222" s="36">
        <v>0</v>
      </c>
      <c r="AH222" s="36">
        <v>0</v>
      </c>
      <c r="AI222" s="36">
        <v>0</v>
      </c>
      <c r="AJ222" s="36">
        <v>5634064</v>
      </c>
      <c r="AK222" s="36">
        <v>12799042</v>
      </c>
      <c r="AL222" s="36">
        <v>119483</v>
      </c>
      <c r="AM222" s="36">
        <v>47133</v>
      </c>
      <c r="AN222" s="36">
        <v>166616</v>
      </c>
      <c r="AO222" s="36">
        <v>1822673</v>
      </c>
      <c r="AP222" s="36">
        <v>26558</v>
      </c>
      <c r="AQ222" s="36">
        <v>2929585</v>
      </c>
      <c r="AR222" s="36">
        <v>0</v>
      </c>
      <c r="AS222" s="36">
        <v>0</v>
      </c>
      <c r="AT222" s="36">
        <v>0</v>
      </c>
      <c r="AU222" s="36">
        <v>4945432</v>
      </c>
      <c r="AV222" s="36">
        <v>0</v>
      </c>
      <c r="AW222" s="36">
        <v>4945432</v>
      </c>
      <c r="AX222" s="36">
        <v>20243</v>
      </c>
      <c r="AY222" s="36">
        <v>0</v>
      </c>
      <c r="AZ222" s="36">
        <v>20243</v>
      </c>
      <c r="BA222" s="36">
        <v>0</v>
      </c>
      <c r="BB222" s="36">
        <v>935247</v>
      </c>
      <c r="BC222" s="36">
        <v>0</v>
      </c>
      <c r="BD222" s="36">
        <v>850258</v>
      </c>
      <c r="BE222" s="36">
        <v>0</v>
      </c>
      <c r="BF222" s="36">
        <v>0</v>
      </c>
      <c r="BG222" s="36">
        <v>1805748</v>
      </c>
      <c r="BH222" s="36">
        <v>6751180</v>
      </c>
      <c r="BI222" s="36">
        <v>1454443</v>
      </c>
      <c r="BJ222" s="36">
        <v>0</v>
      </c>
      <c r="BK222" s="36">
        <v>0</v>
      </c>
      <c r="BL222" s="36">
        <v>0</v>
      </c>
      <c r="BM222" s="36">
        <v>0</v>
      </c>
      <c r="BN222" s="36">
        <v>0</v>
      </c>
      <c r="BO222" s="36">
        <v>743364</v>
      </c>
      <c r="BP222" s="36">
        <v>3850055</v>
      </c>
      <c r="BQ222" s="36">
        <v>0</v>
      </c>
      <c r="BR222" s="36">
        <v>0</v>
      </c>
      <c r="BS222" s="36">
        <v>6047862</v>
      </c>
      <c r="BT222" s="36">
        <v>12799042</v>
      </c>
    </row>
    <row r="223" spans="2:72" x14ac:dyDescent="0.3">
      <c r="B223" s="35" t="s">
        <v>133</v>
      </c>
      <c r="C223" s="35" t="s">
        <v>260</v>
      </c>
      <c r="D223" s="35" t="s">
        <v>350</v>
      </c>
      <c r="E223" s="35" t="s">
        <v>137</v>
      </c>
      <c r="F223" s="35" t="s">
        <v>138</v>
      </c>
      <c r="G223" s="35" t="s">
        <v>8</v>
      </c>
      <c r="H223" s="35">
        <v>2016</v>
      </c>
      <c r="I223" s="36">
        <v>18556588</v>
      </c>
      <c r="J223" s="36">
        <v>209545718</v>
      </c>
      <c r="K223" s="36">
        <v>67712992</v>
      </c>
      <c r="L223" s="36">
        <v>0</v>
      </c>
      <c r="M223" s="36">
        <v>0</v>
      </c>
      <c r="N223" s="36">
        <v>626331</v>
      </c>
      <c r="O223" s="36">
        <v>2395587</v>
      </c>
      <c r="P223" s="36">
        <v>0</v>
      </c>
      <c r="Q223" s="36">
        <v>298837216</v>
      </c>
      <c r="R223" s="36">
        <v>2353154</v>
      </c>
      <c r="S223" s="36">
        <v>301190370</v>
      </c>
      <c r="T223" s="36">
        <v>1605242</v>
      </c>
      <c r="U223" s="36">
        <v>184572191</v>
      </c>
      <c r="V223" s="36">
        <v>0</v>
      </c>
      <c r="W223" s="36">
        <v>0</v>
      </c>
      <c r="X223" s="36">
        <v>0</v>
      </c>
      <c r="Y223" s="36">
        <v>2211099</v>
      </c>
      <c r="Z223" s="36">
        <v>54322772</v>
      </c>
      <c r="AA223" s="36">
        <v>5705981</v>
      </c>
      <c r="AB223" s="36">
        <v>0</v>
      </c>
      <c r="AC223" s="36">
        <v>167637979</v>
      </c>
      <c r="AD223" s="36">
        <v>0</v>
      </c>
      <c r="AE223" s="36">
        <v>5869023</v>
      </c>
      <c r="AF223" s="36">
        <v>0</v>
      </c>
      <c r="AG223" s="36">
        <v>1203299</v>
      </c>
      <c r="AH223" s="36">
        <v>757267</v>
      </c>
      <c r="AI223" s="36">
        <v>0</v>
      </c>
      <c r="AJ223" s="36">
        <v>423884853</v>
      </c>
      <c r="AK223" s="36">
        <v>725075223</v>
      </c>
      <c r="AL223" s="36">
        <v>5429474</v>
      </c>
      <c r="AM223" s="36">
        <v>264000</v>
      </c>
      <c r="AN223" s="36">
        <v>5693474</v>
      </c>
      <c r="AO223" s="36">
        <v>74221495</v>
      </c>
      <c r="AP223" s="36">
        <v>12208380</v>
      </c>
      <c r="AQ223" s="36">
        <v>35048158</v>
      </c>
      <c r="AR223" s="36">
        <v>0</v>
      </c>
      <c r="AS223" s="36">
        <v>0</v>
      </c>
      <c r="AT223" s="36">
        <v>225448</v>
      </c>
      <c r="AU223" s="36">
        <v>127396955</v>
      </c>
      <c r="AV223" s="36">
        <v>0</v>
      </c>
      <c r="AW223" s="36">
        <v>127396955</v>
      </c>
      <c r="AX223" s="36">
        <v>7331755</v>
      </c>
      <c r="AY223" s="36">
        <v>78869332</v>
      </c>
      <c r="AZ223" s="36">
        <v>86201087</v>
      </c>
      <c r="BA223" s="36">
        <v>0</v>
      </c>
      <c r="BB223" s="36">
        <v>35043487</v>
      </c>
      <c r="BC223" s="36">
        <v>0</v>
      </c>
      <c r="BD223" s="36">
        <v>209624507</v>
      </c>
      <c r="BE223" s="36">
        <v>0</v>
      </c>
      <c r="BF223" s="36">
        <v>0</v>
      </c>
      <c r="BG223" s="36">
        <v>330869081</v>
      </c>
      <c r="BH223" s="36">
        <v>458266036</v>
      </c>
      <c r="BI223" s="36">
        <v>555988</v>
      </c>
      <c r="BJ223" s="36">
        <v>121711</v>
      </c>
      <c r="BK223" s="36">
        <v>0</v>
      </c>
      <c r="BL223" s="36">
        <v>0</v>
      </c>
      <c r="BM223" s="36">
        <v>0</v>
      </c>
      <c r="BN223" s="36">
        <v>0</v>
      </c>
      <c r="BO223" s="36">
        <v>115298314</v>
      </c>
      <c r="BP223" s="36">
        <v>150833174</v>
      </c>
      <c r="BQ223" s="36">
        <v>0</v>
      </c>
      <c r="BR223" s="36">
        <v>0</v>
      </c>
      <c r="BS223" s="36">
        <v>266809187</v>
      </c>
      <c r="BT223" s="36">
        <v>725075223</v>
      </c>
    </row>
    <row r="224" spans="2:72" x14ac:dyDescent="0.3">
      <c r="B224" s="35" t="s">
        <v>133</v>
      </c>
      <c r="C224" s="35" t="s">
        <v>260</v>
      </c>
      <c r="D224" s="35" t="s">
        <v>350</v>
      </c>
      <c r="E224" s="35" t="s">
        <v>139</v>
      </c>
      <c r="F224" s="35" t="s">
        <v>140</v>
      </c>
      <c r="G224" s="35" t="s">
        <v>8</v>
      </c>
      <c r="H224" s="35">
        <v>2016</v>
      </c>
      <c r="I224" s="36">
        <v>358552</v>
      </c>
      <c r="J224" s="36">
        <v>43143096</v>
      </c>
      <c r="K224" s="36">
        <v>48774405</v>
      </c>
      <c r="L224" s="36">
        <v>7519760</v>
      </c>
      <c r="M224" s="36">
        <v>0</v>
      </c>
      <c r="N224" s="36">
        <v>0</v>
      </c>
      <c r="O224" s="36">
        <v>222239</v>
      </c>
      <c r="P224" s="36">
        <v>0</v>
      </c>
      <c r="Q224" s="36">
        <v>100018052</v>
      </c>
      <c r="R224" s="36">
        <v>0</v>
      </c>
      <c r="S224" s="36">
        <v>100018052</v>
      </c>
      <c r="T224" s="36">
        <v>0</v>
      </c>
      <c r="U224" s="36">
        <v>26392234</v>
      </c>
      <c r="V224" s="36">
        <v>0</v>
      </c>
      <c r="W224" s="36">
        <v>0</v>
      </c>
      <c r="X224" s="36">
        <v>0</v>
      </c>
      <c r="Y224" s="36">
        <v>0</v>
      </c>
      <c r="Z224" s="36">
        <v>0</v>
      </c>
      <c r="AA224" s="36">
        <v>43948755</v>
      </c>
      <c r="AB224" s="36">
        <v>0</v>
      </c>
      <c r="AC224" s="36">
        <v>816114</v>
      </c>
      <c r="AD224" s="36">
        <v>0</v>
      </c>
      <c r="AE224" s="36">
        <v>3494170</v>
      </c>
      <c r="AF224" s="36">
        <v>0</v>
      </c>
      <c r="AG224" s="36">
        <v>1528</v>
      </c>
      <c r="AH224" s="36">
        <v>0</v>
      </c>
      <c r="AI224" s="36">
        <v>0</v>
      </c>
      <c r="AJ224" s="36">
        <v>74652801</v>
      </c>
      <c r="AK224" s="36">
        <v>174670853</v>
      </c>
      <c r="AL224" s="36">
        <v>3406093</v>
      </c>
      <c r="AM224" s="36">
        <v>0</v>
      </c>
      <c r="AN224" s="36">
        <v>3406093</v>
      </c>
      <c r="AO224" s="36">
        <v>31622711</v>
      </c>
      <c r="AP224" s="36">
        <v>1586225</v>
      </c>
      <c r="AQ224" s="36">
        <v>17132617</v>
      </c>
      <c r="AR224" s="36">
        <v>0</v>
      </c>
      <c r="AS224" s="36">
        <v>0</v>
      </c>
      <c r="AT224" s="36">
        <v>0</v>
      </c>
      <c r="AU224" s="36">
        <v>53747646</v>
      </c>
      <c r="AV224" s="36">
        <v>0</v>
      </c>
      <c r="AW224" s="36">
        <v>53747646</v>
      </c>
      <c r="AX224" s="36">
        <v>1887623</v>
      </c>
      <c r="AY224" s="36">
        <v>0</v>
      </c>
      <c r="AZ224" s="36">
        <v>1887623</v>
      </c>
      <c r="BA224" s="36">
        <v>0</v>
      </c>
      <c r="BB224" s="36">
        <v>4454709</v>
      </c>
      <c r="BC224" s="36">
        <v>0</v>
      </c>
      <c r="BD224" s="36">
        <v>42870082</v>
      </c>
      <c r="BE224" s="36">
        <v>0</v>
      </c>
      <c r="BF224" s="36">
        <v>0</v>
      </c>
      <c r="BG224" s="36">
        <v>49212414</v>
      </c>
      <c r="BH224" s="36">
        <v>102960060</v>
      </c>
      <c r="BI224" s="36">
        <v>1307262</v>
      </c>
      <c r="BJ224" s="36">
        <v>29255728</v>
      </c>
      <c r="BK224" s="36">
        <v>0</v>
      </c>
      <c r="BL224" s="36">
        <v>0</v>
      </c>
      <c r="BM224" s="36">
        <v>0</v>
      </c>
      <c r="BN224" s="36">
        <v>0</v>
      </c>
      <c r="BO224" s="36">
        <v>31468883</v>
      </c>
      <c r="BP224" s="36">
        <v>9678920</v>
      </c>
      <c r="BQ224" s="36">
        <v>0</v>
      </c>
      <c r="BR224" s="36">
        <v>0</v>
      </c>
      <c r="BS224" s="36">
        <v>71710793</v>
      </c>
      <c r="BT224" s="36">
        <v>174670853</v>
      </c>
    </row>
  </sheetData>
  <mergeCells count="2">
    <mergeCell ref="B13:H13"/>
    <mergeCell ref="I13:BT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7809-5C1B-4498-8108-486332D8A221}">
  <dimension ref="A5:E57"/>
  <sheetViews>
    <sheetView showGridLines="0" zoomScale="85" zoomScaleNormal="85" workbookViewId="0">
      <selection activeCell="D3" sqref="D3"/>
    </sheetView>
  </sheetViews>
  <sheetFormatPr baseColWidth="10" defaultRowHeight="14.4" x14ac:dyDescent="0.3"/>
  <cols>
    <col min="1" max="1" width="20.5546875" bestFit="1" customWidth="1"/>
    <col min="2" max="3" width="17.88671875" bestFit="1" customWidth="1"/>
    <col min="4" max="4" width="16.33203125" bestFit="1" customWidth="1"/>
    <col min="5" max="5" width="22" bestFit="1" customWidth="1"/>
    <col min="6" max="6" width="24.33203125" bestFit="1" customWidth="1"/>
    <col min="7" max="7" width="21" bestFit="1" customWidth="1"/>
  </cols>
  <sheetData>
    <row r="5" spans="1:5" x14ac:dyDescent="0.3">
      <c r="A5" s="2" t="s">
        <v>0</v>
      </c>
      <c r="B5" t="s">
        <v>1</v>
      </c>
    </row>
    <row r="6" spans="1:5" x14ac:dyDescent="0.3">
      <c r="A6" s="2" t="s">
        <v>97</v>
      </c>
      <c r="B6" t="s">
        <v>1</v>
      </c>
    </row>
    <row r="8" spans="1:5" x14ac:dyDescent="0.3">
      <c r="B8" s="2" t="s">
        <v>2</v>
      </c>
    </row>
    <row r="9" spans="1:5" x14ac:dyDescent="0.3">
      <c r="B9" t="s">
        <v>4</v>
      </c>
      <c r="D9" t="s">
        <v>5</v>
      </c>
    </row>
    <row r="10" spans="1:5" x14ac:dyDescent="0.3">
      <c r="A10" s="2" t="s">
        <v>3</v>
      </c>
      <c r="B10" t="s">
        <v>410</v>
      </c>
      <c r="C10" t="s">
        <v>411</v>
      </c>
      <c r="D10" t="s">
        <v>410</v>
      </c>
      <c r="E10" t="s">
        <v>411</v>
      </c>
    </row>
    <row r="11" spans="1:5" x14ac:dyDescent="0.3">
      <c r="A11" s="1">
        <v>2015</v>
      </c>
      <c r="B11" s="50">
        <v>1000017116</v>
      </c>
      <c r="C11" s="50">
        <v>653775443</v>
      </c>
      <c r="D11" s="50">
        <v>395951737</v>
      </c>
      <c r="E11" s="50">
        <v>274358290</v>
      </c>
    </row>
    <row r="12" spans="1:5" x14ac:dyDescent="0.3">
      <c r="A12" s="1">
        <v>2016</v>
      </c>
      <c r="B12" s="50">
        <v>1045829706</v>
      </c>
      <c r="C12" s="50">
        <v>706680822</v>
      </c>
      <c r="D12" s="50">
        <v>417296574</v>
      </c>
      <c r="E12" s="50">
        <v>286745883</v>
      </c>
    </row>
    <row r="13" spans="1:5" x14ac:dyDescent="0.3">
      <c r="A13" s="1">
        <v>2017</v>
      </c>
      <c r="B13" s="50">
        <v>1182355546</v>
      </c>
      <c r="C13" s="50">
        <v>807681499</v>
      </c>
      <c r="D13" s="50">
        <v>329982407</v>
      </c>
      <c r="E13" s="50">
        <v>218627422</v>
      </c>
    </row>
    <row r="14" spans="1:5" x14ac:dyDescent="0.3">
      <c r="A14" s="1">
        <v>2018</v>
      </c>
      <c r="B14" s="50">
        <v>1132043412</v>
      </c>
      <c r="C14" s="50">
        <v>823084443</v>
      </c>
      <c r="D14" s="50">
        <v>378646288</v>
      </c>
      <c r="E14" s="50">
        <v>264384687</v>
      </c>
    </row>
    <row r="15" spans="1:5" x14ac:dyDescent="0.3">
      <c r="A15" s="1">
        <v>2019</v>
      </c>
      <c r="B15" s="50">
        <v>1224847710</v>
      </c>
      <c r="C15" s="50">
        <v>888111356</v>
      </c>
      <c r="D15" s="50">
        <v>423220733</v>
      </c>
      <c r="E15" s="50">
        <v>297870556</v>
      </c>
    </row>
    <row r="16" spans="1:5" x14ac:dyDescent="0.3">
      <c r="A16" s="1">
        <v>2020</v>
      </c>
      <c r="B16" s="50">
        <v>1183633025</v>
      </c>
      <c r="C16" s="50">
        <v>850470527</v>
      </c>
      <c r="D16" s="50">
        <v>531278331</v>
      </c>
      <c r="E16" s="50">
        <v>385280661</v>
      </c>
    </row>
    <row r="22" spans="1:4" x14ac:dyDescent="0.3">
      <c r="A22" s="2" t="s">
        <v>7</v>
      </c>
      <c r="B22" s="1">
        <v>2020</v>
      </c>
    </row>
    <row r="24" spans="1:4" x14ac:dyDescent="0.3">
      <c r="A24" s="2" t="s">
        <v>412</v>
      </c>
      <c r="B24" s="2" t="s">
        <v>2</v>
      </c>
    </row>
    <row r="25" spans="1:4" x14ac:dyDescent="0.3">
      <c r="A25" s="2" t="s">
        <v>3</v>
      </c>
      <c r="B25" t="s">
        <v>4</v>
      </c>
      <c r="C25" t="s">
        <v>5</v>
      </c>
      <c r="D25" t="s">
        <v>6</v>
      </c>
    </row>
    <row r="26" spans="1:4" x14ac:dyDescent="0.3">
      <c r="A26" s="1" t="s">
        <v>8</v>
      </c>
      <c r="B26" s="5">
        <v>0.11764705882352941</v>
      </c>
      <c r="C26" s="5">
        <v>0.11764705882352941</v>
      </c>
      <c r="D26" s="5">
        <v>0.23529411764705882</v>
      </c>
    </row>
    <row r="27" spans="1:4" x14ac:dyDescent="0.3">
      <c r="A27" s="1" t="s">
        <v>9</v>
      </c>
      <c r="B27" s="5">
        <v>0</v>
      </c>
      <c r="C27" s="5">
        <v>1.9607843137254902E-2</v>
      </c>
      <c r="D27" s="5">
        <v>1.9607843137254902E-2</v>
      </c>
    </row>
    <row r="28" spans="1:4" x14ac:dyDescent="0.3">
      <c r="A28" s="1" t="s">
        <v>10</v>
      </c>
      <c r="B28" s="5">
        <v>0</v>
      </c>
      <c r="C28" s="5">
        <v>1.9607843137254902E-2</v>
      </c>
      <c r="D28" s="5">
        <v>1.9607843137254902E-2</v>
      </c>
    </row>
    <row r="29" spans="1:4" x14ac:dyDescent="0.3">
      <c r="A29" s="1" t="s">
        <v>11</v>
      </c>
      <c r="B29" s="5">
        <v>0</v>
      </c>
      <c r="C29" s="5">
        <v>5.8823529411764705E-2</v>
      </c>
      <c r="D29" s="5">
        <v>5.8823529411764705E-2</v>
      </c>
    </row>
    <row r="30" spans="1:4" x14ac:dyDescent="0.3">
      <c r="A30" s="1" t="s">
        <v>12</v>
      </c>
      <c r="B30" s="5">
        <v>7.8431372549019607E-2</v>
      </c>
      <c r="C30" s="5">
        <v>0.11764705882352941</v>
      </c>
      <c r="D30" s="5">
        <v>0.19607843137254902</v>
      </c>
    </row>
    <row r="31" spans="1:4" x14ac:dyDescent="0.3">
      <c r="A31" s="1" t="s">
        <v>13</v>
      </c>
      <c r="B31" s="5">
        <v>0</v>
      </c>
      <c r="C31" s="5">
        <v>3.9215686274509803E-2</v>
      </c>
      <c r="D31" s="5">
        <v>3.9215686274509803E-2</v>
      </c>
    </row>
    <row r="32" spans="1:4" x14ac:dyDescent="0.3">
      <c r="A32" s="1" t="s">
        <v>14</v>
      </c>
      <c r="B32" s="5">
        <v>1.9607843137254902E-2</v>
      </c>
      <c r="C32" s="5">
        <v>0</v>
      </c>
      <c r="D32" s="5">
        <v>1.9607843137254902E-2</v>
      </c>
    </row>
    <row r="33" spans="1:4" x14ac:dyDescent="0.3">
      <c r="A33" s="1" t="s">
        <v>15</v>
      </c>
      <c r="B33" s="5">
        <v>0</v>
      </c>
      <c r="C33" s="5">
        <v>1.9607843137254902E-2</v>
      </c>
      <c r="D33" s="5">
        <v>1.9607843137254902E-2</v>
      </c>
    </row>
    <row r="34" spans="1:4" x14ac:dyDescent="0.3">
      <c r="A34" s="1" t="s">
        <v>16</v>
      </c>
      <c r="B34" s="5">
        <v>0</v>
      </c>
      <c r="C34" s="5">
        <v>1.9607843137254902E-2</v>
      </c>
      <c r="D34" s="5">
        <v>1.9607843137254902E-2</v>
      </c>
    </row>
    <row r="35" spans="1:4" x14ac:dyDescent="0.3">
      <c r="A35" s="1" t="s">
        <v>17</v>
      </c>
      <c r="B35" s="5">
        <v>1.9607843137254902E-2</v>
      </c>
      <c r="C35" s="5">
        <v>0.11764705882352941</v>
      </c>
      <c r="D35" s="5">
        <v>0.13725490196078433</v>
      </c>
    </row>
    <row r="36" spans="1:4" x14ac:dyDescent="0.3">
      <c r="A36" s="1" t="s">
        <v>18</v>
      </c>
      <c r="B36" s="5">
        <v>0</v>
      </c>
      <c r="C36" s="5">
        <v>1.9607843137254902E-2</v>
      </c>
      <c r="D36" s="5">
        <v>1.9607843137254902E-2</v>
      </c>
    </row>
    <row r="37" spans="1:4" x14ac:dyDescent="0.3">
      <c r="A37" s="1" t="s">
        <v>19</v>
      </c>
      <c r="B37" s="5">
        <v>0</v>
      </c>
      <c r="C37" s="5">
        <v>1.9607843137254902E-2</v>
      </c>
      <c r="D37" s="5">
        <v>1.9607843137254902E-2</v>
      </c>
    </row>
    <row r="38" spans="1:4" x14ac:dyDescent="0.3">
      <c r="A38" s="1" t="s">
        <v>20</v>
      </c>
      <c r="B38" s="5">
        <v>0</v>
      </c>
      <c r="C38" s="5">
        <v>1.9607843137254902E-2</v>
      </c>
      <c r="D38" s="5">
        <v>1.9607843137254902E-2</v>
      </c>
    </row>
    <row r="39" spans="1:4" x14ac:dyDescent="0.3">
      <c r="A39" s="1" t="s">
        <v>21</v>
      </c>
      <c r="B39" s="5">
        <v>0</v>
      </c>
      <c r="C39" s="5">
        <v>1.9607843137254902E-2</v>
      </c>
      <c r="D39" s="5">
        <v>1.9607843137254902E-2</v>
      </c>
    </row>
    <row r="40" spans="1:4" x14ac:dyDescent="0.3">
      <c r="A40" s="1" t="s">
        <v>22</v>
      </c>
      <c r="B40" s="5">
        <v>0</v>
      </c>
      <c r="C40" s="5">
        <v>1.9607843137254902E-2</v>
      </c>
      <c r="D40" s="5">
        <v>1.9607843137254902E-2</v>
      </c>
    </row>
    <row r="41" spans="1:4" x14ac:dyDescent="0.3">
      <c r="A41" s="1" t="s">
        <v>23</v>
      </c>
      <c r="B41" s="5">
        <v>5.8823529411764705E-2</v>
      </c>
      <c r="C41" s="5">
        <v>3.9215686274509803E-2</v>
      </c>
      <c r="D41" s="5">
        <v>9.8039215686274508E-2</v>
      </c>
    </row>
    <row r="42" spans="1:4" x14ac:dyDescent="0.3">
      <c r="A42" s="1" t="s">
        <v>24</v>
      </c>
      <c r="B42" s="5">
        <v>0</v>
      </c>
      <c r="C42" s="5">
        <v>3.9215686274509803E-2</v>
      </c>
      <c r="D42" s="5">
        <v>3.9215686274509803E-2</v>
      </c>
    </row>
    <row r="43" spans="1:4" x14ac:dyDescent="0.3">
      <c r="A43" s="1" t="s">
        <v>6</v>
      </c>
      <c r="B43" s="5">
        <v>0.29411764705882354</v>
      </c>
      <c r="C43" s="5">
        <v>0.70588235294117652</v>
      </c>
      <c r="D43" s="5">
        <v>1</v>
      </c>
    </row>
    <row r="51" spans="1:3" x14ac:dyDescent="0.3">
      <c r="A51" s="78" t="s">
        <v>371</v>
      </c>
      <c r="B51" s="78"/>
      <c r="C51" s="78"/>
    </row>
    <row r="52" spans="1:3" x14ac:dyDescent="0.3">
      <c r="A52" s="32" t="s">
        <v>413</v>
      </c>
      <c r="B52" t="s">
        <v>368</v>
      </c>
      <c r="C52" t="s">
        <v>369</v>
      </c>
    </row>
    <row r="53" spans="1:3" x14ac:dyDescent="0.3">
      <c r="A53" s="32">
        <v>2016</v>
      </c>
      <c r="B53" s="10">
        <v>5.390767360113892E-2</v>
      </c>
      <c r="C53" s="10">
        <v>4.5811805885130473E-2</v>
      </c>
    </row>
    <row r="54" spans="1:3" x14ac:dyDescent="0.3">
      <c r="A54" s="32">
        <f>+A53+1</f>
        <v>2017</v>
      </c>
      <c r="B54" s="10">
        <v>-0.20923767996235693</v>
      </c>
      <c r="C54" s="10">
        <v>0.13054308862785352</v>
      </c>
    </row>
    <row r="55" spans="1:3" x14ac:dyDescent="0.3">
      <c r="A55" s="32">
        <f>+A54+1</f>
        <v>2018</v>
      </c>
      <c r="B55" s="10">
        <v>0.14747416822133794</v>
      </c>
      <c r="C55" s="10">
        <v>-4.2552457397615998E-2</v>
      </c>
    </row>
    <row r="56" spans="1:3" x14ac:dyDescent="0.3">
      <c r="A56" s="32">
        <f>+A55+1</f>
        <v>2019</v>
      </c>
      <c r="B56" s="10">
        <v>0.11772053869969537</v>
      </c>
      <c r="C56" s="10">
        <v>8.1979451508879059E-2</v>
      </c>
    </row>
    <row r="57" spans="1:3" x14ac:dyDescent="0.3">
      <c r="A57" s="32">
        <f>+A56+1</f>
        <v>2020</v>
      </c>
      <c r="B57" s="10">
        <v>0.25532208035753295</v>
      </c>
      <c r="C57" s="10">
        <v>-3.3648823983187262E-2</v>
      </c>
    </row>
  </sheetData>
  <mergeCells count="1">
    <mergeCell ref="A51:C51"/>
  </mergeCells>
  <pageMargins left="0.7" right="0.7" top="0.75" bottom="0.75" header="0.3" footer="0.3"/>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255F3-165E-4250-811B-B284B403B12A}">
  <dimension ref="A6:X230"/>
  <sheetViews>
    <sheetView showGridLines="0" topLeftCell="A20" workbookViewId="0">
      <selection activeCell="A20" sqref="A20"/>
    </sheetView>
  </sheetViews>
  <sheetFormatPr baseColWidth="10" defaultRowHeight="14.4" x14ac:dyDescent="0.3"/>
  <cols>
    <col min="1" max="1" width="13.109375" bestFit="1" customWidth="1"/>
    <col min="2" max="2" width="16.6640625" bestFit="1" customWidth="1"/>
    <col min="3" max="3" width="74.6640625" bestFit="1" customWidth="1"/>
    <col min="4" max="4" width="25" bestFit="1" customWidth="1"/>
    <col min="5" max="5" width="27.88671875" bestFit="1" customWidth="1"/>
    <col min="6" max="6" width="15.33203125" bestFit="1" customWidth="1"/>
    <col min="7" max="7" width="18.109375" bestFit="1" customWidth="1"/>
    <col min="8" max="8" width="11.5546875" bestFit="1" customWidth="1"/>
    <col min="9" max="9" width="10.5546875" bestFit="1" customWidth="1"/>
    <col min="15" max="15" width="17.5546875" bestFit="1" customWidth="1"/>
    <col min="16" max="17" width="15.33203125" bestFit="1" customWidth="1"/>
    <col min="18" max="18" width="14.5546875" bestFit="1" customWidth="1"/>
    <col min="19" max="19" width="20.5546875" bestFit="1" customWidth="1"/>
  </cols>
  <sheetData>
    <row r="6" spans="1:8" x14ac:dyDescent="0.3">
      <c r="A6" s="2" t="s">
        <v>373</v>
      </c>
      <c r="B6" t="s">
        <v>350</v>
      </c>
    </row>
    <row r="7" spans="1:8" x14ac:dyDescent="0.3">
      <c r="G7" s="51" t="s">
        <v>351</v>
      </c>
      <c r="H7" s="51" t="s">
        <v>350</v>
      </c>
    </row>
    <row r="8" spans="1:8" x14ac:dyDescent="0.3">
      <c r="A8" s="2" t="s">
        <v>3</v>
      </c>
      <c r="B8" t="s">
        <v>381</v>
      </c>
      <c r="C8" t="s">
        <v>382</v>
      </c>
      <c r="D8" t="s">
        <v>383</v>
      </c>
      <c r="F8" s="54">
        <v>2016</v>
      </c>
      <c r="G8" s="55">
        <v>0.54751430443118998</v>
      </c>
      <c r="H8" s="55">
        <v>2.776554356734477</v>
      </c>
    </row>
    <row r="9" spans="1:8" x14ac:dyDescent="0.3">
      <c r="A9" s="1">
        <v>2016</v>
      </c>
      <c r="B9" s="50">
        <v>128220598</v>
      </c>
      <c r="C9" s="50">
        <v>356011460</v>
      </c>
      <c r="D9" s="30">
        <v>2.776554356734477</v>
      </c>
      <c r="F9" s="54">
        <v>2017</v>
      </c>
      <c r="G9" s="55">
        <v>0.64670137193333144</v>
      </c>
      <c r="H9" s="55">
        <v>5.2201853409150205</v>
      </c>
    </row>
    <row r="10" spans="1:8" x14ac:dyDescent="0.3">
      <c r="A10" s="1">
        <v>2017</v>
      </c>
      <c r="B10" s="50">
        <v>69128503</v>
      </c>
      <c r="C10" s="50">
        <v>360863598</v>
      </c>
      <c r="D10" s="30">
        <v>5.2201853409150205</v>
      </c>
      <c r="F10" s="54">
        <v>2018</v>
      </c>
      <c r="G10" s="55">
        <v>0.83480987274096685</v>
      </c>
      <c r="H10" s="55">
        <v>2.2707253613091205</v>
      </c>
    </row>
    <row r="11" spans="1:8" x14ac:dyDescent="0.3">
      <c r="A11" s="1">
        <v>2018</v>
      </c>
      <c r="B11" s="50">
        <v>128338028</v>
      </c>
      <c r="C11" s="50">
        <v>291420415</v>
      </c>
      <c r="D11" s="30">
        <v>2.2707253613091205</v>
      </c>
      <c r="F11" s="54">
        <v>2019</v>
      </c>
      <c r="G11" s="55">
        <v>0.85237918059852846</v>
      </c>
      <c r="H11" s="55">
        <v>2.0122844831825204</v>
      </c>
    </row>
    <row r="12" spans="1:8" x14ac:dyDescent="0.3">
      <c r="A12" s="1">
        <v>2019</v>
      </c>
      <c r="B12" s="50">
        <v>115410309</v>
      </c>
      <c r="C12" s="50">
        <v>232238374</v>
      </c>
      <c r="D12" s="30">
        <v>2.0122844831825204</v>
      </c>
      <c r="F12" s="54">
        <v>2020</v>
      </c>
      <c r="G12" s="55">
        <v>0.81723768078055681</v>
      </c>
      <c r="H12" s="55">
        <v>1.8462692992096028</v>
      </c>
    </row>
    <row r="13" spans="1:8" x14ac:dyDescent="0.3">
      <c r="A13" s="1">
        <v>2020</v>
      </c>
      <c r="B13" s="50">
        <v>119076703</v>
      </c>
      <c r="C13" s="50">
        <v>219847661</v>
      </c>
      <c r="D13" s="30">
        <v>1.8462692992096028</v>
      </c>
    </row>
    <row r="14" spans="1:8" x14ac:dyDescent="0.3">
      <c r="A14" s="1" t="s">
        <v>6</v>
      </c>
      <c r="B14" s="9">
        <v>560174141</v>
      </c>
      <c r="C14" s="6">
        <v>1460381508</v>
      </c>
      <c r="D14" s="30">
        <v>2.6070134287044855</v>
      </c>
    </row>
    <row r="20" spans="1:24" ht="21" customHeight="1" x14ac:dyDescent="0.3">
      <c r="A20" s="52" t="s">
        <v>373</v>
      </c>
      <c r="B20" s="52" t="s">
        <v>374</v>
      </c>
      <c r="C20" s="52" t="s">
        <v>375</v>
      </c>
      <c r="D20" s="53" t="s">
        <v>376</v>
      </c>
      <c r="E20" s="53" t="s">
        <v>377</v>
      </c>
      <c r="F20" s="53" t="s">
        <v>378</v>
      </c>
      <c r="G20" s="53" t="s">
        <v>379</v>
      </c>
      <c r="H20" s="53" t="s">
        <v>380</v>
      </c>
      <c r="I20" s="52" t="s">
        <v>122</v>
      </c>
    </row>
    <row r="21" spans="1:24" x14ac:dyDescent="0.3">
      <c r="A21" t="s">
        <v>350</v>
      </c>
      <c r="B21">
        <v>2020</v>
      </c>
      <c r="C21" t="s">
        <v>73</v>
      </c>
      <c r="D21" s="27">
        <v>569563</v>
      </c>
      <c r="E21" s="6">
        <v>1473818</v>
      </c>
      <c r="F21" s="6">
        <v>25904082</v>
      </c>
      <c r="G21" s="6">
        <v>1728651</v>
      </c>
      <c r="H21" s="27">
        <v>27632733</v>
      </c>
      <c r="I21" s="6">
        <v>19850473</v>
      </c>
    </row>
    <row r="22" spans="1:24" x14ac:dyDescent="0.3">
      <c r="A22" t="s">
        <v>350</v>
      </c>
      <c r="B22">
        <v>2020</v>
      </c>
      <c r="C22" t="s">
        <v>86</v>
      </c>
      <c r="D22" s="6">
        <v>1388594</v>
      </c>
      <c r="E22" s="27">
        <v>3884215</v>
      </c>
      <c r="F22" s="6">
        <v>3936797</v>
      </c>
      <c r="G22" s="6">
        <v>3884215</v>
      </c>
      <c r="H22" s="6">
        <v>7821012</v>
      </c>
      <c r="I22" s="6">
        <v>309831</v>
      </c>
    </row>
    <row r="23" spans="1:24" x14ac:dyDescent="0.3">
      <c r="A23" t="s">
        <v>350</v>
      </c>
      <c r="B23">
        <v>2020</v>
      </c>
      <c r="C23" t="s">
        <v>39</v>
      </c>
      <c r="D23" s="6">
        <v>538468</v>
      </c>
      <c r="E23" s="27">
        <v>381074</v>
      </c>
      <c r="F23" s="6">
        <v>4405731</v>
      </c>
      <c r="G23" s="6">
        <v>1520163</v>
      </c>
      <c r="H23" s="6">
        <v>5925894</v>
      </c>
      <c r="I23" s="6">
        <v>798640</v>
      </c>
    </row>
    <row r="24" spans="1:24" x14ac:dyDescent="0.3">
      <c r="A24" t="s">
        <v>350</v>
      </c>
      <c r="B24">
        <v>2020</v>
      </c>
      <c r="C24" t="s">
        <v>92</v>
      </c>
      <c r="D24" s="6">
        <v>0</v>
      </c>
      <c r="E24" s="6">
        <v>1085682</v>
      </c>
      <c r="F24" s="6">
        <v>562984</v>
      </c>
      <c r="G24" s="6">
        <v>1167335</v>
      </c>
      <c r="H24" s="27">
        <v>1730319</v>
      </c>
      <c r="I24" s="6">
        <v>542661</v>
      </c>
    </row>
    <row r="25" spans="1:24" x14ac:dyDescent="0.3">
      <c r="A25" t="s">
        <v>350</v>
      </c>
      <c r="B25">
        <v>2020</v>
      </c>
      <c r="C25" t="s">
        <v>82</v>
      </c>
      <c r="D25" s="6">
        <v>0</v>
      </c>
      <c r="E25" s="6">
        <v>17618904</v>
      </c>
      <c r="F25" s="6">
        <v>32291685</v>
      </c>
      <c r="G25" s="6">
        <v>18448590</v>
      </c>
      <c r="H25" s="27">
        <v>50740275</v>
      </c>
      <c r="I25" s="6">
        <v>10449834</v>
      </c>
    </row>
    <row r="26" spans="1:24" x14ac:dyDescent="0.3">
      <c r="A26" t="s">
        <v>350</v>
      </c>
      <c r="B26">
        <v>2020</v>
      </c>
      <c r="C26" t="s">
        <v>44</v>
      </c>
      <c r="D26" s="6">
        <v>2606587</v>
      </c>
      <c r="E26" s="6">
        <v>2475000</v>
      </c>
      <c r="F26" s="6">
        <v>15621774</v>
      </c>
      <c r="G26" s="6">
        <v>6498520</v>
      </c>
      <c r="H26" s="6">
        <v>22120294</v>
      </c>
      <c r="I26" s="6">
        <v>-602930</v>
      </c>
    </row>
    <row r="27" spans="1:24" x14ac:dyDescent="0.3">
      <c r="A27" t="s">
        <v>350</v>
      </c>
      <c r="B27">
        <v>2020</v>
      </c>
      <c r="C27" t="s">
        <v>79</v>
      </c>
      <c r="D27" s="6">
        <v>0</v>
      </c>
      <c r="E27" s="6">
        <v>0</v>
      </c>
      <c r="F27" s="6">
        <v>1410070</v>
      </c>
      <c r="G27" s="6">
        <v>180996</v>
      </c>
      <c r="H27" s="6">
        <v>1591066</v>
      </c>
      <c r="I27" s="6">
        <v>5501837</v>
      </c>
    </row>
    <row r="28" spans="1:24" x14ac:dyDescent="0.3">
      <c r="A28" t="s">
        <v>350</v>
      </c>
      <c r="B28">
        <v>2020</v>
      </c>
      <c r="C28" t="s">
        <v>34</v>
      </c>
      <c r="D28" s="6">
        <v>4346</v>
      </c>
      <c r="E28" s="6">
        <v>13097</v>
      </c>
      <c r="F28" s="6">
        <v>17402537</v>
      </c>
      <c r="G28" s="6">
        <v>2175464</v>
      </c>
      <c r="H28" s="6">
        <v>19578001</v>
      </c>
      <c r="I28" s="6">
        <v>6046151</v>
      </c>
    </row>
    <row r="29" spans="1:24" x14ac:dyDescent="0.3">
      <c r="A29" t="s">
        <v>350</v>
      </c>
      <c r="B29">
        <v>2020</v>
      </c>
      <c r="C29" t="s">
        <v>43</v>
      </c>
      <c r="D29" s="6">
        <v>3960</v>
      </c>
      <c r="E29" s="6">
        <v>0</v>
      </c>
      <c r="F29" s="6">
        <v>3539590</v>
      </c>
      <c r="G29" s="6">
        <v>684750</v>
      </c>
      <c r="H29" s="6">
        <v>4224340</v>
      </c>
      <c r="I29" s="6">
        <v>352498</v>
      </c>
    </row>
    <row r="30" spans="1:24" x14ac:dyDescent="0.3">
      <c r="A30" t="s">
        <v>350</v>
      </c>
      <c r="B30">
        <v>2020</v>
      </c>
      <c r="C30" t="s">
        <v>87</v>
      </c>
      <c r="D30" s="6">
        <v>0</v>
      </c>
      <c r="E30" s="6">
        <v>0</v>
      </c>
      <c r="F30" s="6">
        <v>2825776</v>
      </c>
      <c r="G30" s="6">
        <v>9914710</v>
      </c>
      <c r="H30" s="6">
        <v>12740486</v>
      </c>
      <c r="I30" s="6">
        <v>7605263</v>
      </c>
    </row>
    <row r="31" spans="1:24" x14ac:dyDescent="0.3">
      <c r="A31" t="s">
        <v>350</v>
      </c>
      <c r="B31">
        <v>2020</v>
      </c>
      <c r="C31" t="s">
        <v>28</v>
      </c>
      <c r="D31" s="6">
        <v>0</v>
      </c>
      <c r="E31" s="6">
        <v>5841602</v>
      </c>
      <c r="F31" s="6">
        <v>13354340</v>
      </c>
      <c r="G31" s="6">
        <v>6818560</v>
      </c>
      <c r="H31" s="6">
        <v>20172900</v>
      </c>
      <c r="I31" s="6">
        <v>-599652</v>
      </c>
    </row>
    <row r="32" spans="1:24" x14ac:dyDescent="0.3">
      <c r="A32" t="s">
        <v>350</v>
      </c>
      <c r="B32">
        <v>2020</v>
      </c>
      <c r="C32" t="s">
        <v>41</v>
      </c>
      <c r="D32" s="6">
        <v>1075769</v>
      </c>
      <c r="E32" s="6">
        <v>1310689</v>
      </c>
      <c r="F32" s="6">
        <v>2599813</v>
      </c>
      <c r="G32" s="6">
        <v>2727619</v>
      </c>
      <c r="H32" s="6">
        <v>5327432</v>
      </c>
      <c r="I32" s="6">
        <v>-666440</v>
      </c>
      <c r="V32" s="78" t="s">
        <v>385</v>
      </c>
      <c r="W32" s="78"/>
      <c r="X32" s="78"/>
    </row>
    <row r="33" spans="1:24" x14ac:dyDescent="0.3">
      <c r="A33" t="s">
        <v>350</v>
      </c>
      <c r="B33">
        <v>2020</v>
      </c>
      <c r="C33" t="s">
        <v>61</v>
      </c>
      <c r="D33" s="6">
        <v>2172275</v>
      </c>
      <c r="E33" s="6">
        <v>0</v>
      </c>
      <c r="F33" s="6">
        <v>18749673</v>
      </c>
      <c r="G33" s="6">
        <v>13905277</v>
      </c>
      <c r="H33" s="6">
        <v>32654950</v>
      </c>
      <c r="I33" s="6">
        <v>6924854</v>
      </c>
      <c r="W33" t="s">
        <v>384</v>
      </c>
      <c r="X33" t="s">
        <v>370</v>
      </c>
    </row>
    <row r="34" spans="1:24" x14ac:dyDescent="0.3">
      <c r="A34" t="s">
        <v>350</v>
      </c>
      <c r="B34">
        <v>2020</v>
      </c>
      <c r="C34" t="s">
        <v>138</v>
      </c>
      <c r="D34" s="6">
        <v>4047150</v>
      </c>
      <c r="E34" s="6">
        <v>90049925</v>
      </c>
      <c r="F34" s="6">
        <v>130139196</v>
      </c>
      <c r="G34" s="6">
        <v>164831231</v>
      </c>
      <c r="H34" s="6">
        <v>294970427</v>
      </c>
      <c r="I34" s="6">
        <v>46398777</v>
      </c>
      <c r="V34" s="1">
        <v>2016</v>
      </c>
      <c r="W34" s="24">
        <v>0.84955767568271068</v>
      </c>
      <c r="X34" s="31">
        <v>0.39625565407117624</v>
      </c>
    </row>
    <row r="35" spans="1:24" x14ac:dyDescent="0.3">
      <c r="A35" t="s">
        <v>350</v>
      </c>
      <c r="B35">
        <v>2020</v>
      </c>
      <c r="C35" t="s">
        <v>140</v>
      </c>
      <c r="D35" s="6">
        <v>1026629</v>
      </c>
      <c r="E35" s="6">
        <v>82280314</v>
      </c>
      <c r="F35" s="6">
        <v>26734332</v>
      </c>
      <c r="G35" s="6">
        <v>85620993</v>
      </c>
      <c r="H35" s="6">
        <v>112355325</v>
      </c>
      <c r="I35" s="6">
        <v>16164906</v>
      </c>
      <c r="V35" s="1">
        <v>2017</v>
      </c>
      <c r="W35" s="24">
        <v>0.8827386528159209</v>
      </c>
      <c r="X35" s="31">
        <v>0.52820301913272805</v>
      </c>
    </row>
    <row r="36" spans="1:24" x14ac:dyDescent="0.3">
      <c r="A36" t="s">
        <v>351</v>
      </c>
      <c r="B36">
        <v>2020</v>
      </c>
      <c r="C36" t="s">
        <v>55</v>
      </c>
      <c r="D36" s="27">
        <v>1083592</v>
      </c>
      <c r="E36" s="6">
        <v>962023</v>
      </c>
      <c r="F36" s="6">
        <v>3652790</v>
      </c>
      <c r="G36" s="6">
        <v>5355877</v>
      </c>
      <c r="H36" s="6">
        <v>9008667</v>
      </c>
      <c r="I36" s="6">
        <v>1087836</v>
      </c>
      <c r="V36" s="1">
        <v>2018</v>
      </c>
      <c r="W36" s="24">
        <v>0.88229603925673361</v>
      </c>
      <c r="X36" s="31">
        <v>0.48347005852324371</v>
      </c>
    </row>
    <row r="37" spans="1:24" x14ac:dyDescent="0.3">
      <c r="A37" t="s">
        <v>351</v>
      </c>
      <c r="B37">
        <v>2020</v>
      </c>
      <c r="C37" t="s">
        <v>74</v>
      </c>
      <c r="D37" s="27">
        <v>342284</v>
      </c>
      <c r="E37" s="6">
        <v>228190</v>
      </c>
      <c r="F37" s="6">
        <v>1494685</v>
      </c>
      <c r="G37" s="6">
        <v>228190</v>
      </c>
      <c r="H37" s="27">
        <v>1722875</v>
      </c>
      <c r="I37" s="6">
        <v>618231</v>
      </c>
      <c r="V37" s="1">
        <v>2019</v>
      </c>
      <c r="W37" s="24">
        <v>0.83814980354973023</v>
      </c>
      <c r="X37" s="31">
        <v>0.50801625867312716</v>
      </c>
    </row>
    <row r="38" spans="1:24" x14ac:dyDescent="0.3">
      <c r="A38" t="s">
        <v>351</v>
      </c>
      <c r="B38">
        <v>2020</v>
      </c>
      <c r="C38" t="s">
        <v>51</v>
      </c>
      <c r="D38" s="27">
        <v>0</v>
      </c>
      <c r="E38" s="6">
        <v>0</v>
      </c>
      <c r="F38" s="6">
        <v>2029651</v>
      </c>
      <c r="G38" s="6">
        <v>2292585</v>
      </c>
      <c r="H38" s="27">
        <v>4322236</v>
      </c>
      <c r="I38" s="27">
        <v>411091</v>
      </c>
      <c r="V38" s="1">
        <v>2020</v>
      </c>
      <c r="W38" s="24">
        <v>0.85179258976329786</v>
      </c>
      <c r="X38" s="31">
        <v>0.48335282577502214</v>
      </c>
    </row>
    <row r="39" spans="1:24" x14ac:dyDescent="0.3">
      <c r="A39" t="s">
        <v>351</v>
      </c>
      <c r="B39">
        <v>2020</v>
      </c>
      <c r="C39" t="s">
        <v>56</v>
      </c>
      <c r="D39" s="27">
        <v>25646</v>
      </c>
      <c r="E39" s="6">
        <v>0</v>
      </c>
      <c r="F39" s="6">
        <v>1018595</v>
      </c>
      <c r="G39" s="6">
        <v>0</v>
      </c>
      <c r="H39" s="27">
        <v>1018595</v>
      </c>
      <c r="I39" s="6">
        <v>401799</v>
      </c>
    </row>
    <row r="40" spans="1:24" x14ac:dyDescent="0.3">
      <c r="A40" t="s">
        <v>351</v>
      </c>
      <c r="B40">
        <v>2020</v>
      </c>
      <c r="C40" t="s">
        <v>52</v>
      </c>
      <c r="D40" s="6">
        <v>280740</v>
      </c>
      <c r="E40" s="6">
        <v>845450</v>
      </c>
      <c r="F40" s="6">
        <v>1289556</v>
      </c>
      <c r="G40" s="6">
        <v>845450</v>
      </c>
      <c r="H40" s="27">
        <v>2135006</v>
      </c>
      <c r="I40" s="6">
        <v>328301</v>
      </c>
    </row>
    <row r="41" spans="1:24" x14ac:dyDescent="0.3">
      <c r="A41" t="s">
        <v>351</v>
      </c>
      <c r="B41">
        <v>2020</v>
      </c>
      <c r="C41" t="s">
        <v>89</v>
      </c>
      <c r="D41" s="6">
        <v>265950</v>
      </c>
      <c r="E41" s="6">
        <v>0</v>
      </c>
      <c r="F41" s="6">
        <v>1422576</v>
      </c>
      <c r="G41" s="6">
        <v>555949</v>
      </c>
      <c r="H41" s="6">
        <v>1978525</v>
      </c>
      <c r="I41" s="6">
        <v>242110</v>
      </c>
    </row>
    <row r="42" spans="1:24" x14ac:dyDescent="0.3">
      <c r="A42" t="s">
        <v>351</v>
      </c>
      <c r="B42">
        <v>2020</v>
      </c>
      <c r="C42" t="s">
        <v>85</v>
      </c>
      <c r="D42" s="6">
        <v>567575</v>
      </c>
      <c r="E42" s="6">
        <v>0</v>
      </c>
      <c r="F42" s="6">
        <v>1429041</v>
      </c>
      <c r="G42" s="6">
        <v>45461</v>
      </c>
      <c r="H42" s="6">
        <v>1474502</v>
      </c>
      <c r="I42" s="6">
        <v>-470464</v>
      </c>
    </row>
    <row r="43" spans="1:24" x14ac:dyDescent="0.3">
      <c r="A43" t="s">
        <v>351</v>
      </c>
      <c r="B43">
        <v>2020</v>
      </c>
      <c r="C43" t="s">
        <v>37</v>
      </c>
      <c r="D43" s="6">
        <v>0</v>
      </c>
      <c r="E43" s="6">
        <v>0</v>
      </c>
      <c r="F43" s="6">
        <v>24000</v>
      </c>
      <c r="G43" s="6">
        <v>779807</v>
      </c>
      <c r="H43" s="6">
        <v>803807</v>
      </c>
      <c r="I43" s="6">
        <v>-517734</v>
      </c>
    </row>
    <row r="44" spans="1:24" x14ac:dyDescent="0.3">
      <c r="A44" t="s">
        <v>351</v>
      </c>
      <c r="B44">
        <v>2020</v>
      </c>
      <c r="C44" t="s">
        <v>69</v>
      </c>
      <c r="D44" s="6">
        <v>6070872</v>
      </c>
      <c r="E44" s="6">
        <v>0</v>
      </c>
      <c r="F44" s="6">
        <v>20419951</v>
      </c>
      <c r="G44" s="6">
        <v>0</v>
      </c>
      <c r="H44" s="6">
        <v>20419951</v>
      </c>
      <c r="I44" s="6">
        <v>6401525</v>
      </c>
    </row>
    <row r="45" spans="1:24" x14ac:dyDescent="0.3">
      <c r="A45" t="s">
        <v>351</v>
      </c>
      <c r="B45">
        <v>2020</v>
      </c>
      <c r="C45" t="s">
        <v>66</v>
      </c>
      <c r="D45" s="6">
        <v>2800</v>
      </c>
      <c r="E45" s="6">
        <v>830415</v>
      </c>
      <c r="F45" s="6">
        <v>4152895</v>
      </c>
      <c r="G45" s="6">
        <v>1054497</v>
      </c>
      <c r="H45" s="6">
        <v>5207392</v>
      </c>
      <c r="I45" s="6">
        <v>344542</v>
      </c>
    </row>
    <row r="46" spans="1:24" x14ac:dyDescent="0.3">
      <c r="A46" t="s">
        <v>351</v>
      </c>
      <c r="B46">
        <v>2020</v>
      </c>
      <c r="C46" t="s">
        <v>67</v>
      </c>
      <c r="D46" s="6">
        <v>0</v>
      </c>
      <c r="E46" s="6">
        <v>0</v>
      </c>
      <c r="F46" s="6">
        <v>7196117</v>
      </c>
      <c r="G46" s="6">
        <v>911801</v>
      </c>
      <c r="H46" s="6">
        <v>8107918</v>
      </c>
      <c r="I46" s="6">
        <v>2670491</v>
      </c>
    </row>
    <row r="47" spans="1:24" x14ac:dyDescent="0.3">
      <c r="A47" t="s">
        <v>351</v>
      </c>
      <c r="B47">
        <v>2020</v>
      </c>
      <c r="C47" t="s">
        <v>77</v>
      </c>
      <c r="D47" s="6">
        <v>345850</v>
      </c>
      <c r="E47" s="6">
        <v>0</v>
      </c>
      <c r="F47" s="6">
        <v>1533604</v>
      </c>
      <c r="G47" s="6">
        <v>218541</v>
      </c>
      <c r="H47" s="6">
        <v>1752145</v>
      </c>
      <c r="I47" s="6">
        <v>365274</v>
      </c>
    </row>
    <row r="48" spans="1:24" x14ac:dyDescent="0.3">
      <c r="A48" t="s">
        <v>351</v>
      </c>
      <c r="B48">
        <v>2020</v>
      </c>
      <c r="C48" t="s">
        <v>32</v>
      </c>
      <c r="D48" s="6">
        <v>0</v>
      </c>
      <c r="E48" s="6">
        <v>0</v>
      </c>
      <c r="F48" s="6">
        <v>3112871</v>
      </c>
      <c r="G48" s="6">
        <v>0</v>
      </c>
      <c r="H48" s="6">
        <v>3112871</v>
      </c>
      <c r="I48" s="6">
        <v>441596</v>
      </c>
    </row>
    <row r="49" spans="1:9" x14ac:dyDescent="0.3">
      <c r="A49" t="s">
        <v>351</v>
      </c>
      <c r="B49">
        <v>2020</v>
      </c>
      <c r="C49" t="s">
        <v>30</v>
      </c>
      <c r="D49" s="6">
        <v>0</v>
      </c>
      <c r="E49" s="6">
        <v>0</v>
      </c>
      <c r="F49" s="6">
        <v>2865145</v>
      </c>
      <c r="G49" s="6">
        <v>0</v>
      </c>
      <c r="H49" s="6">
        <v>2865145</v>
      </c>
      <c r="I49" s="6">
        <v>291469</v>
      </c>
    </row>
    <row r="50" spans="1:9" x14ac:dyDescent="0.3">
      <c r="A50" t="s">
        <v>351</v>
      </c>
      <c r="B50">
        <v>2020</v>
      </c>
      <c r="C50" t="s">
        <v>40</v>
      </c>
      <c r="D50" s="6">
        <v>49578</v>
      </c>
      <c r="E50" s="6">
        <v>0</v>
      </c>
      <c r="F50" s="6">
        <v>5901744</v>
      </c>
      <c r="G50" s="6">
        <v>341719</v>
      </c>
      <c r="H50" s="6">
        <v>6243463</v>
      </c>
      <c r="I50" s="6">
        <v>5196935</v>
      </c>
    </row>
    <row r="51" spans="1:9" x14ac:dyDescent="0.3">
      <c r="A51" t="s">
        <v>351</v>
      </c>
      <c r="B51">
        <v>2020</v>
      </c>
      <c r="C51" t="s">
        <v>26</v>
      </c>
      <c r="D51" s="6">
        <v>59119</v>
      </c>
      <c r="E51" s="6">
        <v>0</v>
      </c>
      <c r="F51" s="6">
        <v>3747456</v>
      </c>
      <c r="G51" s="6">
        <v>493502</v>
      </c>
      <c r="H51" s="6">
        <v>4240958</v>
      </c>
      <c r="I51" s="6">
        <v>4262793</v>
      </c>
    </row>
    <row r="52" spans="1:9" x14ac:dyDescent="0.3">
      <c r="A52" t="s">
        <v>351</v>
      </c>
      <c r="B52">
        <v>2020</v>
      </c>
      <c r="C52" t="s">
        <v>60</v>
      </c>
      <c r="D52" s="6">
        <v>614537</v>
      </c>
      <c r="E52" s="6">
        <v>373333</v>
      </c>
      <c r="F52" s="6">
        <v>4556315</v>
      </c>
      <c r="G52" s="6">
        <v>390839</v>
      </c>
      <c r="H52" s="6">
        <v>4947154</v>
      </c>
      <c r="I52" s="6">
        <v>2352129</v>
      </c>
    </row>
    <row r="53" spans="1:9" x14ac:dyDescent="0.3">
      <c r="A53" t="s">
        <v>351</v>
      </c>
      <c r="B53">
        <v>2020</v>
      </c>
      <c r="C53" t="s">
        <v>57</v>
      </c>
      <c r="D53" s="6">
        <v>139594</v>
      </c>
      <c r="E53" s="6">
        <v>131366</v>
      </c>
      <c r="F53" s="6">
        <v>2079929</v>
      </c>
      <c r="G53" s="6">
        <v>131366</v>
      </c>
      <c r="H53" s="6">
        <v>2211295</v>
      </c>
      <c r="I53" s="6">
        <v>532677</v>
      </c>
    </row>
    <row r="54" spans="1:9" x14ac:dyDescent="0.3">
      <c r="A54" t="s">
        <v>351</v>
      </c>
      <c r="B54">
        <v>2020</v>
      </c>
      <c r="C54" t="s">
        <v>68</v>
      </c>
      <c r="D54" s="6">
        <v>2406</v>
      </c>
      <c r="E54" s="6">
        <v>1944699</v>
      </c>
      <c r="F54" s="6">
        <v>15908006</v>
      </c>
      <c r="G54" s="6">
        <v>2499767</v>
      </c>
      <c r="H54" s="6">
        <v>18407773</v>
      </c>
      <c r="I54" s="6">
        <v>3981001</v>
      </c>
    </row>
    <row r="55" spans="1:9" x14ac:dyDescent="0.3">
      <c r="A55" t="s">
        <v>351</v>
      </c>
      <c r="B55">
        <v>2020</v>
      </c>
      <c r="C55" t="s">
        <v>31</v>
      </c>
      <c r="D55" s="6">
        <v>0</v>
      </c>
      <c r="E55" s="6">
        <v>0</v>
      </c>
      <c r="F55" s="6">
        <v>863942</v>
      </c>
      <c r="G55" s="6">
        <v>281849</v>
      </c>
      <c r="H55" s="6">
        <v>1145791</v>
      </c>
      <c r="I55" s="6">
        <v>414738</v>
      </c>
    </row>
    <row r="56" spans="1:9" x14ac:dyDescent="0.3">
      <c r="A56" t="s">
        <v>351</v>
      </c>
      <c r="B56">
        <v>2020</v>
      </c>
      <c r="C56" t="s">
        <v>58</v>
      </c>
      <c r="D56" s="6">
        <v>1606421</v>
      </c>
      <c r="E56" s="6">
        <v>1077000</v>
      </c>
      <c r="F56" s="6">
        <v>10088016</v>
      </c>
      <c r="G56" s="6">
        <v>1757549</v>
      </c>
      <c r="H56" s="6">
        <v>11845565</v>
      </c>
      <c r="I56" s="6">
        <v>1059308</v>
      </c>
    </row>
    <row r="57" spans="1:9" x14ac:dyDescent="0.3">
      <c r="A57" t="s">
        <v>351</v>
      </c>
      <c r="B57">
        <v>2020</v>
      </c>
      <c r="C57" t="s">
        <v>48</v>
      </c>
      <c r="D57" s="6">
        <v>6322656</v>
      </c>
      <c r="E57" s="6">
        <v>0</v>
      </c>
      <c r="F57" s="6">
        <v>18952595</v>
      </c>
      <c r="G57" s="6">
        <v>254294</v>
      </c>
      <c r="H57" s="6">
        <v>19206889</v>
      </c>
      <c r="I57" s="6">
        <v>1512370</v>
      </c>
    </row>
    <row r="58" spans="1:9" x14ac:dyDescent="0.3">
      <c r="A58" t="s">
        <v>351</v>
      </c>
      <c r="B58">
        <v>2020</v>
      </c>
      <c r="C58" t="s">
        <v>49</v>
      </c>
      <c r="D58" s="6">
        <v>612417</v>
      </c>
      <c r="E58" s="6">
        <v>505186</v>
      </c>
      <c r="F58" s="6">
        <v>4151835</v>
      </c>
      <c r="G58" s="6">
        <v>505186</v>
      </c>
      <c r="H58" s="6">
        <v>4657021</v>
      </c>
      <c r="I58" s="6">
        <v>1212577</v>
      </c>
    </row>
    <row r="59" spans="1:9" x14ac:dyDescent="0.3">
      <c r="A59" t="s">
        <v>351</v>
      </c>
      <c r="B59">
        <v>2020</v>
      </c>
      <c r="C59" t="s">
        <v>42</v>
      </c>
      <c r="D59" s="6">
        <v>0</v>
      </c>
      <c r="E59" s="6">
        <v>0</v>
      </c>
      <c r="F59" s="6">
        <v>1375981</v>
      </c>
      <c r="G59" s="6">
        <v>91500</v>
      </c>
      <c r="H59" s="6">
        <v>1467481</v>
      </c>
      <c r="I59" s="6">
        <v>1159098</v>
      </c>
    </row>
    <row r="60" spans="1:9" x14ac:dyDescent="0.3">
      <c r="A60" t="s">
        <v>351</v>
      </c>
      <c r="B60">
        <v>2020</v>
      </c>
      <c r="C60" t="s">
        <v>25</v>
      </c>
      <c r="D60" s="6">
        <v>3782928</v>
      </c>
      <c r="E60" s="6">
        <v>4535460</v>
      </c>
      <c r="F60" s="6">
        <v>10945634</v>
      </c>
      <c r="G60" s="6">
        <v>5684884</v>
      </c>
      <c r="H60" s="6">
        <v>16630518</v>
      </c>
      <c r="I60" s="6">
        <v>1821824</v>
      </c>
    </row>
    <row r="61" spans="1:9" x14ac:dyDescent="0.3">
      <c r="A61" t="s">
        <v>351</v>
      </c>
      <c r="B61">
        <v>2020</v>
      </c>
      <c r="C61" t="s">
        <v>72</v>
      </c>
      <c r="D61" s="6">
        <v>15979</v>
      </c>
      <c r="E61" s="6">
        <v>511778</v>
      </c>
      <c r="F61" s="6">
        <v>1336676</v>
      </c>
      <c r="G61" s="6">
        <v>511778</v>
      </c>
      <c r="H61" s="6">
        <v>1848454</v>
      </c>
      <c r="I61" s="29">
        <v>0</v>
      </c>
    </row>
    <row r="62" spans="1:9" x14ac:dyDescent="0.3">
      <c r="A62" t="s">
        <v>351</v>
      </c>
      <c r="B62">
        <v>2020</v>
      </c>
      <c r="C62" t="s">
        <v>36</v>
      </c>
      <c r="D62" s="6">
        <v>0</v>
      </c>
      <c r="E62" s="6">
        <v>0</v>
      </c>
      <c r="F62" s="6">
        <v>1140736</v>
      </c>
      <c r="G62" s="6">
        <v>62214</v>
      </c>
      <c r="H62" s="6">
        <v>1202950</v>
      </c>
      <c r="I62" s="6">
        <v>294688</v>
      </c>
    </row>
    <row r="63" spans="1:9" x14ac:dyDescent="0.3">
      <c r="A63" t="s">
        <v>351</v>
      </c>
      <c r="B63">
        <v>2020</v>
      </c>
      <c r="C63" t="s">
        <v>88</v>
      </c>
      <c r="D63" s="6">
        <v>22465</v>
      </c>
      <c r="E63" s="6">
        <v>304784</v>
      </c>
      <c r="F63" s="6">
        <v>2341150</v>
      </c>
      <c r="G63" s="6">
        <v>591781</v>
      </c>
      <c r="H63" s="6">
        <v>2932931</v>
      </c>
      <c r="I63" s="6">
        <v>286174</v>
      </c>
    </row>
    <row r="64" spans="1:9" x14ac:dyDescent="0.3">
      <c r="A64" t="s">
        <v>351</v>
      </c>
      <c r="B64">
        <v>2020</v>
      </c>
      <c r="C64" t="s">
        <v>62</v>
      </c>
      <c r="D64" s="6">
        <v>332827</v>
      </c>
      <c r="E64" s="6">
        <v>625061</v>
      </c>
      <c r="F64" s="6">
        <v>4894606</v>
      </c>
      <c r="G64" s="6">
        <v>759061</v>
      </c>
      <c r="H64" s="6">
        <v>5653667</v>
      </c>
      <c r="I64" s="6">
        <v>1260506</v>
      </c>
    </row>
    <row r="65" spans="1:9" x14ac:dyDescent="0.3">
      <c r="A65" t="s">
        <v>351</v>
      </c>
      <c r="B65">
        <v>2020</v>
      </c>
      <c r="C65" t="s">
        <v>93</v>
      </c>
      <c r="D65" s="6">
        <v>154198</v>
      </c>
      <c r="E65" s="6">
        <v>0</v>
      </c>
      <c r="F65" s="6">
        <v>5447545</v>
      </c>
      <c r="G65" s="6">
        <v>467444</v>
      </c>
      <c r="H65" s="6">
        <v>5914989</v>
      </c>
      <c r="I65" s="6">
        <v>-222591</v>
      </c>
    </row>
    <row r="66" spans="1:9" x14ac:dyDescent="0.3">
      <c r="A66" t="s">
        <v>351</v>
      </c>
      <c r="B66">
        <v>2020</v>
      </c>
      <c r="C66" t="s">
        <v>50</v>
      </c>
      <c r="D66" s="6">
        <v>494563</v>
      </c>
      <c r="E66" s="6">
        <v>0</v>
      </c>
      <c r="F66" s="6">
        <v>1990220</v>
      </c>
      <c r="G66" s="6">
        <v>437669</v>
      </c>
      <c r="H66" s="6">
        <v>2427889</v>
      </c>
      <c r="I66" s="6">
        <v>86450</v>
      </c>
    </row>
    <row r="67" spans="1:9" x14ac:dyDescent="0.3">
      <c r="A67" t="s">
        <v>351</v>
      </c>
      <c r="B67">
        <v>2020</v>
      </c>
      <c r="C67" t="s">
        <v>54</v>
      </c>
      <c r="D67" s="6">
        <v>0</v>
      </c>
      <c r="E67" s="6">
        <v>0</v>
      </c>
      <c r="F67" s="6">
        <v>1095652</v>
      </c>
      <c r="G67" s="6">
        <v>189726</v>
      </c>
      <c r="H67" s="6">
        <v>1285378</v>
      </c>
      <c r="I67" s="6">
        <v>37668</v>
      </c>
    </row>
    <row r="68" spans="1:9" x14ac:dyDescent="0.3">
      <c r="A68" t="s">
        <v>351</v>
      </c>
      <c r="B68">
        <v>2020</v>
      </c>
      <c r="C68" t="s">
        <v>84</v>
      </c>
      <c r="D68" s="6">
        <v>251603</v>
      </c>
      <c r="E68" s="6">
        <v>0</v>
      </c>
      <c r="F68" s="6">
        <v>525131</v>
      </c>
      <c r="G68" s="6">
        <v>83772</v>
      </c>
      <c r="H68" s="6">
        <v>608903</v>
      </c>
      <c r="I68" s="6">
        <v>-152986</v>
      </c>
    </row>
    <row r="69" spans="1:9" x14ac:dyDescent="0.3">
      <c r="A69" t="s">
        <v>351</v>
      </c>
      <c r="B69">
        <v>2020</v>
      </c>
      <c r="C69" t="s">
        <v>47</v>
      </c>
      <c r="D69" s="6">
        <v>152147</v>
      </c>
      <c r="E69" s="6">
        <v>0</v>
      </c>
      <c r="F69" s="6">
        <v>1288042</v>
      </c>
      <c r="G69" s="6">
        <v>0</v>
      </c>
      <c r="H69" s="6">
        <v>1288042</v>
      </c>
      <c r="I69" s="6">
        <v>218597</v>
      </c>
    </row>
    <row r="70" spans="1:9" x14ac:dyDescent="0.3">
      <c r="A70" t="s">
        <v>351</v>
      </c>
      <c r="B70">
        <v>2020</v>
      </c>
      <c r="C70" t="s">
        <v>46</v>
      </c>
      <c r="D70" s="6">
        <v>13808</v>
      </c>
      <c r="E70" s="6">
        <v>0</v>
      </c>
      <c r="F70" s="6">
        <v>503823</v>
      </c>
      <c r="G70" s="6">
        <v>458950</v>
      </c>
      <c r="H70" s="6">
        <v>962773</v>
      </c>
      <c r="I70" s="6">
        <v>650034</v>
      </c>
    </row>
    <row r="71" spans="1:9" x14ac:dyDescent="0.3">
      <c r="A71" t="s">
        <v>351</v>
      </c>
      <c r="B71">
        <v>2020</v>
      </c>
      <c r="C71" t="s">
        <v>29</v>
      </c>
      <c r="D71" s="6">
        <v>2202533</v>
      </c>
      <c r="E71" s="6">
        <v>0</v>
      </c>
      <c r="F71" s="6">
        <v>14731664</v>
      </c>
      <c r="G71" s="6">
        <v>514540</v>
      </c>
      <c r="H71" s="6">
        <v>15246204</v>
      </c>
      <c r="I71" s="6">
        <v>8762147</v>
      </c>
    </row>
    <row r="72" spans="1:9" x14ac:dyDescent="0.3">
      <c r="A72" t="s">
        <v>350</v>
      </c>
      <c r="B72">
        <v>2019</v>
      </c>
      <c r="C72" t="s">
        <v>92</v>
      </c>
      <c r="D72" s="6">
        <v>0</v>
      </c>
      <c r="E72" s="6">
        <v>1217817</v>
      </c>
      <c r="F72" s="6">
        <v>680757</v>
      </c>
      <c r="G72" s="6">
        <v>1299470</v>
      </c>
      <c r="H72" s="6">
        <v>1980227</v>
      </c>
      <c r="I72" s="6">
        <v>424590</v>
      </c>
    </row>
    <row r="73" spans="1:9" x14ac:dyDescent="0.3">
      <c r="A73" t="s">
        <v>350</v>
      </c>
      <c r="B73">
        <v>2019</v>
      </c>
      <c r="C73" t="s">
        <v>86</v>
      </c>
      <c r="D73" s="6">
        <v>944099</v>
      </c>
      <c r="E73" s="6">
        <v>3705005</v>
      </c>
      <c r="F73" s="6">
        <v>3987187</v>
      </c>
      <c r="G73" s="6">
        <v>3705005</v>
      </c>
      <c r="H73" s="6">
        <v>7692192</v>
      </c>
      <c r="I73" s="6">
        <v>1173152</v>
      </c>
    </row>
    <row r="74" spans="1:9" x14ac:dyDescent="0.3">
      <c r="A74" t="s">
        <v>350</v>
      </c>
      <c r="B74">
        <v>2019</v>
      </c>
      <c r="C74" t="s">
        <v>73</v>
      </c>
      <c r="D74" s="6">
        <v>697008</v>
      </c>
      <c r="E74" s="6">
        <v>1234775</v>
      </c>
      <c r="F74" s="6">
        <v>26702070</v>
      </c>
      <c r="G74" s="6">
        <v>1234775</v>
      </c>
      <c r="H74" s="6">
        <v>27936845</v>
      </c>
      <c r="I74" s="6">
        <v>21420129</v>
      </c>
    </row>
    <row r="75" spans="1:9" x14ac:dyDescent="0.3">
      <c r="A75" t="s">
        <v>350</v>
      </c>
      <c r="B75">
        <v>2019</v>
      </c>
      <c r="C75" t="s">
        <v>82</v>
      </c>
      <c r="D75" s="6">
        <v>0</v>
      </c>
      <c r="E75" s="6">
        <v>18216444</v>
      </c>
      <c r="F75" s="6">
        <v>14994038</v>
      </c>
      <c r="G75" s="6">
        <v>18249447</v>
      </c>
      <c r="H75" s="6">
        <v>33243485</v>
      </c>
      <c r="I75" s="6">
        <v>8634547</v>
      </c>
    </row>
    <row r="76" spans="1:9" x14ac:dyDescent="0.3">
      <c r="A76" t="s">
        <v>350</v>
      </c>
      <c r="B76">
        <v>2019</v>
      </c>
      <c r="C76" t="s">
        <v>44</v>
      </c>
      <c r="D76" s="6">
        <v>1828050</v>
      </c>
      <c r="E76" s="6">
        <v>1908611</v>
      </c>
      <c r="F76" s="6">
        <v>23232065</v>
      </c>
      <c r="G76" s="6">
        <v>5795603</v>
      </c>
      <c r="H76" s="6">
        <v>29027668</v>
      </c>
      <c r="I76" s="6">
        <v>1666392</v>
      </c>
    </row>
    <row r="77" spans="1:9" x14ac:dyDescent="0.3">
      <c r="A77" t="s">
        <v>350</v>
      </c>
      <c r="B77">
        <v>2019</v>
      </c>
      <c r="C77" t="s">
        <v>79</v>
      </c>
      <c r="D77" s="6">
        <v>0</v>
      </c>
      <c r="E77" s="6">
        <v>0</v>
      </c>
      <c r="F77" s="6">
        <v>1492075</v>
      </c>
      <c r="G77" s="6">
        <v>180996</v>
      </c>
      <c r="H77" s="6">
        <v>1673071</v>
      </c>
      <c r="I77" s="6">
        <v>4323964</v>
      </c>
    </row>
    <row r="78" spans="1:9" x14ac:dyDescent="0.3">
      <c r="A78" t="s">
        <v>350</v>
      </c>
      <c r="B78">
        <v>2019</v>
      </c>
      <c r="C78" t="s">
        <v>34</v>
      </c>
      <c r="D78" s="6">
        <v>61523</v>
      </c>
      <c r="E78" s="6">
        <v>0</v>
      </c>
      <c r="F78" s="6">
        <v>15592853</v>
      </c>
      <c r="G78" s="6">
        <v>1812805</v>
      </c>
      <c r="H78" s="6">
        <v>17405658</v>
      </c>
      <c r="I78" s="6">
        <v>4803878</v>
      </c>
    </row>
    <row r="79" spans="1:9" x14ac:dyDescent="0.3">
      <c r="A79" t="s">
        <v>350</v>
      </c>
      <c r="B79">
        <v>2019</v>
      </c>
      <c r="C79" t="s">
        <v>43</v>
      </c>
      <c r="D79" s="6">
        <v>6305</v>
      </c>
      <c r="E79" s="6">
        <v>0</v>
      </c>
      <c r="F79" s="6">
        <v>2467289</v>
      </c>
      <c r="G79" s="6">
        <v>1005812</v>
      </c>
      <c r="H79" s="6">
        <v>3473101</v>
      </c>
      <c r="I79" s="6">
        <v>-194444</v>
      </c>
    </row>
    <row r="80" spans="1:9" x14ac:dyDescent="0.3">
      <c r="A80" t="s">
        <v>350</v>
      </c>
      <c r="B80">
        <v>2019</v>
      </c>
      <c r="C80" t="s">
        <v>87</v>
      </c>
      <c r="D80" s="6">
        <v>0</v>
      </c>
      <c r="E80" s="6">
        <v>0</v>
      </c>
      <c r="F80" s="6">
        <v>8140455</v>
      </c>
      <c r="G80" s="6">
        <v>9588088</v>
      </c>
      <c r="H80" s="6">
        <v>17728543</v>
      </c>
      <c r="I80" s="6">
        <v>8366267</v>
      </c>
    </row>
    <row r="81" spans="1:9" x14ac:dyDescent="0.3">
      <c r="A81" t="s">
        <v>350</v>
      </c>
      <c r="B81">
        <v>2019</v>
      </c>
      <c r="C81" t="s">
        <v>61</v>
      </c>
      <c r="D81" s="6">
        <v>2800107</v>
      </c>
      <c r="E81" s="6">
        <v>1680661</v>
      </c>
      <c r="F81" s="6">
        <v>16012697</v>
      </c>
      <c r="G81" s="6">
        <v>16454246</v>
      </c>
      <c r="H81" s="6">
        <v>32466943</v>
      </c>
      <c r="I81" s="6">
        <v>4258709</v>
      </c>
    </row>
    <row r="82" spans="1:9" x14ac:dyDescent="0.3">
      <c r="A82" t="s">
        <v>350</v>
      </c>
      <c r="B82">
        <v>2019</v>
      </c>
      <c r="C82" t="s">
        <v>41</v>
      </c>
      <c r="D82" s="6">
        <v>1578315</v>
      </c>
      <c r="E82" s="6">
        <v>983769</v>
      </c>
      <c r="F82" s="6">
        <v>3870000</v>
      </c>
      <c r="G82" s="6">
        <v>2528741</v>
      </c>
      <c r="H82" s="6">
        <v>6398741</v>
      </c>
      <c r="I82" s="6">
        <v>590250</v>
      </c>
    </row>
    <row r="83" spans="1:9" x14ac:dyDescent="0.3">
      <c r="A83" t="s">
        <v>350</v>
      </c>
      <c r="B83">
        <v>2019</v>
      </c>
      <c r="C83" t="s">
        <v>138</v>
      </c>
      <c r="D83" s="6">
        <v>3584064</v>
      </c>
      <c r="E83" s="6">
        <v>118430630</v>
      </c>
      <c r="F83" s="6">
        <v>145109716</v>
      </c>
      <c r="G83" s="6">
        <v>199897277</v>
      </c>
      <c r="H83" s="6">
        <v>345006993</v>
      </c>
      <c r="I83" s="6">
        <v>45214184</v>
      </c>
    </row>
    <row r="84" spans="1:9" x14ac:dyDescent="0.3">
      <c r="A84" t="s">
        <v>350</v>
      </c>
      <c r="B84">
        <v>2019</v>
      </c>
      <c r="C84" t="s">
        <v>140</v>
      </c>
      <c r="D84" s="6">
        <v>23592155</v>
      </c>
      <c r="E84" s="6">
        <v>49769036</v>
      </c>
      <c r="F84" s="6">
        <v>63189071</v>
      </c>
      <c r="G84" s="6">
        <v>53446471</v>
      </c>
      <c r="H84" s="6">
        <v>116635542</v>
      </c>
      <c r="I84" s="6">
        <v>14728691</v>
      </c>
    </row>
    <row r="85" spans="1:9" x14ac:dyDescent="0.3">
      <c r="A85" t="s">
        <v>351</v>
      </c>
      <c r="B85">
        <v>2019</v>
      </c>
      <c r="C85" t="s">
        <v>89</v>
      </c>
      <c r="D85" s="6">
        <v>0</v>
      </c>
      <c r="E85" s="6">
        <v>0</v>
      </c>
      <c r="F85" s="6">
        <v>1250604</v>
      </c>
      <c r="G85" s="6">
        <v>544062</v>
      </c>
      <c r="H85" s="6">
        <v>1794666</v>
      </c>
      <c r="I85" s="6">
        <v>331840</v>
      </c>
    </row>
    <row r="86" spans="1:9" x14ac:dyDescent="0.3">
      <c r="A86" t="s">
        <v>351</v>
      </c>
      <c r="B86">
        <v>2019</v>
      </c>
      <c r="C86" t="s">
        <v>85</v>
      </c>
      <c r="D86" s="6">
        <v>277983</v>
      </c>
      <c r="E86" s="6">
        <v>0</v>
      </c>
      <c r="F86" s="6">
        <v>1451337</v>
      </c>
      <c r="G86" s="6">
        <v>42430</v>
      </c>
      <c r="H86" s="6">
        <v>1493767</v>
      </c>
      <c r="I86" s="6">
        <v>86568</v>
      </c>
    </row>
    <row r="87" spans="1:9" x14ac:dyDescent="0.3">
      <c r="A87" t="s">
        <v>351</v>
      </c>
      <c r="B87">
        <v>2019</v>
      </c>
      <c r="C87" t="s">
        <v>69</v>
      </c>
      <c r="D87" s="6">
        <v>6486822</v>
      </c>
      <c r="E87" s="6">
        <v>0</v>
      </c>
      <c r="F87" s="6">
        <v>20798536</v>
      </c>
      <c r="G87" s="6">
        <v>0</v>
      </c>
      <c r="H87" s="6">
        <v>20798536</v>
      </c>
      <c r="I87" s="6">
        <v>4411111</v>
      </c>
    </row>
    <row r="88" spans="1:9" x14ac:dyDescent="0.3">
      <c r="A88" t="s">
        <v>351</v>
      </c>
      <c r="B88">
        <v>2019</v>
      </c>
      <c r="C88" t="s">
        <v>66</v>
      </c>
      <c r="D88" s="6">
        <v>335443</v>
      </c>
      <c r="E88" s="6">
        <v>373333</v>
      </c>
      <c r="F88" s="6">
        <v>3306653</v>
      </c>
      <c r="G88" s="6">
        <v>595949</v>
      </c>
      <c r="H88" s="6">
        <v>3902602</v>
      </c>
      <c r="I88" s="6">
        <v>577585</v>
      </c>
    </row>
    <row r="89" spans="1:9" x14ac:dyDescent="0.3">
      <c r="A89" t="s">
        <v>351</v>
      </c>
      <c r="B89">
        <v>2019</v>
      </c>
      <c r="C89" t="s">
        <v>67</v>
      </c>
      <c r="D89" s="6">
        <v>41667</v>
      </c>
      <c r="E89" s="6">
        <v>78652</v>
      </c>
      <c r="F89" s="6">
        <v>5672384</v>
      </c>
      <c r="G89" s="6">
        <v>1059685</v>
      </c>
      <c r="H89" s="6">
        <v>6732069</v>
      </c>
      <c r="I89" s="6">
        <v>954704</v>
      </c>
    </row>
    <row r="90" spans="1:9" x14ac:dyDescent="0.3">
      <c r="A90" t="s">
        <v>351</v>
      </c>
      <c r="B90">
        <v>2019</v>
      </c>
      <c r="C90" t="s">
        <v>30</v>
      </c>
      <c r="D90" s="6">
        <v>1232840</v>
      </c>
      <c r="E90" s="6">
        <v>0</v>
      </c>
      <c r="F90" s="6">
        <v>3114626</v>
      </c>
      <c r="G90" s="6">
        <v>0</v>
      </c>
      <c r="H90" s="6">
        <v>3114626</v>
      </c>
      <c r="I90" s="6">
        <v>294125</v>
      </c>
    </row>
    <row r="91" spans="1:9" x14ac:dyDescent="0.3">
      <c r="A91" t="s">
        <v>351</v>
      </c>
      <c r="B91">
        <v>2019</v>
      </c>
      <c r="C91" t="s">
        <v>81</v>
      </c>
      <c r="D91" s="6">
        <v>350771</v>
      </c>
      <c r="E91" s="6">
        <v>0</v>
      </c>
      <c r="F91" s="6">
        <v>1064131</v>
      </c>
      <c r="G91" s="6">
        <v>0</v>
      </c>
      <c r="H91" s="6">
        <v>1064131</v>
      </c>
      <c r="I91" s="6">
        <v>312350</v>
      </c>
    </row>
    <row r="92" spans="1:9" x14ac:dyDescent="0.3">
      <c r="A92" t="s">
        <v>351</v>
      </c>
      <c r="B92">
        <v>2019</v>
      </c>
      <c r="C92" t="s">
        <v>40</v>
      </c>
      <c r="D92" s="6">
        <v>330724</v>
      </c>
      <c r="E92" s="6">
        <v>115001</v>
      </c>
      <c r="F92" s="6">
        <v>5263357</v>
      </c>
      <c r="G92" s="6">
        <v>452602</v>
      </c>
      <c r="H92" s="6">
        <v>5715959</v>
      </c>
      <c r="I92" s="6">
        <v>1002922</v>
      </c>
    </row>
    <row r="93" spans="1:9" x14ac:dyDescent="0.3">
      <c r="A93" t="s">
        <v>351</v>
      </c>
      <c r="B93">
        <v>2019</v>
      </c>
      <c r="C93" t="s">
        <v>26</v>
      </c>
      <c r="D93" s="6">
        <v>1205441</v>
      </c>
      <c r="E93" s="6">
        <v>0</v>
      </c>
      <c r="F93" s="6">
        <v>3880071</v>
      </c>
      <c r="G93" s="6">
        <v>453959</v>
      </c>
      <c r="H93" s="6">
        <v>4334030</v>
      </c>
      <c r="I93" s="6">
        <v>2832785</v>
      </c>
    </row>
    <row r="94" spans="1:9" x14ac:dyDescent="0.3">
      <c r="A94" t="s">
        <v>351</v>
      </c>
      <c r="B94">
        <v>2019</v>
      </c>
      <c r="C94" t="s">
        <v>57</v>
      </c>
      <c r="D94" s="6">
        <v>60000</v>
      </c>
      <c r="E94" s="6">
        <v>300463</v>
      </c>
      <c r="F94" s="6">
        <v>1845446</v>
      </c>
      <c r="G94" s="6">
        <v>311466</v>
      </c>
      <c r="H94" s="6">
        <v>2156912</v>
      </c>
      <c r="I94" s="6">
        <v>316747</v>
      </c>
    </row>
    <row r="95" spans="1:9" x14ac:dyDescent="0.3">
      <c r="A95" t="s">
        <v>351</v>
      </c>
      <c r="B95">
        <v>2019</v>
      </c>
      <c r="C95" t="s">
        <v>68</v>
      </c>
      <c r="D95" s="6">
        <v>27480</v>
      </c>
      <c r="E95" s="6">
        <v>2115466</v>
      </c>
      <c r="F95" s="6">
        <v>10518086</v>
      </c>
      <c r="G95" s="6">
        <v>2599470</v>
      </c>
      <c r="H95" s="6">
        <v>13117556</v>
      </c>
      <c r="I95" s="6">
        <v>4933337</v>
      </c>
    </row>
    <row r="96" spans="1:9" x14ac:dyDescent="0.3">
      <c r="A96" t="s">
        <v>351</v>
      </c>
      <c r="B96">
        <v>2019</v>
      </c>
      <c r="C96" t="s">
        <v>74</v>
      </c>
      <c r="D96" s="6">
        <v>568302</v>
      </c>
      <c r="E96" s="6">
        <v>378868</v>
      </c>
      <c r="F96" s="6">
        <v>1496112</v>
      </c>
      <c r="G96" s="6">
        <v>378868</v>
      </c>
      <c r="H96" s="6">
        <v>1874980</v>
      </c>
      <c r="I96" s="6">
        <v>353295</v>
      </c>
    </row>
    <row r="97" spans="1:9" x14ac:dyDescent="0.3">
      <c r="A97" t="s">
        <v>351</v>
      </c>
      <c r="B97">
        <v>2019</v>
      </c>
      <c r="C97" t="s">
        <v>58</v>
      </c>
      <c r="D97" s="6">
        <v>1019256</v>
      </c>
      <c r="E97" s="6">
        <v>1077000</v>
      </c>
      <c r="F97" s="6">
        <v>5769750</v>
      </c>
      <c r="G97" s="6">
        <v>1765862</v>
      </c>
      <c r="H97" s="6">
        <v>7535612</v>
      </c>
      <c r="I97" s="6">
        <v>-1946461</v>
      </c>
    </row>
    <row r="98" spans="1:9" x14ac:dyDescent="0.3">
      <c r="A98" t="s">
        <v>351</v>
      </c>
      <c r="B98">
        <v>2019</v>
      </c>
      <c r="C98" t="s">
        <v>29</v>
      </c>
      <c r="D98" s="6">
        <v>183061</v>
      </c>
      <c r="E98" s="6">
        <v>0</v>
      </c>
      <c r="F98" s="6">
        <v>14246263</v>
      </c>
      <c r="G98" s="6">
        <v>983334</v>
      </c>
      <c r="H98" s="6">
        <v>15229597</v>
      </c>
      <c r="I98" s="6">
        <v>5801197</v>
      </c>
    </row>
    <row r="99" spans="1:9" x14ac:dyDescent="0.3">
      <c r="A99" t="s">
        <v>351</v>
      </c>
      <c r="B99">
        <v>2019</v>
      </c>
      <c r="C99" t="s">
        <v>78</v>
      </c>
      <c r="D99" s="6">
        <v>410765</v>
      </c>
      <c r="E99" s="6">
        <v>0</v>
      </c>
      <c r="F99" s="6">
        <v>2057012</v>
      </c>
      <c r="G99" s="6">
        <v>64024</v>
      </c>
      <c r="H99" s="6">
        <v>2121036</v>
      </c>
      <c r="I99" s="6">
        <v>571370</v>
      </c>
    </row>
    <row r="100" spans="1:9" x14ac:dyDescent="0.3">
      <c r="A100" t="s">
        <v>351</v>
      </c>
      <c r="B100">
        <v>2019</v>
      </c>
      <c r="C100" t="s">
        <v>49</v>
      </c>
      <c r="D100" s="6">
        <v>945745</v>
      </c>
      <c r="E100" s="6">
        <v>291306</v>
      </c>
      <c r="F100" s="6">
        <v>4931843</v>
      </c>
      <c r="G100" s="6">
        <v>291306</v>
      </c>
      <c r="H100" s="6">
        <v>5223149</v>
      </c>
      <c r="I100" s="6">
        <v>1421147</v>
      </c>
    </row>
    <row r="101" spans="1:9" x14ac:dyDescent="0.3">
      <c r="A101" t="s">
        <v>351</v>
      </c>
      <c r="B101">
        <v>2019</v>
      </c>
      <c r="C101" t="s">
        <v>51</v>
      </c>
      <c r="D101" s="6">
        <v>0</v>
      </c>
      <c r="E101" s="6">
        <v>548413</v>
      </c>
      <c r="F101" s="6">
        <v>1408989</v>
      </c>
      <c r="G101" s="6">
        <v>2285497</v>
      </c>
      <c r="H101" s="6">
        <v>3694486</v>
      </c>
      <c r="I101" s="6">
        <v>341706</v>
      </c>
    </row>
    <row r="102" spans="1:9" x14ac:dyDescent="0.3">
      <c r="A102" t="s">
        <v>351</v>
      </c>
      <c r="B102">
        <v>2019</v>
      </c>
      <c r="C102" t="s">
        <v>72</v>
      </c>
      <c r="D102" s="6">
        <v>14011</v>
      </c>
      <c r="E102" s="6">
        <v>561726</v>
      </c>
      <c r="F102" s="6">
        <v>1253252</v>
      </c>
      <c r="G102" s="6">
        <v>561726</v>
      </c>
      <c r="H102" s="6">
        <v>1814978</v>
      </c>
      <c r="I102" s="6">
        <v>219333</v>
      </c>
    </row>
    <row r="103" spans="1:9" x14ac:dyDescent="0.3">
      <c r="A103" t="s">
        <v>351</v>
      </c>
      <c r="B103">
        <v>2019</v>
      </c>
      <c r="C103" t="s">
        <v>36</v>
      </c>
      <c r="D103" s="6">
        <v>0</v>
      </c>
      <c r="E103" s="6">
        <v>0</v>
      </c>
      <c r="F103" s="6">
        <v>534352</v>
      </c>
      <c r="G103" s="6">
        <v>0</v>
      </c>
      <c r="H103" s="6">
        <v>534352</v>
      </c>
      <c r="I103" s="6">
        <v>293856</v>
      </c>
    </row>
    <row r="104" spans="1:9" x14ac:dyDescent="0.3">
      <c r="A104" t="s">
        <v>351</v>
      </c>
      <c r="B104">
        <v>2019</v>
      </c>
      <c r="C104" t="s">
        <v>88</v>
      </c>
      <c r="D104" s="6">
        <v>2611</v>
      </c>
      <c r="E104" s="6">
        <v>638533</v>
      </c>
      <c r="F104" s="6">
        <v>1710439</v>
      </c>
      <c r="G104" s="6">
        <v>638533</v>
      </c>
      <c r="H104" s="6">
        <v>2348972</v>
      </c>
      <c r="I104" s="6">
        <v>183683</v>
      </c>
    </row>
    <row r="105" spans="1:9" x14ac:dyDescent="0.3">
      <c r="A105" t="s">
        <v>351</v>
      </c>
      <c r="B105">
        <v>2019</v>
      </c>
      <c r="C105" t="s">
        <v>62</v>
      </c>
      <c r="D105" s="6">
        <v>216158</v>
      </c>
      <c r="E105" s="6">
        <v>874206</v>
      </c>
      <c r="F105" s="6">
        <v>3352673</v>
      </c>
      <c r="G105" s="6">
        <v>1183671</v>
      </c>
      <c r="H105" s="6">
        <v>4536344</v>
      </c>
      <c r="I105" s="6">
        <v>1246120</v>
      </c>
    </row>
    <row r="106" spans="1:9" x14ac:dyDescent="0.3">
      <c r="A106" t="s">
        <v>351</v>
      </c>
      <c r="B106">
        <v>2019</v>
      </c>
      <c r="C106" t="s">
        <v>93</v>
      </c>
      <c r="D106" s="6">
        <v>274517</v>
      </c>
      <c r="E106" s="6">
        <v>0</v>
      </c>
      <c r="F106" s="6">
        <v>4938202</v>
      </c>
      <c r="G106" s="6">
        <v>0</v>
      </c>
      <c r="H106" s="6">
        <v>4938202</v>
      </c>
      <c r="I106" s="6">
        <v>814245</v>
      </c>
    </row>
    <row r="107" spans="1:9" x14ac:dyDescent="0.3">
      <c r="A107" t="s">
        <v>351</v>
      </c>
      <c r="B107">
        <v>2019</v>
      </c>
      <c r="C107" t="s">
        <v>50</v>
      </c>
      <c r="D107" s="6">
        <v>0</v>
      </c>
      <c r="E107" s="6">
        <v>496554</v>
      </c>
      <c r="F107" s="6">
        <v>37593</v>
      </c>
      <c r="G107" s="6">
        <v>2387148</v>
      </c>
      <c r="H107" s="6">
        <v>2424741</v>
      </c>
      <c r="I107" s="6">
        <v>90763</v>
      </c>
    </row>
    <row r="108" spans="1:9" x14ac:dyDescent="0.3">
      <c r="A108" t="s">
        <v>351</v>
      </c>
      <c r="B108">
        <v>2019</v>
      </c>
      <c r="C108" t="s">
        <v>54</v>
      </c>
      <c r="D108" s="6">
        <v>0</v>
      </c>
      <c r="E108" s="6">
        <v>0</v>
      </c>
      <c r="F108" s="6">
        <v>1829089</v>
      </c>
      <c r="G108" s="6">
        <v>12842</v>
      </c>
      <c r="H108" s="6">
        <v>1841931</v>
      </c>
      <c r="I108" s="6">
        <v>513786</v>
      </c>
    </row>
    <row r="109" spans="1:9" x14ac:dyDescent="0.3">
      <c r="A109" t="s">
        <v>351</v>
      </c>
      <c r="B109">
        <v>2019</v>
      </c>
      <c r="C109" t="s">
        <v>84</v>
      </c>
      <c r="D109" s="6">
        <v>632381</v>
      </c>
      <c r="E109" s="6">
        <v>0</v>
      </c>
      <c r="F109" s="6">
        <v>840480</v>
      </c>
      <c r="G109" s="6">
        <v>0</v>
      </c>
      <c r="H109" s="6">
        <v>840480</v>
      </c>
      <c r="I109" s="6">
        <v>137059</v>
      </c>
    </row>
    <row r="110" spans="1:9" x14ac:dyDescent="0.3">
      <c r="A110" t="s">
        <v>351</v>
      </c>
      <c r="B110">
        <v>2019</v>
      </c>
      <c r="C110" t="s">
        <v>47</v>
      </c>
      <c r="D110" s="6">
        <v>274149</v>
      </c>
      <c r="E110" s="6">
        <v>0</v>
      </c>
      <c r="F110" s="6">
        <v>1902949</v>
      </c>
      <c r="G110" s="6">
        <v>0</v>
      </c>
      <c r="H110" s="6">
        <v>1902949</v>
      </c>
      <c r="I110" s="6">
        <v>214756</v>
      </c>
    </row>
    <row r="111" spans="1:9" x14ac:dyDescent="0.3">
      <c r="A111" t="s">
        <v>351</v>
      </c>
      <c r="B111">
        <v>2019</v>
      </c>
      <c r="C111" t="s">
        <v>45</v>
      </c>
      <c r="D111" s="6">
        <v>4251</v>
      </c>
      <c r="E111" s="6">
        <v>0</v>
      </c>
      <c r="F111" s="6">
        <v>1474474</v>
      </c>
      <c r="G111" s="6">
        <v>3568148</v>
      </c>
      <c r="H111" s="6">
        <v>5042622</v>
      </c>
      <c r="I111" s="6">
        <v>-484422</v>
      </c>
    </row>
    <row r="112" spans="1:9" x14ac:dyDescent="0.3">
      <c r="A112" t="s">
        <v>351</v>
      </c>
      <c r="B112">
        <v>2019</v>
      </c>
      <c r="C112" t="s">
        <v>46</v>
      </c>
      <c r="D112" s="6">
        <v>0</v>
      </c>
      <c r="E112" s="6">
        <v>0</v>
      </c>
      <c r="F112" s="6">
        <v>993220</v>
      </c>
      <c r="G112" s="6">
        <v>470346</v>
      </c>
      <c r="H112" s="6">
        <v>1463566</v>
      </c>
      <c r="I112" s="6">
        <v>857335</v>
      </c>
    </row>
    <row r="113" spans="1:9" x14ac:dyDescent="0.3">
      <c r="A113" t="s">
        <v>350</v>
      </c>
      <c r="B113">
        <v>2018</v>
      </c>
      <c r="C113" t="s">
        <v>86</v>
      </c>
      <c r="D113" s="6">
        <v>717404</v>
      </c>
      <c r="E113" s="6">
        <v>3535536</v>
      </c>
      <c r="F113" s="6">
        <v>3444356</v>
      </c>
      <c r="G113" s="6">
        <v>3535536</v>
      </c>
      <c r="H113" s="6">
        <v>6979892</v>
      </c>
      <c r="I113" s="6">
        <v>829945</v>
      </c>
    </row>
    <row r="114" spans="1:9" x14ac:dyDescent="0.3">
      <c r="A114" t="s">
        <v>350</v>
      </c>
      <c r="B114">
        <v>2018</v>
      </c>
      <c r="C114" t="s">
        <v>82</v>
      </c>
      <c r="D114" s="6">
        <v>0</v>
      </c>
      <c r="E114" s="6">
        <v>20211524</v>
      </c>
      <c r="F114" s="6">
        <v>13392007</v>
      </c>
      <c r="G114" s="6">
        <v>20734443</v>
      </c>
      <c r="H114" s="6">
        <v>34126450</v>
      </c>
      <c r="I114" s="6">
        <v>6066515</v>
      </c>
    </row>
    <row r="115" spans="1:9" x14ac:dyDescent="0.3">
      <c r="A115" t="s">
        <v>350</v>
      </c>
      <c r="B115">
        <v>2018</v>
      </c>
      <c r="C115" t="s">
        <v>44</v>
      </c>
      <c r="D115" s="6">
        <v>2165272</v>
      </c>
      <c r="E115" s="6">
        <v>4583335</v>
      </c>
      <c r="F115" s="6">
        <v>23664894</v>
      </c>
      <c r="G115" s="6">
        <v>8434788</v>
      </c>
      <c r="H115" s="6">
        <v>32099682</v>
      </c>
      <c r="I115" s="6">
        <v>-2870691</v>
      </c>
    </row>
    <row r="116" spans="1:9" x14ac:dyDescent="0.3">
      <c r="A116" t="s">
        <v>350</v>
      </c>
      <c r="B116">
        <v>2018</v>
      </c>
      <c r="C116" t="s">
        <v>79</v>
      </c>
      <c r="D116" s="6">
        <v>0</v>
      </c>
      <c r="E116" s="6">
        <v>0</v>
      </c>
      <c r="F116" s="6">
        <v>2073808</v>
      </c>
      <c r="G116" s="6">
        <v>180996</v>
      </c>
      <c r="H116" s="6">
        <v>2254804</v>
      </c>
      <c r="I116" s="6">
        <v>2018181</v>
      </c>
    </row>
    <row r="117" spans="1:9" x14ac:dyDescent="0.3">
      <c r="A117" t="s">
        <v>350</v>
      </c>
      <c r="B117">
        <v>2018</v>
      </c>
      <c r="C117" t="s">
        <v>73</v>
      </c>
      <c r="D117" s="6">
        <v>0</v>
      </c>
      <c r="E117" s="6">
        <v>0</v>
      </c>
      <c r="F117" s="6">
        <v>30294937</v>
      </c>
      <c r="G117" s="6">
        <v>0</v>
      </c>
      <c r="H117" s="6">
        <v>30294937</v>
      </c>
      <c r="I117" s="6">
        <v>15433666</v>
      </c>
    </row>
    <row r="118" spans="1:9" x14ac:dyDescent="0.3">
      <c r="A118" t="s">
        <v>350</v>
      </c>
      <c r="B118">
        <v>2018</v>
      </c>
      <c r="C118" t="s">
        <v>34</v>
      </c>
      <c r="D118" s="6">
        <v>57293</v>
      </c>
      <c r="E118" s="6">
        <v>56519</v>
      </c>
      <c r="F118" s="6">
        <v>13280266</v>
      </c>
      <c r="G118" s="6">
        <v>1738405</v>
      </c>
      <c r="H118" s="6">
        <v>15018671</v>
      </c>
      <c r="I118" s="6">
        <v>5596359</v>
      </c>
    </row>
    <row r="119" spans="1:9" x14ac:dyDescent="0.3">
      <c r="A119" t="s">
        <v>350</v>
      </c>
      <c r="B119">
        <v>2018</v>
      </c>
      <c r="C119" t="s">
        <v>43</v>
      </c>
      <c r="D119" s="6">
        <v>6738</v>
      </c>
      <c r="E119" s="6">
        <v>0</v>
      </c>
      <c r="F119" s="6">
        <v>13683118</v>
      </c>
      <c r="G119" s="6">
        <v>48563</v>
      </c>
      <c r="H119" s="6">
        <v>13731681</v>
      </c>
      <c r="I119" s="6">
        <v>-558950</v>
      </c>
    </row>
    <row r="120" spans="1:9" x14ac:dyDescent="0.3">
      <c r="A120" t="s">
        <v>350</v>
      </c>
      <c r="B120">
        <v>2018</v>
      </c>
      <c r="C120" t="s">
        <v>87</v>
      </c>
      <c r="D120" s="6">
        <v>0</v>
      </c>
      <c r="E120" s="6">
        <v>0</v>
      </c>
      <c r="F120" s="6">
        <v>6759609</v>
      </c>
      <c r="G120" s="6">
        <v>9450205</v>
      </c>
      <c r="H120" s="6">
        <v>16209814</v>
      </c>
      <c r="I120" s="6">
        <v>6871548</v>
      </c>
    </row>
    <row r="121" spans="1:9" x14ac:dyDescent="0.3">
      <c r="A121" t="s">
        <v>350</v>
      </c>
      <c r="B121">
        <v>2018</v>
      </c>
      <c r="C121" t="s">
        <v>61</v>
      </c>
      <c r="D121" s="6">
        <v>2276484</v>
      </c>
      <c r="E121" s="6">
        <v>1828364</v>
      </c>
      <c r="F121" s="6">
        <v>14212114</v>
      </c>
      <c r="G121" s="6">
        <v>16713248</v>
      </c>
      <c r="H121" s="6">
        <v>30925362</v>
      </c>
      <c r="I121" s="6">
        <v>2983999</v>
      </c>
    </row>
    <row r="122" spans="1:9" x14ac:dyDescent="0.3">
      <c r="A122" t="s">
        <v>350</v>
      </c>
      <c r="B122">
        <v>2018</v>
      </c>
      <c r="C122" t="s">
        <v>41</v>
      </c>
      <c r="D122" s="6">
        <v>2110135</v>
      </c>
      <c r="E122" s="6">
        <v>1157978</v>
      </c>
      <c r="F122" s="6">
        <v>4708073</v>
      </c>
      <c r="G122" s="6">
        <v>2744881</v>
      </c>
      <c r="H122" s="6">
        <v>7452954</v>
      </c>
      <c r="I122" s="6">
        <v>13605293</v>
      </c>
    </row>
    <row r="123" spans="1:9" x14ac:dyDescent="0.3">
      <c r="A123" t="s">
        <v>350</v>
      </c>
      <c r="B123">
        <v>2018</v>
      </c>
      <c r="C123" t="s">
        <v>138</v>
      </c>
      <c r="D123" s="6">
        <v>26531244</v>
      </c>
      <c r="E123" s="6">
        <v>154424895</v>
      </c>
      <c r="F123" s="6">
        <v>155632237</v>
      </c>
      <c r="G123" s="6">
        <v>253037439</v>
      </c>
      <c r="H123" s="6">
        <v>408669676</v>
      </c>
      <c r="I123" s="6">
        <v>71476161</v>
      </c>
    </row>
    <row r="124" spans="1:9" x14ac:dyDescent="0.3">
      <c r="A124" t="s">
        <v>350</v>
      </c>
      <c r="B124">
        <v>2018</v>
      </c>
      <c r="C124" t="s">
        <v>140</v>
      </c>
      <c r="D124" s="6">
        <v>23430000</v>
      </c>
      <c r="E124" s="6">
        <v>48327694</v>
      </c>
      <c r="F124" s="6">
        <v>63802666</v>
      </c>
      <c r="G124" s="6">
        <v>51917274</v>
      </c>
      <c r="H124" s="6">
        <v>115719940</v>
      </c>
      <c r="I124" s="6">
        <v>6886002</v>
      </c>
    </row>
    <row r="125" spans="1:9" x14ac:dyDescent="0.3">
      <c r="A125" t="s">
        <v>351</v>
      </c>
      <c r="B125">
        <v>2018</v>
      </c>
      <c r="C125" t="s">
        <v>67</v>
      </c>
      <c r="D125" s="6">
        <v>680515</v>
      </c>
      <c r="E125" s="6">
        <v>197616</v>
      </c>
      <c r="F125" s="6">
        <v>6542171</v>
      </c>
      <c r="G125" s="6">
        <v>1221520</v>
      </c>
      <c r="H125" s="6">
        <v>7763691</v>
      </c>
      <c r="I125" s="6">
        <v>-221541</v>
      </c>
    </row>
    <row r="126" spans="1:9" x14ac:dyDescent="0.3">
      <c r="A126" t="s">
        <v>351</v>
      </c>
      <c r="B126">
        <v>2018</v>
      </c>
      <c r="C126" t="s">
        <v>89</v>
      </c>
      <c r="D126" s="6">
        <v>203542</v>
      </c>
      <c r="E126" s="6">
        <v>0</v>
      </c>
      <c r="F126" s="6">
        <v>1126562</v>
      </c>
      <c r="G126" s="6">
        <v>553727</v>
      </c>
      <c r="H126" s="6">
        <v>1680289</v>
      </c>
      <c r="I126" s="6">
        <v>107633</v>
      </c>
    </row>
    <row r="127" spans="1:9" x14ac:dyDescent="0.3">
      <c r="A127" t="s">
        <v>351</v>
      </c>
      <c r="B127">
        <v>2018</v>
      </c>
      <c r="C127" t="s">
        <v>69</v>
      </c>
      <c r="D127" s="6">
        <v>3568761</v>
      </c>
      <c r="E127" s="6">
        <v>0</v>
      </c>
      <c r="F127" s="6">
        <v>17903053</v>
      </c>
      <c r="G127" s="6">
        <v>0</v>
      </c>
      <c r="H127" s="6">
        <v>17903053</v>
      </c>
      <c r="I127" s="6">
        <v>4249235</v>
      </c>
    </row>
    <row r="128" spans="1:9" x14ac:dyDescent="0.3">
      <c r="A128" t="s">
        <v>351</v>
      </c>
      <c r="B128">
        <v>2018</v>
      </c>
      <c r="C128" t="s">
        <v>66</v>
      </c>
      <c r="D128" s="6">
        <v>128192</v>
      </c>
      <c r="E128" s="6">
        <v>0</v>
      </c>
      <c r="F128" s="6">
        <v>7254349</v>
      </c>
      <c r="G128" s="6">
        <v>251393</v>
      </c>
      <c r="H128" s="6">
        <v>7505742</v>
      </c>
      <c r="I128" s="6">
        <v>146092</v>
      </c>
    </row>
    <row r="129" spans="1:9" x14ac:dyDescent="0.3">
      <c r="A129" t="s">
        <v>351</v>
      </c>
      <c r="B129">
        <v>2018</v>
      </c>
      <c r="C129" t="s">
        <v>40</v>
      </c>
      <c r="D129" s="6">
        <v>219963</v>
      </c>
      <c r="E129" s="6">
        <v>459905</v>
      </c>
      <c r="F129" s="6">
        <v>4930198</v>
      </c>
      <c r="G129" s="6">
        <v>459905</v>
      </c>
      <c r="H129" s="6">
        <v>5390103</v>
      </c>
      <c r="I129" s="6">
        <v>1440942</v>
      </c>
    </row>
    <row r="130" spans="1:9" x14ac:dyDescent="0.3">
      <c r="A130" t="s">
        <v>351</v>
      </c>
      <c r="B130">
        <v>2018</v>
      </c>
      <c r="C130" t="s">
        <v>26</v>
      </c>
      <c r="D130" s="6">
        <v>18419</v>
      </c>
      <c r="E130" s="6">
        <v>0</v>
      </c>
      <c r="F130" s="6">
        <v>2406727</v>
      </c>
      <c r="G130" s="6">
        <v>136637</v>
      </c>
      <c r="H130" s="6">
        <v>2543364</v>
      </c>
      <c r="I130" s="6">
        <v>2652939</v>
      </c>
    </row>
    <row r="131" spans="1:9" x14ac:dyDescent="0.3">
      <c r="A131" t="s">
        <v>351</v>
      </c>
      <c r="B131">
        <v>2018</v>
      </c>
      <c r="C131" t="s">
        <v>60</v>
      </c>
      <c r="D131" s="6">
        <v>626253</v>
      </c>
      <c r="E131" s="6">
        <v>589167</v>
      </c>
      <c r="F131" s="6">
        <v>3274061</v>
      </c>
      <c r="G131" s="6">
        <v>606673</v>
      </c>
      <c r="H131" s="6">
        <v>3880734</v>
      </c>
      <c r="I131" s="6">
        <v>863946</v>
      </c>
    </row>
    <row r="132" spans="1:9" x14ac:dyDescent="0.3">
      <c r="A132" t="s">
        <v>351</v>
      </c>
      <c r="B132">
        <v>2018</v>
      </c>
      <c r="C132" t="s">
        <v>57</v>
      </c>
      <c r="D132" s="6">
        <v>100000</v>
      </c>
      <c r="E132" s="6">
        <v>356912</v>
      </c>
      <c r="F132" s="6">
        <v>1605640</v>
      </c>
      <c r="G132" s="6">
        <v>356912</v>
      </c>
      <c r="H132" s="6">
        <v>1962552</v>
      </c>
      <c r="I132" s="6">
        <v>960015</v>
      </c>
    </row>
    <row r="133" spans="1:9" x14ac:dyDescent="0.3">
      <c r="A133" t="s">
        <v>351</v>
      </c>
      <c r="B133">
        <v>2018</v>
      </c>
      <c r="C133" t="s">
        <v>68</v>
      </c>
      <c r="D133" s="6">
        <v>85027</v>
      </c>
      <c r="E133" s="6">
        <v>2494062</v>
      </c>
      <c r="F133" s="6">
        <v>9913388</v>
      </c>
      <c r="G133" s="6">
        <v>2964608</v>
      </c>
      <c r="H133" s="6">
        <v>12877996</v>
      </c>
      <c r="I133" s="6">
        <v>2225328</v>
      </c>
    </row>
    <row r="134" spans="1:9" x14ac:dyDescent="0.3">
      <c r="A134" t="s">
        <v>351</v>
      </c>
      <c r="B134">
        <v>2018</v>
      </c>
      <c r="C134" t="s">
        <v>74</v>
      </c>
      <c r="D134" s="6">
        <v>498408</v>
      </c>
      <c r="E134" s="6">
        <v>0</v>
      </c>
      <c r="F134" s="6">
        <v>1367595</v>
      </c>
      <c r="G134" s="6">
        <v>325818</v>
      </c>
      <c r="H134" s="6">
        <v>1693413</v>
      </c>
      <c r="I134" s="6">
        <v>651206</v>
      </c>
    </row>
    <row r="135" spans="1:9" x14ac:dyDescent="0.3">
      <c r="A135" t="s">
        <v>351</v>
      </c>
      <c r="B135">
        <v>2018</v>
      </c>
      <c r="C135" t="s">
        <v>58</v>
      </c>
      <c r="D135" s="6">
        <v>1965020</v>
      </c>
      <c r="E135" s="6">
        <v>1077000</v>
      </c>
      <c r="F135" s="6">
        <v>6112407</v>
      </c>
      <c r="G135" s="6">
        <v>1796712</v>
      </c>
      <c r="H135" s="6">
        <v>7909119</v>
      </c>
      <c r="I135" s="6">
        <v>305843</v>
      </c>
    </row>
    <row r="136" spans="1:9" x14ac:dyDescent="0.3">
      <c r="A136" t="s">
        <v>351</v>
      </c>
      <c r="B136">
        <v>2018</v>
      </c>
      <c r="C136" t="s">
        <v>35</v>
      </c>
      <c r="D136" s="6">
        <v>0</v>
      </c>
      <c r="E136" s="6">
        <v>15075</v>
      </c>
      <c r="F136" s="6">
        <v>2865054</v>
      </c>
      <c r="G136" s="6">
        <v>936170</v>
      </c>
      <c r="H136" s="6">
        <v>3801224</v>
      </c>
      <c r="I136" s="6">
        <v>2049360</v>
      </c>
    </row>
    <row r="137" spans="1:9" x14ac:dyDescent="0.3">
      <c r="A137" t="s">
        <v>351</v>
      </c>
      <c r="B137">
        <v>2018</v>
      </c>
      <c r="C137" t="s">
        <v>29</v>
      </c>
      <c r="D137" s="6">
        <v>3691496</v>
      </c>
      <c r="E137" s="6">
        <v>0</v>
      </c>
      <c r="F137" s="6">
        <v>16644871</v>
      </c>
      <c r="G137" s="6">
        <v>0</v>
      </c>
      <c r="H137" s="6">
        <v>16644871</v>
      </c>
      <c r="I137" s="6">
        <v>7095451</v>
      </c>
    </row>
    <row r="138" spans="1:9" x14ac:dyDescent="0.3">
      <c r="A138" t="s">
        <v>351</v>
      </c>
      <c r="B138">
        <v>2018</v>
      </c>
      <c r="C138" t="s">
        <v>78</v>
      </c>
      <c r="D138" s="6">
        <v>191823</v>
      </c>
      <c r="E138" s="6">
        <v>192633</v>
      </c>
      <c r="F138" s="6">
        <v>1260336</v>
      </c>
      <c r="G138" s="6">
        <v>848431</v>
      </c>
      <c r="H138" s="6">
        <v>2108767</v>
      </c>
      <c r="I138" s="6">
        <v>628589</v>
      </c>
    </row>
    <row r="139" spans="1:9" x14ac:dyDescent="0.3">
      <c r="A139" t="s">
        <v>351</v>
      </c>
      <c r="B139">
        <v>2018</v>
      </c>
      <c r="C139" t="s">
        <v>49</v>
      </c>
      <c r="D139" s="6">
        <v>1071143</v>
      </c>
      <c r="E139" s="6">
        <v>471935</v>
      </c>
      <c r="F139" s="6">
        <v>4550831</v>
      </c>
      <c r="G139" s="6">
        <v>471935</v>
      </c>
      <c r="H139" s="6">
        <v>5022766</v>
      </c>
      <c r="I139" s="6">
        <v>512099</v>
      </c>
    </row>
    <row r="140" spans="1:9" x14ac:dyDescent="0.3">
      <c r="A140" t="s">
        <v>351</v>
      </c>
      <c r="B140">
        <v>2018</v>
      </c>
      <c r="C140" t="s">
        <v>51</v>
      </c>
      <c r="D140" s="6">
        <v>548413</v>
      </c>
      <c r="E140" s="6">
        <v>141605</v>
      </c>
      <c r="F140" s="6">
        <v>2200435</v>
      </c>
      <c r="G140" s="6">
        <v>1686949</v>
      </c>
      <c r="H140" s="6">
        <v>3887384</v>
      </c>
      <c r="I140" s="6">
        <v>361826</v>
      </c>
    </row>
    <row r="141" spans="1:9" x14ac:dyDescent="0.3">
      <c r="A141" t="s">
        <v>351</v>
      </c>
      <c r="B141">
        <v>2018</v>
      </c>
      <c r="C141" t="s">
        <v>62</v>
      </c>
      <c r="D141" s="6">
        <v>1200106</v>
      </c>
      <c r="E141" s="6">
        <v>0</v>
      </c>
      <c r="F141" s="6">
        <v>4611837</v>
      </c>
      <c r="G141" s="6">
        <v>333918</v>
      </c>
      <c r="H141" s="6">
        <v>4945755</v>
      </c>
      <c r="I141" s="6">
        <v>876277</v>
      </c>
    </row>
    <row r="142" spans="1:9" x14ac:dyDescent="0.3">
      <c r="A142" t="s">
        <v>351</v>
      </c>
      <c r="B142">
        <v>2018</v>
      </c>
      <c r="C142" t="s">
        <v>93</v>
      </c>
      <c r="D142" s="6">
        <v>200400</v>
      </c>
      <c r="E142" s="6">
        <v>282648</v>
      </c>
      <c r="F142" s="6">
        <v>5060163</v>
      </c>
      <c r="G142" s="6">
        <v>498901</v>
      </c>
      <c r="H142" s="6">
        <v>5559064</v>
      </c>
      <c r="I142" s="6">
        <v>821148</v>
      </c>
    </row>
    <row r="143" spans="1:9" x14ac:dyDescent="0.3">
      <c r="A143" t="s">
        <v>351</v>
      </c>
      <c r="B143">
        <v>2018</v>
      </c>
      <c r="C143" t="s">
        <v>53</v>
      </c>
      <c r="D143" s="6">
        <v>0</v>
      </c>
      <c r="E143" s="6">
        <v>0</v>
      </c>
      <c r="F143" s="6">
        <v>4467</v>
      </c>
      <c r="G143" s="6">
        <v>0</v>
      </c>
      <c r="H143" s="6">
        <v>4467</v>
      </c>
      <c r="I143" s="6">
        <v>-5134</v>
      </c>
    </row>
    <row r="144" spans="1:9" x14ac:dyDescent="0.3">
      <c r="A144" t="s">
        <v>351</v>
      </c>
      <c r="B144">
        <v>2018</v>
      </c>
      <c r="C144" t="s">
        <v>45</v>
      </c>
      <c r="D144" s="6">
        <v>19384</v>
      </c>
      <c r="E144" s="6">
        <v>0</v>
      </c>
      <c r="F144" s="6">
        <v>4538294</v>
      </c>
      <c r="G144" s="6">
        <v>115417</v>
      </c>
      <c r="H144" s="6">
        <v>4653711</v>
      </c>
      <c r="I144" s="6">
        <v>-462193</v>
      </c>
    </row>
    <row r="145" spans="1:9" x14ac:dyDescent="0.3">
      <c r="A145" t="s">
        <v>351</v>
      </c>
      <c r="B145">
        <v>2018</v>
      </c>
      <c r="C145" t="s">
        <v>46</v>
      </c>
      <c r="D145" s="6">
        <v>0</v>
      </c>
      <c r="E145" s="6">
        <v>0</v>
      </c>
      <c r="F145" s="6">
        <v>946126</v>
      </c>
      <c r="G145" s="6">
        <v>457866</v>
      </c>
      <c r="H145" s="6">
        <v>1403992</v>
      </c>
      <c r="I145" s="6">
        <v>250248</v>
      </c>
    </row>
    <row r="146" spans="1:9" x14ac:dyDescent="0.3">
      <c r="A146" t="s">
        <v>350</v>
      </c>
      <c r="B146">
        <v>2017</v>
      </c>
      <c r="C146" t="s">
        <v>86</v>
      </c>
      <c r="D146" s="6">
        <v>619881</v>
      </c>
      <c r="E146" s="6">
        <v>3811994</v>
      </c>
      <c r="F146" s="6">
        <v>2518779</v>
      </c>
      <c r="G146" s="6">
        <v>3811994</v>
      </c>
      <c r="H146" s="6">
        <v>6330773</v>
      </c>
      <c r="I146" s="6">
        <v>1157602</v>
      </c>
    </row>
    <row r="147" spans="1:9" x14ac:dyDescent="0.3">
      <c r="A147" t="s">
        <v>350</v>
      </c>
      <c r="B147">
        <v>2017</v>
      </c>
      <c r="C147" t="s">
        <v>79</v>
      </c>
      <c r="D147" s="6">
        <v>0</v>
      </c>
      <c r="E147" s="6">
        <v>0</v>
      </c>
      <c r="F147" s="6">
        <v>2046632</v>
      </c>
      <c r="G147" s="6">
        <v>180996</v>
      </c>
      <c r="H147" s="6">
        <v>2227628</v>
      </c>
      <c r="I147" s="6">
        <v>5559181</v>
      </c>
    </row>
    <row r="148" spans="1:9" x14ac:dyDescent="0.3">
      <c r="A148" t="s">
        <v>350</v>
      </c>
      <c r="B148">
        <v>2017</v>
      </c>
      <c r="C148" t="s">
        <v>38</v>
      </c>
      <c r="D148" s="6">
        <v>57200000</v>
      </c>
      <c r="E148" s="6">
        <v>0</v>
      </c>
      <c r="F148" s="6">
        <v>94522876</v>
      </c>
      <c r="G148" s="6">
        <v>2339171</v>
      </c>
      <c r="H148" s="6">
        <v>96862047</v>
      </c>
      <c r="I148" s="6">
        <v>26032663</v>
      </c>
    </row>
    <row r="149" spans="1:9" x14ac:dyDescent="0.3">
      <c r="A149" t="s">
        <v>350</v>
      </c>
      <c r="B149">
        <v>2017</v>
      </c>
      <c r="C149" t="s">
        <v>82</v>
      </c>
      <c r="D149" s="6">
        <v>9698</v>
      </c>
      <c r="E149" s="6">
        <v>0</v>
      </c>
      <c r="F149" s="6">
        <v>37352687</v>
      </c>
      <c r="G149" s="6">
        <v>522919</v>
      </c>
      <c r="H149" s="6">
        <v>37875606</v>
      </c>
      <c r="I149" s="6">
        <v>5625629</v>
      </c>
    </row>
    <row r="150" spans="1:9" x14ac:dyDescent="0.3">
      <c r="A150" t="s">
        <v>350</v>
      </c>
      <c r="B150">
        <v>2017</v>
      </c>
      <c r="C150" t="s">
        <v>44</v>
      </c>
      <c r="D150" s="6">
        <v>7121901</v>
      </c>
      <c r="E150" s="6">
        <v>0</v>
      </c>
      <c r="F150" s="6">
        <v>27418671</v>
      </c>
      <c r="G150" s="6">
        <v>4163219</v>
      </c>
      <c r="H150" s="6">
        <v>31581890</v>
      </c>
      <c r="I150" s="6">
        <v>2036848</v>
      </c>
    </row>
    <row r="151" spans="1:9" x14ac:dyDescent="0.3">
      <c r="A151" t="s">
        <v>350</v>
      </c>
      <c r="B151">
        <v>2017</v>
      </c>
      <c r="C151" t="s">
        <v>73</v>
      </c>
      <c r="D151" s="6">
        <v>0</v>
      </c>
      <c r="E151" s="6">
        <v>0</v>
      </c>
      <c r="F151" s="6">
        <v>20131847</v>
      </c>
      <c r="G151" s="6">
        <v>0</v>
      </c>
      <c r="H151" s="6">
        <v>20131847</v>
      </c>
      <c r="I151" s="6">
        <v>10550450</v>
      </c>
    </row>
    <row r="152" spans="1:9" x14ac:dyDescent="0.3">
      <c r="A152" t="s">
        <v>350</v>
      </c>
      <c r="B152">
        <v>2017</v>
      </c>
      <c r="C152" t="s">
        <v>43</v>
      </c>
      <c r="D152" s="6">
        <v>5200</v>
      </c>
      <c r="E152" s="6">
        <v>0</v>
      </c>
      <c r="F152" s="6">
        <v>5492154</v>
      </c>
      <c r="G152" s="6">
        <v>101054</v>
      </c>
      <c r="H152" s="6">
        <v>5593208</v>
      </c>
      <c r="I152" s="6">
        <v>-640361</v>
      </c>
    </row>
    <row r="153" spans="1:9" x14ac:dyDescent="0.3">
      <c r="A153" t="s">
        <v>350</v>
      </c>
      <c r="B153">
        <v>2017</v>
      </c>
      <c r="C153" t="s">
        <v>28</v>
      </c>
      <c r="D153" s="6">
        <v>0</v>
      </c>
      <c r="E153" s="6">
        <v>5025567</v>
      </c>
      <c r="F153" s="6">
        <v>11653941</v>
      </c>
      <c r="G153" s="6">
        <v>5025567</v>
      </c>
      <c r="H153" s="6">
        <v>16679508</v>
      </c>
      <c r="I153" s="6">
        <v>-2189379</v>
      </c>
    </row>
    <row r="154" spans="1:9" x14ac:dyDescent="0.3">
      <c r="A154" t="s">
        <v>350</v>
      </c>
      <c r="B154">
        <v>2017</v>
      </c>
      <c r="C154" t="s">
        <v>138</v>
      </c>
      <c r="D154" s="6">
        <v>27526499</v>
      </c>
      <c r="E154" s="6">
        <v>187478810</v>
      </c>
      <c r="F154" s="6">
        <v>119493423</v>
      </c>
      <c r="G154" s="6">
        <v>259747211</v>
      </c>
      <c r="H154" s="6">
        <v>379240634</v>
      </c>
      <c r="I154" s="6">
        <v>7742055</v>
      </c>
    </row>
    <row r="155" spans="1:9" x14ac:dyDescent="0.3">
      <c r="A155" t="s">
        <v>350</v>
      </c>
      <c r="B155">
        <v>2017</v>
      </c>
      <c r="C155" t="s">
        <v>140</v>
      </c>
      <c r="D155" s="6">
        <v>20834663</v>
      </c>
      <c r="E155" s="6">
        <v>48369214</v>
      </c>
      <c r="F155" s="6">
        <v>53535415</v>
      </c>
      <c r="G155" s="6">
        <v>52677800</v>
      </c>
      <c r="H155" s="6">
        <v>106213215</v>
      </c>
      <c r="I155" s="6">
        <v>10989156</v>
      </c>
    </row>
    <row r="156" spans="1:9" x14ac:dyDescent="0.3">
      <c r="A156" t="s">
        <v>350</v>
      </c>
      <c r="B156">
        <v>2017</v>
      </c>
      <c r="C156" t="s">
        <v>61</v>
      </c>
      <c r="D156" s="6">
        <v>900000</v>
      </c>
      <c r="E156" s="6">
        <v>1960171</v>
      </c>
      <c r="F156" s="6">
        <v>12556536</v>
      </c>
      <c r="G156" s="6">
        <v>16855443</v>
      </c>
      <c r="H156" s="6">
        <v>29411979</v>
      </c>
      <c r="I156" s="6">
        <v>2264659</v>
      </c>
    </row>
    <row r="157" spans="1:9" x14ac:dyDescent="0.3">
      <c r="A157" t="s">
        <v>351</v>
      </c>
      <c r="B157">
        <v>2017</v>
      </c>
      <c r="C157" t="s">
        <v>52</v>
      </c>
      <c r="D157" s="6">
        <v>222340</v>
      </c>
      <c r="E157" s="6">
        <v>771624</v>
      </c>
      <c r="F157" s="6">
        <v>1325126</v>
      </c>
      <c r="G157" s="6">
        <v>771624</v>
      </c>
      <c r="H157" s="6">
        <v>2096750</v>
      </c>
      <c r="I157" s="28">
        <v>256672</v>
      </c>
    </row>
    <row r="158" spans="1:9" x14ac:dyDescent="0.3">
      <c r="A158" t="s">
        <v>351</v>
      </c>
      <c r="B158">
        <v>2017</v>
      </c>
      <c r="C158" t="s">
        <v>75</v>
      </c>
      <c r="D158" s="6">
        <v>43927</v>
      </c>
      <c r="E158" s="6">
        <v>0</v>
      </c>
      <c r="F158" s="6">
        <v>1315691</v>
      </c>
      <c r="G158" s="6">
        <v>0</v>
      </c>
      <c r="H158" s="6">
        <v>1315691</v>
      </c>
      <c r="I158" s="28">
        <v>397543</v>
      </c>
    </row>
    <row r="159" spans="1:9" x14ac:dyDescent="0.3">
      <c r="A159" t="s">
        <v>351</v>
      </c>
      <c r="B159">
        <v>2017</v>
      </c>
      <c r="C159" t="s">
        <v>89</v>
      </c>
      <c r="D159" s="6">
        <v>102774</v>
      </c>
      <c r="E159" s="6">
        <v>7630</v>
      </c>
      <c r="F159" s="6">
        <v>691920</v>
      </c>
      <c r="G159" s="6">
        <v>617784</v>
      </c>
      <c r="H159" s="6">
        <v>1309704</v>
      </c>
      <c r="I159" s="28">
        <v>283558</v>
      </c>
    </row>
    <row r="160" spans="1:9" x14ac:dyDescent="0.3">
      <c r="A160" t="s">
        <v>351</v>
      </c>
      <c r="B160">
        <v>2017</v>
      </c>
      <c r="C160" t="s">
        <v>27</v>
      </c>
      <c r="D160" s="6">
        <v>6628</v>
      </c>
      <c r="E160" s="6">
        <v>345893</v>
      </c>
      <c r="F160" s="6">
        <v>4035722</v>
      </c>
      <c r="G160" s="6">
        <v>1648804</v>
      </c>
      <c r="H160" s="6">
        <v>5684526</v>
      </c>
      <c r="I160" s="28">
        <v>494803</v>
      </c>
    </row>
    <row r="161" spans="1:9" x14ac:dyDescent="0.3">
      <c r="A161" t="s">
        <v>351</v>
      </c>
      <c r="B161">
        <v>2017</v>
      </c>
      <c r="C161" t="s">
        <v>69</v>
      </c>
      <c r="D161" s="6">
        <v>3753267</v>
      </c>
      <c r="E161" s="6">
        <v>0</v>
      </c>
      <c r="F161" s="6">
        <v>16452610</v>
      </c>
      <c r="G161" s="6">
        <v>0</v>
      </c>
      <c r="H161" s="6">
        <v>16452610</v>
      </c>
      <c r="I161" s="28">
        <v>4270930</v>
      </c>
    </row>
    <row r="162" spans="1:9" x14ac:dyDescent="0.3">
      <c r="A162" t="s">
        <v>351</v>
      </c>
      <c r="B162">
        <v>2017</v>
      </c>
      <c r="C162" t="s">
        <v>66</v>
      </c>
      <c r="D162" s="6">
        <v>125110</v>
      </c>
      <c r="E162" s="6">
        <v>0</v>
      </c>
      <c r="F162" s="6">
        <v>7236767</v>
      </c>
      <c r="G162" s="6">
        <v>341580</v>
      </c>
      <c r="H162" s="6">
        <v>7578347</v>
      </c>
      <c r="I162" s="28">
        <v>564639</v>
      </c>
    </row>
    <row r="163" spans="1:9" x14ac:dyDescent="0.3">
      <c r="A163" t="s">
        <v>351</v>
      </c>
      <c r="B163">
        <v>2017</v>
      </c>
      <c r="C163" t="s">
        <v>67</v>
      </c>
      <c r="D163" s="6">
        <v>269895</v>
      </c>
      <c r="E163" s="6">
        <v>309411</v>
      </c>
      <c r="F163" s="6">
        <v>5706611</v>
      </c>
      <c r="G163" s="6">
        <v>1349719</v>
      </c>
      <c r="H163" s="6">
        <v>7056330</v>
      </c>
      <c r="I163" s="28">
        <v>1111889</v>
      </c>
    </row>
    <row r="164" spans="1:9" x14ac:dyDescent="0.3">
      <c r="A164" t="s">
        <v>351</v>
      </c>
      <c r="B164">
        <v>2017</v>
      </c>
      <c r="C164" t="s">
        <v>77</v>
      </c>
      <c r="D164" s="6">
        <v>421920</v>
      </c>
      <c r="E164" s="6">
        <v>345208</v>
      </c>
      <c r="F164" s="6">
        <v>1939378</v>
      </c>
      <c r="G164" s="6">
        <v>345208</v>
      </c>
      <c r="H164" s="6">
        <v>2284586</v>
      </c>
      <c r="I164" s="28">
        <v>393332</v>
      </c>
    </row>
    <row r="165" spans="1:9" x14ac:dyDescent="0.3">
      <c r="A165" t="s">
        <v>351</v>
      </c>
      <c r="B165">
        <v>2017</v>
      </c>
      <c r="C165" t="s">
        <v>32</v>
      </c>
      <c r="D165" s="6">
        <v>0</v>
      </c>
      <c r="E165" s="6">
        <v>294657</v>
      </c>
      <c r="F165" s="6">
        <v>2000553</v>
      </c>
      <c r="G165" s="6">
        <v>294657</v>
      </c>
      <c r="H165" s="6">
        <v>2295210</v>
      </c>
      <c r="I165" s="28">
        <v>758405</v>
      </c>
    </row>
    <row r="166" spans="1:9" x14ac:dyDescent="0.3">
      <c r="A166" t="s">
        <v>351</v>
      </c>
      <c r="B166">
        <v>2017</v>
      </c>
      <c r="C166" t="s">
        <v>40</v>
      </c>
      <c r="D166" s="6">
        <v>278725</v>
      </c>
      <c r="E166" s="6">
        <v>187751</v>
      </c>
      <c r="F166" s="6">
        <v>4463769</v>
      </c>
      <c r="G166" s="6">
        <v>187751</v>
      </c>
      <c r="H166" s="6">
        <v>4651520</v>
      </c>
      <c r="I166" s="28">
        <v>1707552</v>
      </c>
    </row>
    <row r="167" spans="1:9" x14ac:dyDescent="0.3">
      <c r="A167" t="s">
        <v>351</v>
      </c>
      <c r="B167">
        <v>2017</v>
      </c>
      <c r="C167" t="s">
        <v>26</v>
      </c>
      <c r="D167" s="6">
        <v>104944</v>
      </c>
      <c r="E167" s="6">
        <v>0</v>
      </c>
      <c r="F167" s="6">
        <v>2542876</v>
      </c>
      <c r="G167" s="6">
        <v>67317</v>
      </c>
      <c r="H167" s="6">
        <v>2610193</v>
      </c>
      <c r="I167" s="28">
        <v>3133013</v>
      </c>
    </row>
    <row r="168" spans="1:9" x14ac:dyDescent="0.3">
      <c r="A168" t="s">
        <v>351</v>
      </c>
      <c r="B168">
        <v>2017</v>
      </c>
      <c r="C168" t="s">
        <v>60</v>
      </c>
      <c r="D168" s="6">
        <v>876945</v>
      </c>
      <c r="E168" s="6">
        <v>110833</v>
      </c>
      <c r="F168" s="6">
        <v>3712604</v>
      </c>
      <c r="G168" s="6">
        <v>128339</v>
      </c>
      <c r="H168" s="6">
        <v>3840943</v>
      </c>
      <c r="I168" s="28">
        <v>863957</v>
      </c>
    </row>
    <row r="169" spans="1:9" x14ac:dyDescent="0.3">
      <c r="A169" t="s">
        <v>351</v>
      </c>
      <c r="B169">
        <v>2017</v>
      </c>
      <c r="C169" t="s">
        <v>57</v>
      </c>
      <c r="D169" s="6">
        <v>23272</v>
      </c>
      <c r="E169" s="6">
        <v>0</v>
      </c>
      <c r="F169" s="6">
        <v>1820372</v>
      </c>
      <c r="G169" s="6">
        <v>0</v>
      </c>
      <c r="H169" s="6">
        <v>1820372</v>
      </c>
      <c r="I169" s="28">
        <v>768757</v>
      </c>
    </row>
    <row r="170" spans="1:9" x14ac:dyDescent="0.3">
      <c r="A170" t="s">
        <v>351</v>
      </c>
      <c r="B170">
        <v>2017</v>
      </c>
      <c r="C170" t="s">
        <v>35</v>
      </c>
      <c r="D170" s="6">
        <v>0</v>
      </c>
      <c r="E170" s="6">
        <v>34037</v>
      </c>
      <c r="F170" s="6">
        <v>2984082</v>
      </c>
      <c r="G170" s="6">
        <v>1024873</v>
      </c>
      <c r="H170" s="6">
        <v>4008955</v>
      </c>
      <c r="I170" s="28">
        <v>1582965</v>
      </c>
    </row>
    <row r="171" spans="1:9" x14ac:dyDescent="0.3">
      <c r="A171" t="s">
        <v>351</v>
      </c>
      <c r="B171">
        <v>2017</v>
      </c>
      <c r="C171" t="s">
        <v>58</v>
      </c>
      <c r="D171" s="6">
        <v>3072409</v>
      </c>
      <c r="E171" s="6">
        <v>0</v>
      </c>
      <c r="F171" s="6">
        <v>7555862</v>
      </c>
      <c r="G171" s="6">
        <v>1770011</v>
      </c>
      <c r="H171" s="6">
        <v>9325873</v>
      </c>
      <c r="I171" s="28">
        <v>506619</v>
      </c>
    </row>
    <row r="172" spans="1:9" x14ac:dyDescent="0.3">
      <c r="A172" t="s">
        <v>351</v>
      </c>
      <c r="B172">
        <v>2017</v>
      </c>
      <c r="C172" t="s">
        <v>71</v>
      </c>
      <c r="D172" s="6">
        <v>955635</v>
      </c>
      <c r="E172" s="6">
        <v>0</v>
      </c>
      <c r="F172" s="6">
        <v>2084920</v>
      </c>
      <c r="G172" s="6">
        <v>0</v>
      </c>
      <c r="H172" s="6">
        <v>2084920</v>
      </c>
      <c r="I172" s="28">
        <v>414646</v>
      </c>
    </row>
    <row r="173" spans="1:9" x14ac:dyDescent="0.3">
      <c r="A173" t="s">
        <v>351</v>
      </c>
      <c r="B173">
        <v>2017</v>
      </c>
      <c r="C173" t="s">
        <v>78</v>
      </c>
      <c r="D173" s="6">
        <v>1740559</v>
      </c>
      <c r="E173" s="6">
        <v>0</v>
      </c>
      <c r="F173" s="6">
        <v>2461743</v>
      </c>
      <c r="G173" s="6">
        <v>1486614</v>
      </c>
      <c r="H173" s="6">
        <v>3948357</v>
      </c>
      <c r="I173" s="28">
        <v>30290</v>
      </c>
    </row>
    <row r="174" spans="1:9" x14ac:dyDescent="0.3">
      <c r="A174" t="s">
        <v>351</v>
      </c>
      <c r="B174">
        <v>2017</v>
      </c>
      <c r="C174" t="s">
        <v>29</v>
      </c>
      <c r="D174" s="6">
        <v>415982</v>
      </c>
      <c r="E174" s="6">
        <v>0</v>
      </c>
      <c r="F174" s="6">
        <v>11526309</v>
      </c>
      <c r="G174" s="6">
        <v>430217</v>
      </c>
      <c r="H174" s="6">
        <v>11956526</v>
      </c>
      <c r="I174" s="28">
        <v>6339583</v>
      </c>
    </row>
    <row r="175" spans="1:9" x14ac:dyDescent="0.3">
      <c r="A175" t="s">
        <v>351</v>
      </c>
      <c r="B175">
        <v>2017</v>
      </c>
      <c r="C175" t="s">
        <v>49</v>
      </c>
      <c r="D175" s="6">
        <v>906563</v>
      </c>
      <c r="E175" s="6">
        <v>382871</v>
      </c>
      <c r="F175" s="6">
        <v>4050169</v>
      </c>
      <c r="G175" s="6">
        <v>382871</v>
      </c>
      <c r="H175" s="6">
        <v>4433040</v>
      </c>
      <c r="I175" s="28">
        <v>544375</v>
      </c>
    </row>
    <row r="176" spans="1:9" x14ac:dyDescent="0.3">
      <c r="A176" t="s">
        <v>351</v>
      </c>
      <c r="B176">
        <v>2017</v>
      </c>
      <c r="C176" t="s">
        <v>64</v>
      </c>
      <c r="D176" s="6">
        <v>810683</v>
      </c>
      <c r="E176" s="6">
        <v>0</v>
      </c>
      <c r="F176" s="6">
        <v>2438179</v>
      </c>
      <c r="G176" s="6">
        <v>124934</v>
      </c>
      <c r="H176" s="6">
        <v>2563113</v>
      </c>
      <c r="I176" s="28">
        <v>-610446</v>
      </c>
    </row>
    <row r="177" spans="1:9" x14ac:dyDescent="0.3">
      <c r="A177" t="s">
        <v>351</v>
      </c>
      <c r="B177">
        <v>2017</v>
      </c>
      <c r="C177" t="s">
        <v>62</v>
      </c>
      <c r="D177" s="6">
        <v>0</v>
      </c>
      <c r="E177" s="6">
        <v>0</v>
      </c>
      <c r="F177" s="6">
        <v>3370677</v>
      </c>
      <c r="G177" s="6">
        <v>1169272</v>
      </c>
      <c r="H177" s="6">
        <v>4539949</v>
      </c>
      <c r="I177" s="28">
        <v>793562</v>
      </c>
    </row>
    <row r="178" spans="1:9" x14ac:dyDescent="0.3">
      <c r="A178" t="s">
        <v>351</v>
      </c>
      <c r="B178">
        <v>2017</v>
      </c>
      <c r="C178" t="s">
        <v>93</v>
      </c>
      <c r="D178" s="6">
        <v>0</v>
      </c>
      <c r="E178" s="6">
        <v>0</v>
      </c>
      <c r="F178" s="6">
        <v>3530984</v>
      </c>
      <c r="G178" s="6">
        <v>228558</v>
      </c>
      <c r="H178" s="6">
        <v>3759542</v>
      </c>
      <c r="I178" s="28">
        <v>973314</v>
      </c>
    </row>
    <row r="179" spans="1:9" x14ac:dyDescent="0.3">
      <c r="A179" t="s">
        <v>351</v>
      </c>
      <c r="B179">
        <v>2017</v>
      </c>
      <c r="C179" t="s">
        <v>33</v>
      </c>
      <c r="D179" s="6">
        <v>118112</v>
      </c>
      <c r="E179" s="6">
        <v>0</v>
      </c>
      <c r="F179" s="6">
        <v>2180875</v>
      </c>
      <c r="G179" s="6">
        <v>0</v>
      </c>
      <c r="H179" s="6">
        <v>2180875</v>
      </c>
      <c r="I179" s="28">
        <v>382889</v>
      </c>
    </row>
    <row r="180" spans="1:9" x14ac:dyDescent="0.3">
      <c r="A180" t="s">
        <v>351</v>
      </c>
      <c r="B180">
        <v>2017</v>
      </c>
      <c r="C180" t="s">
        <v>45</v>
      </c>
      <c r="D180" s="6">
        <v>428</v>
      </c>
      <c r="E180" s="6">
        <v>0</v>
      </c>
      <c r="F180" s="6">
        <v>4218111</v>
      </c>
      <c r="G180" s="6">
        <v>4827</v>
      </c>
      <c r="H180" s="6">
        <v>4222938</v>
      </c>
      <c r="I180" s="28">
        <v>395002</v>
      </c>
    </row>
    <row r="181" spans="1:9" x14ac:dyDescent="0.3">
      <c r="A181" t="s">
        <v>351</v>
      </c>
      <c r="B181">
        <v>2017</v>
      </c>
      <c r="C181" t="s">
        <v>55</v>
      </c>
      <c r="D181" s="6">
        <v>0</v>
      </c>
      <c r="E181" s="6">
        <v>308810</v>
      </c>
      <c r="F181" s="6">
        <v>2053704</v>
      </c>
      <c r="G181" s="6">
        <v>1134626</v>
      </c>
      <c r="H181" s="6">
        <v>3188330</v>
      </c>
      <c r="I181" s="28">
        <v>468819</v>
      </c>
    </row>
    <row r="182" spans="1:9" x14ac:dyDescent="0.3">
      <c r="A182" t="s">
        <v>350</v>
      </c>
      <c r="B182">
        <v>2016</v>
      </c>
      <c r="C182" t="s">
        <v>86</v>
      </c>
      <c r="D182" s="6">
        <v>0</v>
      </c>
      <c r="E182" s="6">
        <v>3502720</v>
      </c>
      <c r="F182" s="6">
        <v>2293501</v>
      </c>
      <c r="G182" s="6">
        <v>3502720</v>
      </c>
      <c r="H182" s="6">
        <v>5796221</v>
      </c>
      <c r="I182" s="6">
        <v>1276787</v>
      </c>
    </row>
    <row r="183" spans="1:9" x14ac:dyDescent="0.3">
      <c r="A183" t="s">
        <v>350</v>
      </c>
      <c r="B183">
        <v>2016</v>
      </c>
      <c r="C183" t="s">
        <v>82</v>
      </c>
      <c r="D183" s="6">
        <v>670749</v>
      </c>
      <c r="E183" s="6">
        <v>22419087</v>
      </c>
      <c r="F183" s="6">
        <v>11552633</v>
      </c>
      <c r="G183" s="6">
        <v>22942784</v>
      </c>
      <c r="H183" s="6">
        <v>34495417</v>
      </c>
      <c r="I183" s="6">
        <v>5788257</v>
      </c>
    </row>
    <row r="184" spans="1:9" x14ac:dyDescent="0.3">
      <c r="A184" t="s">
        <v>350</v>
      </c>
      <c r="B184">
        <v>2016</v>
      </c>
      <c r="C184" t="s">
        <v>44</v>
      </c>
      <c r="D184" s="6">
        <v>9375625</v>
      </c>
      <c r="E184" s="6">
        <v>0</v>
      </c>
      <c r="F184" s="6">
        <v>28829434</v>
      </c>
      <c r="G184" s="6">
        <v>4136295</v>
      </c>
      <c r="H184" s="6">
        <v>32965729</v>
      </c>
      <c r="I184" s="6">
        <v>2387815</v>
      </c>
    </row>
    <row r="185" spans="1:9" x14ac:dyDescent="0.3">
      <c r="A185" t="s">
        <v>350</v>
      </c>
      <c r="B185">
        <v>2016</v>
      </c>
      <c r="C185" t="s">
        <v>79</v>
      </c>
      <c r="D185" s="6">
        <v>218811</v>
      </c>
      <c r="E185" s="6">
        <v>156987</v>
      </c>
      <c r="F185" s="6">
        <v>2003324</v>
      </c>
      <c r="G185" s="6">
        <v>180996</v>
      </c>
      <c r="H185" s="6">
        <v>2184320</v>
      </c>
      <c r="I185" s="6">
        <v>5136127</v>
      </c>
    </row>
    <row r="186" spans="1:9" x14ac:dyDescent="0.3">
      <c r="A186" t="s">
        <v>350</v>
      </c>
      <c r="B186">
        <v>2016</v>
      </c>
      <c r="C186" t="s">
        <v>73</v>
      </c>
      <c r="D186" s="6">
        <v>0</v>
      </c>
      <c r="E186" s="6">
        <v>0</v>
      </c>
      <c r="F186" s="6">
        <v>15721000</v>
      </c>
      <c r="G186" s="6">
        <v>0</v>
      </c>
      <c r="H186" s="6">
        <v>15721000</v>
      </c>
      <c r="I186" s="6">
        <v>9327334</v>
      </c>
    </row>
    <row r="187" spans="1:9" x14ac:dyDescent="0.3">
      <c r="A187" t="s">
        <v>350</v>
      </c>
      <c r="B187">
        <v>2016</v>
      </c>
      <c r="C187" t="s">
        <v>34</v>
      </c>
      <c r="D187" s="6">
        <v>0</v>
      </c>
      <c r="E187" s="6">
        <v>3500000</v>
      </c>
      <c r="F187" s="6">
        <v>14811895</v>
      </c>
      <c r="G187" s="6">
        <v>4767819</v>
      </c>
      <c r="H187" s="6">
        <v>19579714</v>
      </c>
      <c r="I187" s="6">
        <v>6014777</v>
      </c>
    </row>
    <row r="188" spans="1:9" x14ac:dyDescent="0.3">
      <c r="A188" t="s">
        <v>350</v>
      </c>
      <c r="B188">
        <v>2016</v>
      </c>
      <c r="C188" t="s">
        <v>43</v>
      </c>
      <c r="D188" s="6">
        <v>0</v>
      </c>
      <c r="E188" s="6">
        <v>0</v>
      </c>
      <c r="F188" s="6">
        <v>5743576</v>
      </c>
      <c r="G188" s="6">
        <v>26451</v>
      </c>
      <c r="H188" s="6">
        <v>5770027</v>
      </c>
      <c r="I188" s="6">
        <v>645568</v>
      </c>
    </row>
    <row r="189" spans="1:9" x14ac:dyDescent="0.3">
      <c r="A189" t="s">
        <v>350</v>
      </c>
      <c r="B189">
        <v>2016</v>
      </c>
      <c r="C189" t="s">
        <v>28</v>
      </c>
      <c r="D189" s="6">
        <v>0</v>
      </c>
      <c r="E189" s="6">
        <v>4617937</v>
      </c>
      <c r="F189" s="6">
        <v>8439224</v>
      </c>
      <c r="G189" s="6">
        <v>5337738</v>
      </c>
      <c r="H189" s="6">
        <v>13776962</v>
      </c>
      <c r="I189" s="6">
        <v>-2345333</v>
      </c>
    </row>
    <row r="190" spans="1:9" x14ac:dyDescent="0.3">
      <c r="A190" t="s">
        <v>350</v>
      </c>
      <c r="B190">
        <v>2016</v>
      </c>
      <c r="C190" t="s">
        <v>61</v>
      </c>
      <c r="D190" s="6">
        <v>3094337</v>
      </c>
      <c r="E190" s="6">
        <v>0</v>
      </c>
      <c r="F190" s="6">
        <v>11388615</v>
      </c>
      <c r="G190" s="6">
        <v>14304698</v>
      </c>
      <c r="H190" s="6">
        <v>25693313</v>
      </c>
      <c r="I190" s="6">
        <v>6034784</v>
      </c>
    </row>
    <row r="191" spans="1:9" x14ac:dyDescent="0.3">
      <c r="A191" t="s">
        <v>350</v>
      </c>
      <c r="B191">
        <v>2016</v>
      </c>
      <c r="C191" t="s">
        <v>41</v>
      </c>
      <c r="D191" s="6">
        <v>2929585</v>
      </c>
      <c r="E191" s="6">
        <v>850258</v>
      </c>
      <c r="F191" s="6">
        <v>4945432</v>
      </c>
      <c r="G191" s="6">
        <v>1805748</v>
      </c>
      <c r="H191" s="6">
        <v>6751180</v>
      </c>
      <c r="I191" s="6">
        <v>892592</v>
      </c>
    </row>
    <row r="192" spans="1:9" x14ac:dyDescent="0.3">
      <c r="A192" t="s">
        <v>350</v>
      </c>
      <c r="B192">
        <v>2016</v>
      </c>
      <c r="C192" t="s">
        <v>138</v>
      </c>
      <c r="D192" s="6">
        <v>35048158</v>
      </c>
      <c r="E192" s="6">
        <v>209624507</v>
      </c>
      <c r="F192" s="6">
        <v>127396955</v>
      </c>
      <c r="G192" s="6">
        <v>330869081</v>
      </c>
      <c r="H192" s="6">
        <v>458266036</v>
      </c>
      <c r="I192" s="6">
        <v>94314300</v>
      </c>
    </row>
    <row r="193" spans="1:9" x14ac:dyDescent="0.3">
      <c r="A193" t="s">
        <v>350</v>
      </c>
      <c r="B193">
        <v>2016</v>
      </c>
      <c r="C193" t="s">
        <v>140</v>
      </c>
      <c r="D193" s="6">
        <v>17132617</v>
      </c>
      <c r="E193" s="6">
        <v>42870082</v>
      </c>
      <c r="F193" s="6">
        <v>53747646</v>
      </c>
      <c r="G193" s="6">
        <v>49212414</v>
      </c>
      <c r="H193" s="6">
        <v>102960060</v>
      </c>
      <c r="I193" s="6">
        <v>-1252410</v>
      </c>
    </row>
    <row r="194" spans="1:9" x14ac:dyDescent="0.3">
      <c r="A194" t="s">
        <v>351</v>
      </c>
      <c r="B194">
        <v>2016</v>
      </c>
      <c r="C194" t="s">
        <v>56</v>
      </c>
      <c r="D194" s="6">
        <v>352794</v>
      </c>
      <c r="E194" s="6">
        <v>0</v>
      </c>
      <c r="F194" s="6">
        <v>1386437</v>
      </c>
      <c r="G194" s="6">
        <v>3684</v>
      </c>
      <c r="H194" s="6">
        <v>1390121</v>
      </c>
      <c r="I194" s="6">
        <v>778325</v>
      </c>
    </row>
    <row r="195" spans="1:9" x14ac:dyDescent="0.3">
      <c r="A195" t="s">
        <v>351</v>
      </c>
      <c r="B195">
        <v>2016</v>
      </c>
      <c r="C195" t="s">
        <v>52</v>
      </c>
      <c r="D195" s="6">
        <v>106667</v>
      </c>
      <c r="E195" s="6">
        <v>586167</v>
      </c>
      <c r="F195" s="6">
        <v>1259816</v>
      </c>
      <c r="G195" s="6">
        <v>586167</v>
      </c>
      <c r="H195" s="6">
        <v>1845983</v>
      </c>
      <c r="I195" s="6">
        <v>607196</v>
      </c>
    </row>
    <row r="196" spans="1:9" x14ac:dyDescent="0.3">
      <c r="A196" t="s">
        <v>351</v>
      </c>
      <c r="B196">
        <v>2016</v>
      </c>
      <c r="C196" t="s">
        <v>76</v>
      </c>
      <c r="D196" s="6">
        <v>0</v>
      </c>
      <c r="E196" s="6">
        <v>0</v>
      </c>
      <c r="F196" s="6">
        <v>99115</v>
      </c>
      <c r="G196" s="6">
        <v>0</v>
      </c>
      <c r="H196" s="6">
        <v>99115</v>
      </c>
      <c r="I196" s="6">
        <v>-72755</v>
      </c>
    </row>
    <row r="197" spans="1:9" x14ac:dyDescent="0.3">
      <c r="A197" t="s">
        <v>351</v>
      </c>
      <c r="B197">
        <v>2016</v>
      </c>
      <c r="C197" t="s">
        <v>75</v>
      </c>
      <c r="D197" s="6">
        <v>265681</v>
      </c>
      <c r="E197" s="6">
        <v>0</v>
      </c>
      <c r="F197" s="6">
        <v>1171028</v>
      </c>
      <c r="G197" s="6">
        <v>8571</v>
      </c>
      <c r="H197" s="6">
        <v>1179599</v>
      </c>
      <c r="I197" s="6">
        <v>523276</v>
      </c>
    </row>
    <row r="198" spans="1:9" x14ac:dyDescent="0.3">
      <c r="A198" t="s">
        <v>351</v>
      </c>
      <c r="B198">
        <v>2016</v>
      </c>
      <c r="C198" t="s">
        <v>89</v>
      </c>
      <c r="D198" s="6">
        <v>13041</v>
      </c>
      <c r="E198" s="6">
        <v>18659</v>
      </c>
      <c r="F198" s="6">
        <v>886950</v>
      </c>
      <c r="G198" s="6">
        <v>619391</v>
      </c>
      <c r="H198" s="6">
        <v>1506341</v>
      </c>
      <c r="I198" s="6">
        <v>806480</v>
      </c>
    </row>
    <row r="199" spans="1:9" x14ac:dyDescent="0.3">
      <c r="A199" t="s">
        <v>351</v>
      </c>
      <c r="B199">
        <v>2016</v>
      </c>
      <c r="C199" t="s">
        <v>27</v>
      </c>
      <c r="D199" s="6">
        <v>0</v>
      </c>
      <c r="E199" s="6">
        <v>385620</v>
      </c>
      <c r="F199" s="6">
        <v>3373289</v>
      </c>
      <c r="G199" s="6">
        <v>2002869</v>
      </c>
      <c r="H199" s="6">
        <v>5376158</v>
      </c>
      <c r="I199" s="6">
        <v>223494</v>
      </c>
    </row>
    <row r="200" spans="1:9" x14ac:dyDescent="0.3">
      <c r="A200" t="s">
        <v>351</v>
      </c>
      <c r="B200">
        <v>2016</v>
      </c>
      <c r="C200" t="s">
        <v>37</v>
      </c>
      <c r="D200" s="6">
        <v>35000</v>
      </c>
      <c r="E200" s="6">
        <v>0</v>
      </c>
      <c r="F200" s="6">
        <v>871510</v>
      </c>
      <c r="G200" s="6">
        <v>0</v>
      </c>
      <c r="H200" s="6">
        <v>871510</v>
      </c>
      <c r="I200" s="6">
        <v>-29969</v>
      </c>
    </row>
    <row r="201" spans="1:9" x14ac:dyDescent="0.3">
      <c r="A201" t="s">
        <v>351</v>
      </c>
      <c r="B201">
        <v>2016</v>
      </c>
      <c r="C201" t="s">
        <v>69</v>
      </c>
      <c r="D201" s="6">
        <v>2592094</v>
      </c>
      <c r="E201" s="6">
        <v>0</v>
      </c>
      <c r="F201" s="6">
        <v>15176187</v>
      </c>
      <c r="G201" s="6">
        <v>0</v>
      </c>
      <c r="H201" s="6">
        <v>15176187</v>
      </c>
      <c r="I201" s="6">
        <v>5795918</v>
      </c>
    </row>
    <row r="202" spans="1:9" x14ac:dyDescent="0.3">
      <c r="A202" t="s">
        <v>351</v>
      </c>
      <c r="B202">
        <v>2016</v>
      </c>
      <c r="C202" t="s">
        <v>66</v>
      </c>
      <c r="D202" s="6">
        <v>1016</v>
      </c>
      <c r="E202" s="6">
        <v>0</v>
      </c>
      <c r="F202" s="6">
        <v>7372729</v>
      </c>
      <c r="G202" s="6">
        <v>350174</v>
      </c>
      <c r="H202" s="6">
        <v>7722903</v>
      </c>
      <c r="I202" s="6">
        <v>989953</v>
      </c>
    </row>
    <row r="203" spans="1:9" x14ac:dyDescent="0.3">
      <c r="A203" t="s">
        <v>351</v>
      </c>
      <c r="B203">
        <v>2016</v>
      </c>
      <c r="C203" t="s">
        <v>67</v>
      </c>
      <c r="D203" s="6">
        <v>365542</v>
      </c>
      <c r="E203" s="6">
        <v>274954</v>
      </c>
      <c r="F203" s="6">
        <v>4820565</v>
      </c>
      <c r="G203" s="6">
        <v>1344479</v>
      </c>
      <c r="H203" s="6">
        <v>6165044</v>
      </c>
      <c r="I203" s="6">
        <v>1424188</v>
      </c>
    </row>
    <row r="204" spans="1:9" x14ac:dyDescent="0.3">
      <c r="A204" t="s">
        <v>351</v>
      </c>
      <c r="B204">
        <v>2016</v>
      </c>
      <c r="C204" t="s">
        <v>83</v>
      </c>
      <c r="D204" s="6">
        <v>0</v>
      </c>
      <c r="E204" s="6">
        <v>0</v>
      </c>
      <c r="F204" s="6">
        <v>428230</v>
      </c>
      <c r="G204" s="6">
        <v>0</v>
      </c>
      <c r="H204" s="6">
        <v>428230</v>
      </c>
      <c r="I204" s="6">
        <v>221100</v>
      </c>
    </row>
    <row r="205" spans="1:9" x14ac:dyDescent="0.3">
      <c r="A205" t="s">
        <v>351</v>
      </c>
      <c r="B205">
        <v>2016</v>
      </c>
      <c r="C205" t="s">
        <v>77</v>
      </c>
      <c r="D205" s="6">
        <v>67992</v>
      </c>
      <c r="E205" s="6">
        <v>0</v>
      </c>
      <c r="F205" s="6">
        <v>1640934</v>
      </c>
      <c r="G205" s="6">
        <v>834982</v>
      </c>
      <c r="H205" s="6">
        <v>2475916</v>
      </c>
      <c r="I205" s="6">
        <v>695420</v>
      </c>
    </row>
    <row r="206" spans="1:9" x14ac:dyDescent="0.3">
      <c r="A206" t="s">
        <v>351</v>
      </c>
      <c r="B206">
        <v>2016</v>
      </c>
      <c r="C206" t="s">
        <v>32</v>
      </c>
      <c r="D206" s="6">
        <v>0</v>
      </c>
      <c r="E206" s="6">
        <v>447714</v>
      </c>
      <c r="F206" s="6">
        <v>2199728</v>
      </c>
      <c r="G206" s="6">
        <v>447714</v>
      </c>
      <c r="H206" s="6">
        <v>2647442</v>
      </c>
      <c r="I206" s="6">
        <v>1394798</v>
      </c>
    </row>
    <row r="207" spans="1:9" x14ac:dyDescent="0.3">
      <c r="A207" t="s">
        <v>351</v>
      </c>
      <c r="B207">
        <v>2016</v>
      </c>
      <c r="C207" t="s">
        <v>40</v>
      </c>
      <c r="D207" s="6">
        <v>1248431</v>
      </c>
      <c r="E207" s="6">
        <v>212686</v>
      </c>
      <c r="F207" s="6">
        <v>4539775</v>
      </c>
      <c r="G207" s="6">
        <v>212686</v>
      </c>
      <c r="H207" s="6">
        <v>4752461</v>
      </c>
      <c r="I207" s="6">
        <v>2654653</v>
      </c>
    </row>
    <row r="208" spans="1:9" x14ac:dyDescent="0.3">
      <c r="A208" t="s">
        <v>351</v>
      </c>
      <c r="B208">
        <v>2016</v>
      </c>
      <c r="C208" t="s">
        <v>26</v>
      </c>
      <c r="D208" s="6">
        <v>15919</v>
      </c>
      <c r="E208" s="6">
        <v>0</v>
      </c>
      <c r="F208" s="6">
        <v>2079037</v>
      </c>
      <c r="G208" s="6">
        <v>65336</v>
      </c>
      <c r="H208" s="6">
        <v>2144373</v>
      </c>
      <c r="I208" s="6">
        <v>3465249</v>
      </c>
    </row>
    <row r="209" spans="1:9" x14ac:dyDescent="0.3">
      <c r="A209" t="s">
        <v>351</v>
      </c>
      <c r="B209">
        <v>2016</v>
      </c>
      <c r="C209" t="s">
        <v>59</v>
      </c>
      <c r="D209" s="6">
        <v>29326</v>
      </c>
      <c r="E209" s="6">
        <v>0</v>
      </c>
      <c r="F209" s="6">
        <v>377199</v>
      </c>
      <c r="G209" s="6">
        <v>0</v>
      </c>
      <c r="H209" s="6">
        <v>377199</v>
      </c>
      <c r="I209" s="6">
        <v>27667</v>
      </c>
    </row>
    <row r="210" spans="1:9" x14ac:dyDescent="0.3">
      <c r="A210" t="s">
        <v>351</v>
      </c>
      <c r="B210">
        <v>2016</v>
      </c>
      <c r="C210" t="s">
        <v>60</v>
      </c>
      <c r="D210" s="6">
        <v>1024672</v>
      </c>
      <c r="E210" s="6">
        <v>75948</v>
      </c>
      <c r="F210" s="6">
        <v>3351521</v>
      </c>
      <c r="G210" s="6">
        <v>93455</v>
      </c>
      <c r="H210" s="6">
        <v>3444976</v>
      </c>
      <c r="I210" s="6">
        <v>643862</v>
      </c>
    </row>
    <row r="211" spans="1:9" x14ac:dyDescent="0.3">
      <c r="A211" t="s">
        <v>351</v>
      </c>
      <c r="B211">
        <v>2016</v>
      </c>
      <c r="C211" t="s">
        <v>57</v>
      </c>
      <c r="D211" s="6">
        <v>100738</v>
      </c>
      <c r="E211" s="6">
        <v>0</v>
      </c>
      <c r="F211" s="6">
        <v>2140206</v>
      </c>
      <c r="G211" s="6">
        <v>0</v>
      </c>
      <c r="H211" s="6">
        <v>2140206</v>
      </c>
      <c r="I211" s="6">
        <v>289788</v>
      </c>
    </row>
    <row r="212" spans="1:9" x14ac:dyDescent="0.3">
      <c r="A212" t="s">
        <v>351</v>
      </c>
      <c r="B212">
        <v>2016</v>
      </c>
      <c r="C212" t="s">
        <v>68</v>
      </c>
      <c r="D212" s="6">
        <v>3148422</v>
      </c>
      <c r="E212" s="6">
        <v>0</v>
      </c>
      <c r="F212" s="6">
        <v>10411397</v>
      </c>
      <c r="G212" s="6">
        <v>590137</v>
      </c>
      <c r="H212" s="6">
        <v>11001534</v>
      </c>
      <c r="I212" s="6">
        <v>3951526</v>
      </c>
    </row>
    <row r="213" spans="1:9" x14ac:dyDescent="0.3">
      <c r="A213" t="s">
        <v>351</v>
      </c>
      <c r="B213">
        <v>2016</v>
      </c>
      <c r="C213" t="s">
        <v>91</v>
      </c>
      <c r="D213" s="6">
        <v>0</v>
      </c>
      <c r="E213" s="6">
        <v>0</v>
      </c>
      <c r="F213" s="6">
        <v>458423</v>
      </c>
      <c r="G213" s="6">
        <v>28259</v>
      </c>
      <c r="H213" s="6">
        <v>486682</v>
      </c>
      <c r="I213" s="6">
        <v>258514</v>
      </c>
    </row>
    <row r="214" spans="1:9" x14ac:dyDescent="0.3">
      <c r="A214" t="s">
        <v>351</v>
      </c>
      <c r="B214">
        <v>2016</v>
      </c>
      <c r="C214" t="s">
        <v>65</v>
      </c>
      <c r="D214" s="6">
        <v>0</v>
      </c>
      <c r="E214" s="6">
        <v>260000</v>
      </c>
      <c r="F214" s="6">
        <v>430668</v>
      </c>
      <c r="G214" s="6">
        <v>260000</v>
      </c>
      <c r="H214" s="6">
        <v>690668</v>
      </c>
      <c r="I214" s="6">
        <v>-67252</v>
      </c>
    </row>
    <row r="215" spans="1:9" x14ac:dyDescent="0.3">
      <c r="A215" t="s">
        <v>351</v>
      </c>
      <c r="B215">
        <v>2016</v>
      </c>
      <c r="C215" t="s">
        <v>46</v>
      </c>
      <c r="D215" s="6">
        <v>0</v>
      </c>
      <c r="E215" s="6">
        <v>0</v>
      </c>
      <c r="F215" s="6">
        <v>433839</v>
      </c>
      <c r="G215" s="6">
        <v>614782</v>
      </c>
      <c r="H215" s="6">
        <v>1048621</v>
      </c>
      <c r="I215" s="6">
        <v>125586</v>
      </c>
    </row>
    <row r="216" spans="1:9" x14ac:dyDescent="0.3">
      <c r="A216" t="s">
        <v>351</v>
      </c>
      <c r="B216">
        <v>2016</v>
      </c>
      <c r="C216" t="s">
        <v>58</v>
      </c>
      <c r="D216" s="6">
        <v>3224860</v>
      </c>
      <c r="E216" s="6">
        <v>1077000</v>
      </c>
      <c r="F216" s="6">
        <v>7573847</v>
      </c>
      <c r="G216" s="6">
        <v>1714786</v>
      </c>
      <c r="H216" s="6">
        <v>9288633</v>
      </c>
      <c r="I216" s="6">
        <v>1848360</v>
      </c>
    </row>
    <row r="217" spans="1:9" x14ac:dyDescent="0.3">
      <c r="A217" t="s">
        <v>351</v>
      </c>
      <c r="B217">
        <v>2016</v>
      </c>
      <c r="C217" t="s">
        <v>78</v>
      </c>
      <c r="D217" s="6">
        <v>696867</v>
      </c>
      <c r="E217" s="6">
        <v>0</v>
      </c>
      <c r="F217" s="6">
        <v>5930174</v>
      </c>
      <c r="G217" s="6">
        <v>2967376</v>
      </c>
      <c r="H217" s="6">
        <v>8897550</v>
      </c>
      <c r="I217" s="6">
        <v>766159</v>
      </c>
    </row>
    <row r="218" spans="1:9" x14ac:dyDescent="0.3">
      <c r="A218" t="s">
        <v>351</v>
      </c>
      <c r="B218">
        <v>2016</v>
      </c>
      <c r="C218" t="s">
        <v>29</v>
      </c>
      <c r="D218" s="6">
        <v>0</v>
      </c>
      <c r="E218" s="6">
        <v>0</v>
      </c>
      <c r="F218" s="6">
        <v>12795327</v>
      </c>
      <c r="G218" s="6">
        <v>188158</v>
      </c>
      <c r="H218" s="6">
        <v>12983485</v>
      </c>
      <c r="I218" s="6">
        <v>9336803</v>
      </c>
    </row>
    <row r="219" spans="1:9" x14ac:dyDescent="0.3">
      <c r="A219" t="s">
        <v>351</v>
      </c>
      <c r="B219">
        <v>2016</v>
      </c>
      <c r="C219" t="s">
        <v>71</v>
      </c>
      <c r="D219" s="6">
        <v>1477109</v>
      </c>
      <c r="E219" s="6">
        <v>0</v>
      </c>
      <c r="F219" s="6">
        <v>3355353</v>
      </c>
      <c r="G219" s="6">
        <v>0</v>
      </c>
      <c r="H219" s="6">
        <v>3355353</v>
      </c>
      <c r="I219" s="6">
        <v>4052106</v>
      </c>
    </row>
    <row r="220" spans="1:9" x14ac:dyDescent="0.3">
      <c r="A220" t="s">
        <v>351</v>
      </c>
      <c r="B220">
        <v>2016</v>
      </c>
      <c r="C220" t="s">
        <v>49</v>
      </c>
      <c r="D220" s="6">
        <v>552557</v>
      </c>
      <c r="E220" s="6">
        <v>755274</v>
      </c>
      <c r="F220" s="6">
        <v>3285831</v>
      </c>
      <c r="G220" s="6">
        <v>755274</v>
      </c>
      <c r="H220" s="6">
        <v>4041105</v>
      </c>
      <c r="I220" s="6">
        <v>962782</v>
      </c>
    </row>
    <row r="221" spans="1:9" x14ac:dyDescent="0.3">
      <c r="A221" t="s">
        <v>351</v>
      </c>
      <c r="B221">
        <v>2016</v>
      </c>
      <c r="C221" t="s">
        <v>64</v>
      </c>
      <c r="D221" s="6">
        <v>822620</v>
      </c>
      <c r="E221" s="6">
        <v>488334</v>
      </c>
      <c r="F221" s="6">
        <v>2641942</v>
      </c>
      <c r="G221" s="6">
        <v>882009</v>
      </c>
      <c r="H221" s="6">
        <v>3523951</v>
      </c>
      <c r="I221" s="6">
        <v>-375391</v>
      </c>
    </row>
    <row r="222" spans="1:9" x14ac:dyDescent="0.3">
      <c r="A222" t="s">
        <v>351</v>
      </c>
      <c r="B222">
        <v>2016</v>
      </c>
      <c r="C222" t="s">
        <v>51</v>
      </c>
      <c r="D222" s="6">
        <v>0</v>
      </c>
      <c r="E222" s="6">
        <v>548413</v>
      </c>
      <c r="F222" s="6">
        <v>1394478</v>
      </c>
      <c r="G222" s="6">
        <v>1978283</v>
      </c>
      <c r="H222" s="6">
        <v>3372761</v>
      </c>
      <c r="I222" s="6">
        <v>373832</v>
      </c>
    </row>
    <row r="223" spans="1:9" x14ac:dyDescent="0.3">
      <c r="A223" t="s">
        <v>351</v>
      </c>
      <c r="B223">
        <v>2016</v>
      </c>
      <c r="C223" t="s">
        <v>70</v>
      </c>
      <c r="D223" s="6">
        <v>46486</v>
      </c>
      <c r="E223" s="6">
        <v>340304</v>
      </c>
      <c r="F223" s="6">
        <v>1008809</v>
      </c>
      <c r="G223" s="6">
        <v>340304</v>
      </c>
      <c r="H223" s="6">
        <v>1349113</v>
      </c>
      <c r="I223" s="6">
        <v>294325</v>
      </c>
    </row>
    <row r="224" spans="1:9" x14ac:dyDescent="0.3">
      <c r="A224" t="s">
        <v>351</v>
      </c>
      <c r="B224">
        <v>2016</v>
      </c>
      <c r="C224" t="s">
        <v>62</v>
      </c>
      <c r="D224" s="6">
        <v>0</v>
      </c>
      <c r="E224" s="6">
        <v>0</v>
      </c>
      <c r="F224" s="6">
        <v>2633490</v>
      </c>
      <c r="G224" s="6">
        <v>332343</v>
      </c>
      <c r="H224" s="6">
        <v>2965833</v>
      </c>
      <c r="I224" s="6">
        <v>837115</v>
      </c>
    </row>
    <row r="225" spans="1:9" x14ac:dyDescent="0.3">
      <c r="A225" t="s">
        <v>351</v>
      </c>
      <c r="B225">
        <v>2016</v>
      </c>
      <c r="C225" t="s">
        <v>93</v>
      </c>
      <c r="D225" s="6">
        <v>4509</v>
      </c>
      <c r="E225" s="6">
        <v>0</v>
      </c>
      <c r="F225" s="6">
        <v>3103729</v>
      </c>
      <c r="G225" s="6">
        <v>449174</v>
      </c>
      <c r="H225" s="6">
        <v>3552903</v>
      </c>
      <c r="I225" s="6">
        <v>753283</v>
      </c>
    </row>
    <row r="226" spans="1:9" x14ac:dyDescent="0.3">
      <c r="A226" t="s">
        <v>351</v>
      </c>
      <c r="B226">
        <v>2016</v>
      </c>
      <c r="C226" t="s">
        <v>90</v>
      </c>
      <c r="D226" s="6">
        <v>0</v>
      </c>
      <c r="E226" s="6">
        <v>0</v>
      </c>
      <c r="F226" s="6">
        <v>1191466</v>
      </c>
      <c r="G226" s="6">
        <v>4883</v>
      </c>
      <c r="H226" s="6">
        <v>1196349</v>
      </c>
      <c r="I226" s="6">
        <v>-740131</v>
      </c>
    </row>
    <row r="227" spans="1:9" x14ac:dyDescent="0.3">
      <c r="A227" t="s">
        <v>351</v>
      </c>
      <c r="B227">
        <v>2016</v>
      </c>
      <c r="C227" t="s">
        <v>80</v>
      </c>
      <c r="D227" s="6">
        <v>155159</v>
      </c>
      <c r="E227" s="6">
        <v>935994</v>
      </c>
      <c r="F227" s="6">
        <v>1715589</v>
      </c>
      <c r="G227" s="6">
        <v>970858</v>
      </c>
      <c r="H227" s="6">
        <v>2686447</v>
      </c>
      <c r="I227" s="6">
        <v>1251308</v>
      </c>
    </row>
    <row r="228" spans="1:9" x14ac:dyDescent="0.3">
      <c r="A228" t="s">
        <v>351</v>
      </c>
      <c r="B228">
        <v>2016</v>
      </c>
      <c r="C228" t="s">
        <v>63</v>
      </c>
      <c r="D228" s="6">
        <v>613608</v>
      </c>
      <c r="E228" s="6">
        <v>1191121</v>
      </c>
      <c r="F228" s="6">
        <v>2696528</v>
      </c>
      <c r="G228" s="6">
        <v>2155143</v>
      </c>
      <c r="H228" s="6">
        <v>4851671</v>
      </c>
      <c r="I228" s="6">
        <v>398093</v>
      </c>
    </row>
    <row r="229" spans="1:9" x14ac:dyDescent="0.3">
      <c r="A229" t="s">
        <v>351</v>
      </c>
      <c r="B229">
        <v>2016</v>
      </c>
      <c r="C229" t="s">
        <v>33</v>
      </c>
      <c r="D229" s="6">
        <v>118773</v>
      </c>
      <c r="E229" s="6">
        <v>0</v>
      </c>
      <c r="F229" s="6">
        <v>1924875</v>
      </c>
      <c r="G229" s="6">
        <v>0</v>
      </c>
      <c r="H229" s="6">
        <v>1924875</v>
      </c>
      <c r="I229" s="6">
        <v>356242</v>
      </c>
    </row>
    <row r="230" spans="1:9" x14ac:dyDescent="0.3">
      <c r="A230" t="s">
        <v>351</v>
      </c>
      <c r="B230">
        <v>2016</v>
      </c>
      <c r="C230" t="s">
        <v>45</v>
      </c>
      <c r="D230" s="6">
        <v>9280</v>
      </c>
      <c r="E230" s="6">
        <v>0</v>
      </c>
      <c r="F230" s="6">
        <v>3008141</v>
      </c>
      <c r="G230" s="6">
        <v>301393</v>
      </c>
      <c r="H230" s="6">
        <v>3309534</v>
      </c>
      <c r="I230" s="6">
        <v>267971</v>
      </c>
    </row>
  </sheetData>
  <mergeCells count="1">
    <mergeCell ref="V32:X32"/>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E02C-4DA6-4EEC-B015-E350D0E73E45}">
  <dimension ref="A2:AP275"/>
  <sheetViews>
    <sheetView showGridLines="0" zoomScale="70" zoomScaleNormal="70" workbookViewId="0">
      <selection activeCell="A15" sqref="A15"/>
    </sheetView>
  </sheetViews>
  <sheetFormatPr baseColWidth="10" defaultRowHeight="14.4" x14ac:dyDescent="0.3"/>
  <cols>
    <col min="1" max="1" width="74.6640625" customWidth="1"/>
    <col min="2" max="2" width="12.44140625" bestFit="1" customWidth="1"/>
    <col min="3" max="3" width="11.6640625" bestFit="1" customWidth="1"/>
    <col min="6" max="7" width="0" hidden="1" customWidth="1"/>
    <col min="13" max="13" width="3.88671875" style="15" customWidth="1"/>
    <col min="15" max="15" width="59.33203125" bestFit="1" customWidth="1"/>
    <col min="16" max="16" width="6.6640625" bestFit="1" customWidth="1"/>
    <col min="17" max="17" width="6.88671875" bestFit="1" customWidth="1"/>
    <col min="20" max="22" width="0" hidden="1" customWidth="1"/>
    <col min="27" max="27" width="4.109375" style="15" customWidth="1"/>
    <col min="29" max="29" width="86" bestFit="1" customWidth="1"/>
    <col min="30" max="30" width="12.44140625" bestFit="1" customWidth="1"/>
    <col min="31" max="31" width="11.6640625" bestFit="1" customWidth="1"/>
    <col min="34" max="36" width="0" hidden="1" customWidth="1"/>
    <col min="42" max="42" width="11.44140625" style="15"/>
  </cols>
  <sheetData>
    <row r="2" spans="3:39" x14ac:dyDescent="0.3">
      <c r="E2" t="s">
        <v>272</v>
      </c>
      <c r="F2">
        <v>2015</v>
      </c>
      <c r="G2">
        <v>2016</v>
      </c>
      <c r="H2">
        <v>2017</v>
      </c>
      <c r="I2">
        <v>2018</v>
      </c>
      <c r="J2">
        <v>2019</v>
      </c>
      <c r="K2">
        <v>2020</v>
      </c>
      <c r="S2" t="s">
        <v>272</v>
      </c>
      <c r="T2">
        <v>2015</v>
      </c>
      <c r="U2">
        <v>2016</v>
      </c>
      <c r="V2">
        <v>2017</v>
      </c>
      <c r="W2">
        <v>2018</v>
      </c>
      <c r="X2">
        <v>2019</v>
      </c>
      <c r="Y2">
        <v>2020</v>
      </c>
      <c r="AG2" t="s">
        <v>272</v>
      </c>
      <c r="AH2">
        <v>2015</v>
      </c>
      <c r="AI2">
        <v>2016</v>
      </c>
      <c r="AJ2">
        <v>2017</v>
      </c>
      <c r="AK2">
        <v>2018</v>
      </c>
      <c r="AL2">
        <v>2019</v>
      </c>
      <c r="AM2">
        <v>2020</v>
      </c>
    </row>
    <row r="3" spans="3:39" x14ac:dyDescent="0.3">
      <c r="C3" t="s">
        <v>271</v>
      </c>
      <c r="D3" t="s">
        <v>275</v>
      </c>
      <c r="E3" t="s">
        <v>273</v>
      </c>
      <c r="F3" s="10">
        <f t="shared" ref="F3:K9" si="0">+COUNTIFS($B:$B,$C3,$B:$B,$D3,$D:$D,F$2)/COUNTIF($D:$D,F$2)</f>
        <v>4.2553191489361701E-2</v>
      </c>
      <c r="G3" s="10">
        <f t="shared" si="0"/>
        <v>4.2553191489361701E-2</v>
      </c>
      <c r="H3" s="10">
        <f t="shared" si="0"/>
        <v>0</v>
      </c>
      <c r="I3" s="10">
        <f t="shared" si="0"/>
        <v>3.125E-2</v>
      </c>
      <c r="J3" s="10">
        <f t="shared" si="0"/>
        <v>2.0833333333333332E-2</v>
      </c>
      <c r="K3" s="10">
        <f t="shared" si="0"/>
        <v>4.1666666666666664E-2</v>
      </c>
      <c r="Q3" t="s">
        <v>271</v>
      </c>
      <c r="R3" t="s">
        <v>275</v>
      </c>
      <c r="S3" t="s">
        <v>273</v>
      </c>
      <c r="T3" s="10">
        <f t="shared" ref="T3:Y9" si="1">+COUNTIFS($P:$P,$Q3,$P:$P,$R3,$R:$R,T$2)/COUNTIF($R:$R,T$2)</f>
        <v>0</v>
      </c>
      <c r="U3" s="10">
        <f t="shared" si="1"/>
        <v>0</v>
      </c>
      <c r="V3" s="10">
        <f t="shared" si="1"/>
        <v>0</v>
      </c>
      <c r="W3" s="10">
        <f t="shared" si="1"/>
        <v>9.0909090909090912E-2</v>
      </c>
      <c r="X3" s="10">
        <f t="shared" si="1"/>
        <v>0</v>
      </c>
      <c r="Y3" s="10">
        <f t="shared" si="1"/>
        <v>0</v>
      </c>
      <c r="AE3" t="s">
        <v>271</v>
      </c>
      <c r="AF3" t="s">
        <v>275</v>
      </c>
      <c r="AG3" t="s">
        <v>273</v>
      </c>
      <c r="AH3" s="10">
        <f t="shared" ref="AH3:AM9" si="2">+COUNTIFS($AD:$AD,$AE3,$AD:$AD,$AF3,$AF:$AF,AH$2)/COUNTIF($AF:$AF,AH$2)</f>
        <v>5.4054054054054057E-2</v>
      </c>
      <c r="AI3" s="10">
        <f t="shared" si="2"/>
        <v>5.4054054054054057E-2</v>
      </c>
      <c r="AJ3" s="10">
        <f t="shared" si="2"/>
        <v>0</v>
      </c>
      <c r="AK3" s="10">
        <f t="shared" si="2"/>
        <v>0</v>
      </c>
      <c r="AL3" s="10">
        <f t="shared" si="2"/>
        <v>2.7777777777777776E-2</v>
      </c>
      <c r="AM3" s="10">
        <f t="shared" si="2"/>
        <v>5.7142857142857141E-2</v>
      </c>
    </row>
    <row r="4" spans="3:39" x14ac:dyDescent="0.3">
      <c r="C4" t="s">
        <v>267</v>
      </c>
      <c r="D4" t="s">
        <v>276</v>
      </c>
      <c r="E4" t="s">
        <v>274</v>
      </c>
      <c r="F4" s="10">
        <f t="shared" si="0"/>
        <v>0.19148936170212766</v>
      </c>
      <c r="G4" s="10">
        <f t="shared" si="0"/>
        <v>0.14893617021276595</v>
      </c>
      <c r="H4" s="10">
        <f t="shared" si="0"/>
        <v>0.15625</v>
      </c>
      <c r="I4" s="10">
        <f t="shared" si="0"/>
        <v>0.15625</v>
      </c>
      <c r="J4" s="10">
        <f t="shared" si="0"/>
        <v>0.16666666666666666</v>
      </c>
      <c r="K4" s="10">
        <f t="shared" si="0"/>
        <v>0.125</v>
      </c>
      <c r="Q4" t="s">
        <v>267</v>
      </c>
      <c r="R4" t="s">
        <v>276</v>
      </c>
      <c r="S4" t="s">
        <v>274</v>
      </c>
      <c r="T4" s="10">
        <f t="shared" si="1"/>
        <v>0.4</v>
      </c>
      <c r="U4" s="10">
        <f t="shared" si="1"/>
        <v>0.3</v>
      </c>
      <c r="V4" s="10">
        <f t="shared" si="1"/>
        <v>0.27272727272727271</v>
      </c>
      <c r="W4" s="10">
        <f t="shared" si="1"/>
        <v>0.27272727272727271</v>
      </c>
      <c r="X4" s="10">
        <f t="shared" si="1"/>
        <v>0.15384615384615385</v>
      </c>
      <c r="Y4" s="10">
        <f t="shared" si="1"/>
        <v>7.6923076923076927E-2</v>
      </c>
      <c r="AE4" t="s">
        <v>267</v>
      </c>
      <c r="AF4" t="s">
        <v>276</v>
      </c>
      <c r="AG4" t="s">
        <v>274</v>
      </c>
      <c r="AH4" s="10">
        <f t="shared" si="2"/>
        <v>0.13513513513513514</v>
      </c>
      <c r="AI4" s="10">
        <f t="shared" si="2"/>
        <v>0.10810810810810811</v>
      </c>
      <c r="AJ4" s="10">
        <f t="shared" si="2"/>
        <v>9.5238095238095233E-2</v>
      </c>
      <c r="AK4" s="10">
        <f t="shared" si="2"/>
        <v>9.5238095238095233E-2</v>
      </c>
      <c r="AL4" s="10">
        <f t="shared" si="2"/>
        <v>0.16666666666666666</v>
      </c>
      <c r="AM4" s="10">
        <f t="shared" si="2"/>
        <v>0.14285714285714285</v>
      </c>
    </row>
    <row r="5" spans="3:39" x14ac:dyDescent="0.3">
      <c r="C5" t="s">
        <v>268</v>
      </c>
      <c r="D5" t="s">
        <v>279</v>
      </c>
      <c r="E5" t="s">
        <v>284</v>
      </c>
      <c r="F5" s="10">
        <f t="shared" si="0"/>
        <v>0.19148936170212766</v>
      </c>
      <c r="G5" s="10">
        <f t="shared" si="0"/>
        <v>0.1702127659574468</v>
      </c>
      <c r="H5" s="10">
        <f t="shared" si="0"/>
        <v>0.1875</v>
      </c>
      <c r="I5" s="10">
        <f t="shared" si="0"/>
        <v>0.21875</v>
      </c>
      <c r="J5" s="10">
        <f t="shared" si="0"/>
        <v>0.22916666666666666</v>
      </c>
      <c r="K5" s="10">
        <f t="shared" si="0"/>
        <v>0.20833333333333334</v>
      </c>
      <c r="Q5" t="s">
        <v>268</v>
      </c>
      <c r="R5" t="s">
        <v>279</v>
      </c>
      <c r="S5" t="s">
        <v>284</v>
      </c>
      <c r="T5" s="10">
        <f t="shared" si="1"/>
        <v>0.3</v>
      </c>
      <c r="U5" s="10">
        <f t="shared" si="1"/>
        <v>0.3</v>
      </c>
      <c r="V5" s="10">
        <f t="shared" si="1"/>
        <v>0.27272727272727271</v>
      </c>
      <c r="W5" s="10">
        <f t="shared" si="1"/>
        <v>0.18181818181818182</v>
      </c>
      <c r="X5" s="10">
        <f t="shared" si="1"/>
        <v>0.23076923076923078</v>
      </c>
      <c r="Y5" s="10">
        <f t="shared" si="1"/>
        <v>0.23076923076923078</v>
      </c>
      <c r="AE5" t="s">
        <v>268</v>
      </c>
      <c r="AF5" t="s">
        <v>279</v>
      </c>
      <c r="AG5" t="s">
        <v>284</v>
      </c>
      <c r="AH5" s="10">
        <f t="shared" si="2"/>
        <v>0.16216216216216217</v>
      </c>
      <c r="AI5" s="10">
        <f t="shared" si="2"/>
        <v>0.13513513513513514</v>
      </c>
      <c r="AJ5" s="10">
        <f t="shared" si="2"/>
        <v>0.14285714285714285</v>
      </c>
      <c r="AK5" s="10">
        <f t="shared" si="2"/>
        <v>0.23809523809523808</v>
      </c>
      <c r="AL5" s="10">
        <f t="shared" si="2"/>
        <v>0.22222222222222221</v>
      </c>
      <c r="AM5" s="10">
        <f t="shared" si="2"/>
        <v>0.2</v>
      </c>
    </row>
    <row r="6" spans="3:39" x14ac:dyDescent="0.3">
      <c r="C6" t="s">
        <v>280</v>
      </c>
      <c r="D6" t="s">
        <v>277</v>
      </c>
      <c r="E6" t="s">
        <v>285</v>
      </c>
      <c r="F6" s="10">
        <f t="shared" si="0"/>
        <v>0.2978723404255319</v>
      </c>
      <c r="G6" s="10">
        <f t="shared" si="0"/>
        <v>0.27659574468085107</v>
      </c>
      <c r="H6" s="10">
        <f t="shared" si="0"/>
        <v>0.25</v>
      </c>
      <c r="I6" s="10">
        <f t="shared" si="0"/>
        <v>0.1875</v>
      </c>
      <c r="J6" s="10">
        <f t="shared" si="0"/>
        <v>0.25</v>
      </c>
      <c r="K6" s="10">
        <f t="shared" si="0"/>
        <v>0.33333333333333331</v>
      </c>
      <c r="Q6" t="s">
        <v>280</v>
      </c>
      <c r="R6" t="s">
        <v>277</v>
      </c>
      <c r="S6" t="s">
        <v>285</v>
      </c>
      <c r="T6" s="10">
        <f t="shared" si="1"/>
        <v>0.1</v>
      </c>
      <c r="U6" s="10">
        <f t="shared" si="1"/>
        <v>0.2</v>
      </c>
      <c r="V6" s="10">
        <f t="shared" si="1"/>
        <v>9.0909090909090912E-2</v>
      </c>
      <c r="W6" s="10">
        <f t="shared" si="1"/>
        <v>9.0909090909090912E-2</v>
      </c>
      <c r="X6" s="10">
        <f t="shared" si="1"/>
        <v>0.15384615384615385</v>
      </c>
      <c r="Y6" s="10">
        <f t="shared" si="1"/>
        <v>0.30769230769230771</v>
      </c>
      <c r="AE6" t="s">
        <v>280</v>
      </c>
      <c r="AF6" t="s">
        <v>277</v>
      </c>
      <c r="AG6" t="s">
        <v>285</v>
      </c>
      <c r="AH6" s="10">
        <f t="shared" si="2"/>
        <v>0.35135135135135137</v>
      </c>
      <c r="AI6" s="10">
        <f t="shared" si="2"/>
        <v>0.29729729729729731</v>
      </c>
      <c r="AJ6" s="10">
        <f t="shared" si="2"/>
        <v>0.33333333333333331</v>
      </c>
      <c r="AK6" s="10">
        <f t="shared" si="2"/>
        <v>0.23809523809523808</v>
      </c>
      <c r="AL6" s="10">
        <f t="shared" si="2"/>
        <v>0.27777777777777779</v>
      </c>
      <c r="AM6" s="10">
        <f t="shared" si="2"/>
        <v>0.34285714285714286</v>
      </c>
    </row>
    <row r="7" spans="3:39" x14ac:dyDescent="0.3">
      <c r="C7" t="s">
        <v>269</v>
      </c>
      <c r="D7" t="s">
        <v>281</v>
      </c>
      <c r="E7" t="s">
        <v>286</v>
      </c>
      <c r="F7" s="10">
        <f t="shared" si="0"/>
        <v>0.14893617021276595</v>
      </c>
      <c r="G7" s="10">
        <f t="shared" si="0"/>
        <v>0.21276595744680851</v>
      </c>
      <c r="H7" s="10">
        <f t="shared" si="0"/>
        <v>0.21875</v>
      </c>
      <c r="I7" s="10">
        <f t="shared" si="0"/>
        <v>0.1875</v>
      </c>
      <c r="J7" s="10">
        <f t="shared" si="0"/>
        <v>0.14583333333333334</v>
      </c>
      <c r="K7" s="10">
        <f t="shared" si="0"/>
        <v>0.1875</v>
      </c>
      <c r="Q7" t="s">
        <v>269</v>
      </c>
      <c r="R7" t="s">
        <v>281</v>
      </c>
      <c r="S7" t="s">
        <v>286</v>
      </c>
      <c r="T7" s="10">
        <f t="shared" si="1"/>
        <v>0</v>
      </c>
      <c r="U7" s="10">
        <f t="shared" si="1"/>
        <v>0</v>
      </c>
      <c r="V7" s="10">
        <f t="shared" si="1"/>
        <v>9.0909090909090912E-2</v>
      </c>
      <c r="W7" s="10">
        <f t="shared" si="1"/>
        <v>9.0909090909090912E-2</v>
      </c>
      <c r="X7" s="10">
        <f t="shared" si="1"/>
        <v>0.15384615384615385</v>
      </c>
      <c r="Y7" s="10">
        <f t="shared" si="1"/>
        <v>0.15384615384615385</v>
      </c>
      <c r="AE7" t="s">
        <v>269</v>
      </c>
      <c r="AF7" t="s">
        <v>281</v>
      </c>
      <c r="AG7" t="s">
        <v>286</v>
      </c>
      <c r="AH7" s="10">
        <f t="shared" si="2"/>
        <v>0.1891891891891892</v>
      </c>
      <c r="AI7" s="10">
        <f t="shared" si="2"/>
        <v>0.27027027027027029</v>
      </c>
      <c r="AJ7" s="10">
        <f t="shared" si="2"/>
        <v>0.2857142857142857</v>
      </c>
      <c r="AK7" s="10">
        <f t="shared" si="2"/>
        <v>0.23809523809523808</v>
      </c>
      <c r="AL7" s="10">
        <f t="shared" si="2"/>
        <v>0.16666666666666666</v>
      </c>
      <c r="AM7" s="10">
        <f t="shared" si="2"/>
        <v>0.2</v>
      </c>
    </row>
    <row r="8" spans="3:39" x14ac:dyDescent="0.3">
      <c r="C8" t="s">
        <v>282</v>
      </c>
      <c r="D8" t="s">
        <v>283</v>
      </c>
      <c r="E8" t="s">
        <v>287</v>
      </c>
      <c r="F8" s="10">
        <f t="shared" si="0"/>
        <v>4.2553191489361701E-2</v>
      </c>
      <c r="G8" s="10">
        <f t="shared" si="0"/>
        <v>8.5106382978723402E-2</v>
      </c>
      <c r="H8" s="10">
        <f t="shared" si="0"/>
        <v>0.15625</v>
      </c>
      <c r="I8" s="10">
        <f t="shared" si="0"/>
        <v>0.1875</v>
      </c>
      <c r="J8" s="10">
        <f t="shared" si="0"/>
        <v>0.16666666666666666</v>
      </c>
      <c r="K8" s="10">
        <f t="shared" si="0"/>
        <v>8.3333333333333329E-2</v>
      </c>
      <c r="Q8" t="s">
        <v>282</v>
      </c>
      <c r="R8" t="s">
        <v>283</v>
      </c>
      <c r="S8" t="s">
        <v>287</v>
      </c>
      <c r="T8" s="10">
        <f t="shared" si="1"/>
        <v>0</v>
      </c>
      <c r="U8" s="10">
        <f t="shared" si="1"/>
        <v>0.1</v>
      </c>
      <c r="V8" s="10">
        <f t="shared" si="1"/>
        <v>0.18181818181818182</v>
      </c>
      <c r="W8" s="10">
        <f t="shared" si="1"/>
        <v>0.18181818181818182</v>
      </c>
      <c r="X8" s="10">
        <f t="shared" si="1"/>
        <v>0.23076923076923078</v>
      </c>
      <c r="Y8" s="10">
        <f t="shared" si="1"/>
        <v>0.15384615384615385</v>
      </c>
      <c r="AE8" t="s">
        <v>282</v>
      </c>
      <c r="AF8" t="s">
        <v>283</v>
      </c>
      <c r="AG8" t="s">
        <v>287</v>
      </c>
      <c r="AH8" s="10">
        <f t="shared" si="2"/>
        <v>5.4054054054054057E-2</v>
      </c>
      <c r="AI8" s="10">
        <f t="shared" si="2"/>
        <v>8.1081081081081086E-2</v>
      </c>
      <c r="AJ8" s="10">
        <f t="shared" si="2"/>
        <v>0.14285714285714285</v>
      </c>
      <c r="AK8" s="10">
        <f t="shared" si="2"/>
        <v>0.19047619047619047</v>
      </c>
      <c r="AL8" s="10">
        <f t="shared" si="2"/>
        <v>0.1388888888888889</v>
      </c>
      <c r="AM8" s="10">
        <f t="shared" si="2"/>
        <v>5.7142857142857141E-2</v>
      </c>
    </row>
    <row r="9" spans="3:39" x14ac:dyDescent="0.3">
      <c r="C9" t="s">
        <v>270</v>
      </c>
      <c r="D9" t="s">
        <v>278</v>
      </c>
      <c r="E9" t="s">
        <v>288</v>
      </c>
      <c r="F9" s="10">
        <f t="shared" si="0"/>
        <v>4.2553191489361701E-2</v>
      </c>
      <c r="G9" s="10">
        <f t="shared" si="0"/>
        <v>4.2553191489361701E-2</v>
      </c>
      <c r="H9" s="10">
        <f t="shared" si="0"/>
        <v>3.125E-2</v>
      </c>
      <c r="I9" s="10">
        <f t="shared" si="0"/>
        <v>3.125E-2</v>
      </c>
      <c r="J9" s="10">
        <f t="shared" si="0"/>
        <v>2.0833333333333332E-2</v>
      </c>
      <c r="K9" s="10">
        <f t="shared" si="0"/>
        <v>2.0833333333333332E-2</v>
      </c>
      <c r="Q9" t="s">
        <v>270</v>
      </c>
      <c r="R9" t="s">
        <v>278</v>
      </c>
      <c r="S9" t="s">
        <v>288</v>
      </c>
      <c r="T9" s="10">
        <f t="shared" si="1"/>
        <v>0.1</v>
      </c>
      <c r="U9" s="10">
        <f t="shared" si="1"/>
        <v>0.1</v>
      </c>
      <c r="V9" s="10">
        <f t="shared" si="1"/>
        <v>9.0909090909090912E-2</v>
      </c>
      <c r="W9" s="10">
        <f t="shared" si="1"/>
        <v>9.0909090909090912E-2</v>
      </c>
      <c r="X9" s="10">
        <f t="shared" si="1"/>
        <v>7.6923076923076927E-2</v>
      </c>
      <c r="Y9" s="10">
        <f t="shared" si="1"/>
        <v>7.6923076923076927E-2</v>
      </c>
      <c r="AE9" t="s">
        <v>270</v>
      </c>
      <c r="AF9" t="s">
        <v>278</v>
      </c>
      <c r="AG9" t="s">
        <v>288</v>
      </c>
      <c r="AH9" s="10">
        <f t="shared" si="2"/>
        <v>2.7027027027027029E-2</v>
      </c>
      <c r="AI9" s="10">
        <f t="shared" si="2"/>
        <v>2.7027027027027029E-2</v>
      </c>
      <c r="AJ9" s="10">
        <f t="shared" si="2"/>
        <v>0</v>
      </c>
      <c r="AK9" s="10">
        <f t="shared" si="2"/>
        <v>0</v>
      </c>
      <c r="AL9" s="10">
        <f t="shared" si="2"/>
        <v>0</v>
      </c>
      <c r="AM9" s="10">
        <f t="shared" si="2"/>
        <v>0</v>
      </c>
    </row>
    <row r="18" spans="1:32" x14ac:dyDescent="0.3">
      <c r="A18" s="58" t="s">
        <v>415</v>
      </c>
      <c r="B18" s="58" t="s">
        <v>416</v>
      </c>
      <c r="C18" s="58" t="s">
        <v>417</v>
      </c>
      <c r="D18" s="58" t="s">
        <v>266</v>
      </c>
      <c r="O18" s="58" t="s">
        <v>415</v>
      </c>
      <c r="P18" s="58" t="s">
        <v>416</v>
      </c>
      <c r="Q18" s="58" t="s">
        <v>417</v>
      </c>
      <c r="R18" s="58" t="s">
        <v>266</v>
      </c>
      <c r="AC18" s="58" t="s">
        <v>415</v>
      </c>
      <c r="AD18" s="58" t="s">
        <v>416</v>
      </c>
      <c r="AE18" s="58" t="s">
        <v>417</v>
      </c>
      <c r="AF18" s="58" t="s">
        <v>266</v>
      </c>
    </row>
    <row r="19" spans="1:32" x14ac:dyDescent="0.3">
      <c r="A19" s="3" t="s">
        <v>25</v>
      </c>
      <c r="B19" s="4">
        <v>0.77796746596697974</v>
      </c>
      <c r="C19" s="4">
        <v>0.22203253403302026</v>
      </c>
      <c r="D19" s="3">
        <v>2015</v>
      </c>
      <c r="O19" s="59" t="s">
        <v>34</v>
      </c>
      <c r="P19" s="4">
        <v>0.51119668045740807</v>
      </c>
      <c r="Q19" s="4">
        <v>0.48880331954259193</v>
      </c>
      <c r="R19" s="3">
        <v>2015</v>
      </c>
      <c r="AC19" s="59" t="s">
        <v>26</v>
      </c>
      <c r="AD19" s="60">
        <v>0.77796746596697974</v>
      </c>
      <c r="AE19" s="60">
        <v>0.22203253403302026</v>
      </c>
      <c r="AF19" s="3">
        <v>2015</v>
      </c>
    </row>
    <row r="20" spans="1:32" x14ac:dyDescent="0.3">
      <c r="A20" s="3" t="s">
        <v>26</v>
      </c>
      <c r="B20" s="4">
        <v>0.23940603938970459</v>
      </c>
      <c r="C20" s="4">
        <v>0.76059396061029538</v>
      </c>
      <c r="D20" s="3">
        <v>2015</v>
      </c>
      <c r="O20" s="59" t="s">
        <v>41</v>
      </c>
      <c r="P20" s="4">
        <v>0.44151846482916118</v>
      </c>
      <c r="Q20" s="4">
        <v>0.55848153517083887</v>
      </c>
      <c r="R20" s="3">
        <v>2015</v>
      </c>
      <c r="AC20" s="59" t="s">
        <v>27</v>
      </c>
      <c r="AD20" s="60">
        <v>0.23940603938970459</v>
      </c>
      <c r="AE20" s="60">
        <v>0.76059396061029538</v>
      </c>
      <c r="AF20" s="3">
        <v>2015</v>
      </c>
    </row>
    <row r="21" spans="1:32" x14ac:dyDescent="0.3">
      <c r="A21" s="3" t="s">
        <v>29</v>
      </c>
      <c r="B21" s="4">
        <v>0.70487114308874743</v>
      </c>
      <c r="C21" s="4">
        <v>0.29512885691125251</v>
      </c>
      <c r="D21" s="3">
        <v>2015</v>
      </c>
      <c r="O21" s="59" t="s">
        <v>43</v>
      </c>
      <c r="P21" s="4">
        <v>-0.11544189916950762</v>
      </c>
      <c r="Q21" s="4">
        <v>1.1154418991695076</v>
      </c>
      <c r="R21" s="3">
        <v>2015</v>
      </c>
      <c r="AC21" s="59" t="s">
        <v>29</v>
      </c>
      <c r="AD21" s="60">
        <v>0.70487114308874743</v>
      </c>
      <c r="AE21" s="60">
        <v>0.29512885691125251</v>
      </c>
      <c r="AF21" s="3">
        <v>2015</v>
      </c>
    </row>
    <row r="22" spans="1:32" x14ac:dyDescent="0.3">
      <c r="A22" s="3" t="s">
        <v>30</v>
      </c>
      <c r="B22" s="4">
        <v>0.58554632524319628</v>
      </c>
      <c r="C22" s="4">
        <v>0.41445367475680378</v>
      </c>
      <c r="D22" s="3">
        <v>2015</v>
      </c>
      <c r="O22" s="59" t="s">
        <v>44</v>
      </c>
      <c r="P22" s="4">
        <v>0.26824152362469489</v>
      </c>
      <c r="Q22" s="4">
        <v>0.73175847637530511</v>
      </c>
      <c r="R22" s="3">
        <v>2015</v>
      </c>
      <c r="AC22" s="59" t="s">
        <v>32</v>
      </c>
      <c r="AD22" s="60">
        <v>0.58554632524319628</v>
      </c>
      <c r="AE22" s="60">
        <v>0.41445367475680378</v>
      </c>
      <c r="AF22" s="3">
        <v>2015</v>
      </c>
    </row>
    <row r="23" spans="1:32" x14ac:dyDescent="0.3">
      <c r="A23" s="3" t="s">
        <v>31</v>
      </c>
      <c r="B23" s="4">
        <v>0.53983657365114412</v>
      </c>
      <c r="C23" s="4">
        <v>0.46016342634885588</v>
      </c>
      <c r="D23" s="3">
        <v>2015</v>
      </c>
      <c r="O23" s="59" t="s">
        <v>61</v>
      </c>
      <c r="P23" s="4">
        <v>0.28086415927934133</v>
      </c>
      <c r="Q23" s="4">
        <v>0.71913584072065873</v>
      </c>
      <c r="R23" s="3">
        <v>2015</v>
      </c>
      <c r="AC23" s="59" t="s">
        <v>33</v>
      </c>
      <c r="AD23" s="60">
        <v>0.53983657365114412</v>
      </c>
      <c r="AE23" s="60">
        <v>0.46016342634885588</v>
      </c>
      <c r="AF23" s="3">
        <v>2015</v>
      </c>
    </row>
    <row r="24" spans="1:32" x14ac:dyDescent="0.3">
      <c r="A24" s="3" t="s">
        <v>32</v>
      </c>
      <c r="B24" s="4">
        <v>0.51119668045740807</v>
      </c>
      <c r="C24" s="4">
        <v>0.48880331954259193</v>
      </c>
      <c r="D24" s="3">
        <v>2015</v>
      </c>
      <c r="O24" s="59" t="s">
        <v>73</v>
      </c>
      <c r="P24" s="4">
        <v>0.25774936462351522</v>
      </c>
      <c r="Q24" s="4">
        <v>0.74225063537648472</v>
      </c>
      <c r="R24" s="3">
        <v>2015</v>
      </c>
      <c r="AC24" s="59" t="s">
        <v>37</v>
      </c>
      <c r="AD24" s="60">
        <v>0.17812434728120866</v>
      </c>
      <c r="AE24" s="60">
        <v>0.82187565271879137</v>
      </c>
      <c r="AF24" s="3">
        <v>2015</v>
      </c>
    </row>
    <row r="25" spans="1:32" x14ac:dyDescent="0.3">
      <c r="A25" s="3" t="s">
        <v>36</v>
      </c>
      <c r="B25" s="4">
        <v>0.17812434728120866</v>
      </c>
      <c r="C25" s="4">
        <v>0.82187565271879137</v>
      </c>
      <c r="D25" s="3">
        <v>2015</v>
      </c>
      <c r="O25" s="59" t="s">
        <v>79</v>
      </c>
      <c r="P25" s="4">
        <v>0.92116959610651528</v>
      </c>
      <c r="Q25" s="4">
        <v>7.8830403893484752E-2</v>
      </c>
      <c r="R25" s="3">
        <v>2015</v>
      </c>
      <c r="AC25" s="59" t="s">
        <v>40</v>
      </c>
      <c r="AD25" s="60">
        <v>0.36795474713685888</v>
      </c>
      <c r="AE25" s="60">
        <v>0.63204525286314106</v>
      </c>
      <c r="AF25" s="3">
        <v>2015</v>
      </c>
    </row>
    <row r="26" spans="1:32" x14ac:dyDescent="0.3">
      <c r="A26" s="3" t="s">
        <v>37</v>
      </c>
      <c r="B26" s="4">
        <v>0.36795474713685888</v>
      </c>
      <c r="C26" s="4">
        <v>0.63204525286314106</v>
      </c>
      <c r="D26" s="3">
        <v>2015</v>
      </c>
      <c r="O26" s="59" t="s">
        <v>82</v>
      </c>
      <c r="P26" s="4">
        <v>0.32687574849813716</v>
      </c>
      <c r="Q26" s="4">
        <v>0.67312425150186284</v>
      </c>
      <c r="R26" s="3">
        <v>2015</v>
      </c>
      <c r="AC26" s="59" t="s">
        <v>45</v>
      </c>
      <c r="AD26" s="60">
        <v>-0.21740198961440313</v>
      </c>
      <c r="AE26" s="60">
        <v>1.217401989614403</v>
      </c>
      <c r="AF26" s="3">
        <v>2015</v>
      </c>
    </row>
    <row r="27" spans="1:32" x14ac:dyDescent="0.3">
      <c r="A27" s="3" t="s">
        <v>40</v>
      </c>
      <c r="B27" s="4">
        <v>0.44151846482916118</v>
      </c>
      <c r="C27" s="4">
        <v>0.55848153517083887</v>
      </c>
      <c r="D27" s="3">
        <v>2015</v>
      </c>
      <c r="O27" s="59" t="s">
        <v>86</v>
      </c>
      <c r="P27" s="4">
        <v>0.19995666080891664</v>
      </c>
      <c r="Q27" s="4">
        <v>0.80004333919108339</v>
      </c>
      <c r="R27" s="3">
        <v>2015</v>
      </c>
      <c r="AC27" s="59" t="s">
        <v>46</v>
      </c>
      <c r="AD27" s="60">
        <v>0.87126310687234998</v>
      </c>
      <c r="AE27" s="60">
        <v>0.12873689312765008</v>
      </c>
      <c r="AF27" s="3">
        <v>2015</v>
      </c>
    </row>
    <row r="28" spans="1:32" x14ac:dyDescent="0.3">
      <c r="A28" s="3" t="s">
        <v>42</v>
      </c>
      <c r="B28" s="4">
        <v>-0.11544189916950762</v>
      </c>
      <c r="C28" s="4">
        <v>1.1154418991695076</v>
      </c>
      <c r="D28" s="3">
        <v>2015</v>
      </c>
      <c r="O28" s="59" t="s">
        <v>140</v>
      </c>
      <c r="P28" s="4">
        <v>0.36167669180133183</v>
      </c>
      <c r="Q28" s="4">
        <v>0.63832330819866823</v>
      </c>
      <c r="R28" s="3">
        <v>2015</v>
      </c>
      <c r="AC28" s="59" t="s">
        <v>49</v>
      </c>
      <c r="AD28" s="60">
        <v>0.30452162850429282</v>
      </c>
      <c r="AE28" s="60">
        <v>0.69547837149570724</v>
      </c>
      <c r="AF28" s="3">
        <v>2015</v>
      </c>
    </row>
    <row r="29" spans="1:32" x14ac:dyDescent="0.3">
      <c r="A29" s="3" t="s">
        <v>46</v>
      </c>
      <c r="B29" s="4">
        <v>0.26824152362469489</v>
      </c>
      <c r="C29" s="4">
        <v>0.73175847637530511</v>
      </c>
      <c r="D29" s="3">
        <v>2015</v>
      </c>
      <c r="O29" s="59" t="s">
        <v>34</v>
      </c>
      <c r="P29" s="4">
        <v>0.52686857865137016</v>
      </c>
      <c r="Q29" s="4">
        <v>0.47313142134862984</v>
      </c>
      <c r="R29" s="3">
        <v>2016</v>
      </c>
      <c r="AC29" s="59" t="s">
        <v>51</v>
      </c>
      <c r="AD29" s="60">
        <v>0.35401265230049617</v>
      </c>
      <c r="AE29" s="60">
        <v>0.64598734769950383</v>
      </c>
      <c r="AF29" s="3">
        <v>2015</v>
      </c>
    </row>
    <row r="30" spans="1:32" x14ac:dyDescent="0.3">
      <c r="A30" s="3" t="s">
        <v>47</v>
      </c>
      <c r="B30" s="4">
        <v>-0.21740198961440313</v>
      </c>
      <c r="C30" s="4">
        <v>1.217401989614403</v>
      </c>
      <c r="D30" s="3">
        <v>2015</v>
      </c>
      <c r="O30" s="59" t="s">
        <v>41</v>
      </c>
      <c r="P30" s="4">
        <v>0.47252458426185334</v>
      </c>
      <c r="Q30" s="4">
        <v>0.5274754157381466</v>
      </c>
      <c r="R30" s="3">
        <v>2016</v>
      </c>
      <c r="AC30" s="59" t="s">
        <v>52</v>
      </c>
      <c r="AD30" s="60">
        <v>0.51214209626827756</v>
      </c>
      <c r="AE30" s="60">
        <v>0.4878579037317225</v>
      </c>
      <c r="AF30" s="3">
        <v>2015</v>
      </c>
    </row>
    <row r="31" spans="1:32" x14ac:dyDescent="0.3">
      <c r="A31" s="3" t="s">
        <v>48</v>
      </c>
      <c r="B31" s="4">
        <v>0.87126310687234998</v>
      </c>
      <c r="C31" s="4">
        <v>0.12873689312765008</v>
      </c>
      <c r="D31" s="3">
        <v>2015</v>
      </c>
      <c r="O31" s="59" t="s">
        <v>43</v>
      </c>
      <c r="P31" s="4">
        <v>0.32666029972695443</v>
      </c>
      <c r="Q31" s="4">
        <v>0.67333970027304557</v>
      </c>
      <c r="R31" s="3">
        <v>2016</v>
      </c>
      <c r="AC31" s="59" t="s">
        <v>56</v>
      </c>
      <c r="AD31" s="60">
        <v>0.73353269950731448</v>
      </c>
      <c r="AE31" s="60">
        <v>0.26646730049268558</v>
      </c>
      <c r="AF31" s="3">
        <v>2015</v>
      </c>
    </row>
    <row r="32" spans="1:32" x14ac:dyDescent="0.3">
      <c r="A32" s="3" t="s">
        <v>49</v>
      </c>
      <c r="B32" s="4">
        <v>0.30452162850429282</v>
      </c>
      <c r="C32" s="4">
        <v>0.69547837149570724</v>
      </c>
      <c r="D32" s="3">
        <v>2015</v>
      </c>
      <c r="O32" s="59" t="s">
        <v>44</v>
      </c>
      <c r="P32" s="4">
        <v>0.35509992971693477</v>
      </c>
      <c r="Q32" s="4">
        <v>0.64490007028306529</v>
      </c>
      <c r="R32" s="3">
        <v>2016</v>
      </c>
      <c r="AC32" s="59" t="s">
        <v>57</v>
      </c>
      <c r="AD32" s="60">
        <v>0.47351476108780216</v>
      </c>
      <c r="AE32" s="60">
        <v>0.52648523891219789</v>
      </c>
      <c r="AF32" s="3">
        <v>2015</v>
      </c>
    </row>
    <row r="33" spans="1:32" x14ac:dyDescent="0.3">
      <c r="A33" s="3" t="s">
        <v>50</v>
      </c>
      <c r="B33" s="4">
        <v>0.35401265230049617</v>
      </c>
      <c r="C33" s="4">
        <v>0.64598734769950383</v>
      </c>
      <c r="D33" s="3">
        <v>2015</v>
      </c>
      <c r="O33" s="59" t="s">
        <v>61</v>
      </c>
      <c r="P33" s="4">
        <v>0.27804284528747525</v>
      </c>
      <c r="Q33" s="4">
        <v>0.72195715471252475</v>
      </c>
      <c r="R33" s="3">
        <v>2016</v>
      </c>
      <c r="AC33" s="59" t="s">
        <v>58</v>
      </c>
      <c r="AD33" s="60">
        <v>0.43567390238053155</v>
      </c>
      <c r="AE33" s="60">
        <v>0.5643260976194685</v>
      </c>
      <c r="AF33" s="3">
        <v>2015</v>
      </c>
    </row>
    <row r="34" spans="1:32" x14ac:dyDescent="0.3">
      <c r="A34" s="3" t="s">
        <v>51</v>
      </c>
      <c r="B34" s="4">
        <v>0.51214209626827756</v>
      </c>
      <c r="C34" s="4">
        <v>0.4878579037317225</v>
      </c>
      <c r="D34" s="3">
        <v>2015</v>
      </c>
      <c r="O34" s="59" t="s">
        <v>73</v>
      </c>
      <c r="P34" s="4">
        <v>0.84347943084656718</v>
      </c>
      <c r="Q34" s="4">
        <v>0.15652056915343279</v>
      </c>
      <c r="R34" s="3">
        <v>2016</v>
      </c>
      <c r="AC34" s="59" t="s">
        <v>59</v>
      </c>
      <c r="AD34" s="60">
        <v>0.58309123175374777</v>
      </c>
      <c r="AE34" s="60">
        <v>0.41690876824625228</v>
      </c>
      <c r="AF34" s="3">
        <v>2015</v>
      </c>
    </row>
    <row r="35" spans="1:32" x14ac:dyDescent="0.3">
      <c r="A35" s="3" t="s">
        <v>52</v>
      </c>
      <c r="B35" s="4">
        <v>0.73353269950731448</v>
      </c>
      <c r="C35" s="4">
        <v>0.26646730049268558</v>
      </c>
      <c r="D35" s="3">
        <v>2015</v>
      </c>
      <c r="O35" s="59" t="s">
        <v>79</v>
      </c>
      <c r="P35" s="4">
        <v>0.91686329132106459</v>
      </c>
      <c r="Q35" s="4">
        <v>8.3136708678935425E-2</v>
      </c>
      <c r="R35" s="3">
        <v>2016</v>
      </c>
      <c r="AC35" s="59" t="s">
        <v>60</v>
      </c>
      <c r="AD35" s="60">
        <v>0.3207911716714546</v>
      </c>
      <c r="AE35" s="60">
        <v>0.67920882832854546</v>
      </c>
      <c r="AF35" s="3">
        <v>2015</v>
      </c>
    </row>
    <row r="36" spans="1:32" x14ac:dyDescent="0.3">
      <c r="A36" s="3" t="s">
        <v>54</v>
      </c>
      <c r="B36" s="4">
        <v>0.47351476108780216</v>
      </c>
      <c r="C36" s="4">
        <v>0.52648523891219789</v>
      </c>
      <c r="D36" s="3">
        <v>2015</v>
      </c>
      <c r="O36" s="59" t="s">
        <v>82</v>
      </c>
      <c r="P36" s="4">
        <v>0.25667493849568557</v>
      </c>
      <c r="Q36" s="4">
        <v>0.74332506150431443</v>
      </c>
      <c r="R36" s="3">
        <v>2016</v>
      </c>
      <c r="AC36" s="59" t="s">
        <v>62</v>
      </c>
      <c r="AD36" s="60">
        <v>0.48379256681841265</v>
      </c>
      <c r="AE36" s="60">
        <v>0.51620743318158735</v>
      </c>
      <c r="AF36" s="3">
        <v>2015</v>
      </c>
    </row>
    <row r="37" spans="1:32" x14ac:dyDescent="0.3">
      <c r="A37" s="3" t="s">
        <v>55</v>
      </c>
      <c r="B37" s="4">
        <v>0.43567390238053155</v>
      </c>
      <c r="C37" s="4">
        <v>0.5643260976194685</v>
      </c>
      <c r="D37" s="3">
        <v>2015</v>
      </c>
      <c r="O37" s="59" t="s">
        <v>86</v>
      </c>
      <c r="P37" s="4">
        <v>0.20604747945438529</v>
      </c>
      <c r="Q37" s="4">
        <v>0.79395252054561471</v>
      </c>
      <c r="R37" s="3">
        <v>2016</v>
      </c>
      <c r="AC37" s="59" t="s">
        <v>63</v>
      </c>
      <c r="AD37" s="60">
        <v>0.17215057123307481</v>
      </c>
      <c r="AE37" s="60">
        <v>0.82784942876692513</v>
      </c>
      <c r="AF37" s="3">
        <v>2015</v>
      </c>
    </row>
    <row r="38" spans="1:32" x14ac:dyDescent="0.3">
      <c r="A38" s="3" t="s">
        <v>56</v>
      </c>
      <c r="B38" s="4">
        <v>0.58309123175374777</v>
      </c>
      <c r="C38" s="4">
        <v>0.41690876824625228</v>
      </c>
      <c r="D38" s="3">
        <v>2015</v>
      </c>
      <c r="O38" s="59" t="s">
        <v>140</v>
      </c>
      <c r="P38" s="4">
        <v>0.41054813535490092</v>
      </c>
      <c r="Q38" s="4">
        <v>0.58945186464509913</v>
      </c>
      <c r="R38" s="3">
        <v>2016</v>
      </c>
      <c r="AC38" s="59" t="s">
        <v>64</v>
      </c>
      <c r="AD38" s="60">
        <v>6.1222941554110365E-2</v>
      </c>
      <c r="AE38" s="60">
        <v>0.93877705844588966</v>
      </c>
      <c r="AF38" s="3">
        <v>2015</v>
      </c>
    </row>
    <row r="39" spans="1:32" x14ac:dyDescent="0.3">
      <c r="A39" s="3" t="s">
        <v>57</v>
      </c>
      <c r="B39" s="4">
        <v>0.3207911716714546</v>
      </c>
      <c r="C39" s="4">
        <v>0.67920882832854546</v>
      </c>
      <c r="D39" s="3">
        <v>2015</v>
      </c>
      <c r="O39" s="59" t="s">
        <v>34</v>
      </c>
      <c r="P39" s="4">
        <v>0.6164229394307762</v>
      </c>
      <c r="Q39" s="4">
        <v>0.38357706056922386</v>
      </c>
      <c r="R39" s="3">
        <v>2017</v>
      </c>
      <c r="AC39" s="59" t="s">
        <v>65</v>
      </c>
      <c r="AD39" s="60">
        <v>0.72258072778447358</v>
      </c>
      <c r="AE39" s="60">
        <v>0.27741927221552642</v>
      </c>
      <c r="AF39" s="3">
        <v>2015</v>
      </c>
    </row>
    <row r="40" spans="1:32" x14ac:dyDescent="0.3">
      <c r="A40" s="3" t="s">
        <v>58</v>
      </c>
      <c r="B40" s="4">
        <v>0.28086415927934133</v>
      </c>
      <c r="C40" s="4">
        <v>0.71913584072065873</v>
      </c>
      <c r="D40" s="3">
        <v>2015</v>
      </c>
      <c r="O40" s="59" t="s">
        <v>41</v>
      </c>
      <c r="P40" s="4">
        <v>0.45044566764727012</v>
      </c>
      <c r="Q40" s="4">
        <v>0.54955433235272988</v>
      </c>
      <c r="R40" s="3">
        <v>2017</v>
      </c>
      <c r="AC40" s="59" t="s">
        <v>66</v>
      </c>
      <c r="AD40" s="60">
        <v>0.49812493619585696</v>
      </c>
      <c r="AE40" s="60">
        <v>0.50187506380414304</v>
      </c>
      <c r="AF40" s="3">
        <v>2015</v>
      </c>
    </row>
    <row r="41" spans="1:32" x14ac:dyDescent="0.3">
      <c r="A41" s="3" t="s">
        <v>60</v>
      </c>
      <c r="B41" s="4">
        <v>0.48379256681841265</v>
      </c>
      <c r="C41" s="4">
        <v>0.51620743318158735</v>
      </c>
      <c r="D41" s="3">
        <v>2015</v>
      </c>
      <c r="O41" s="59" t="s">
        <v>43</v>
      </c>
      <c r="P41" s="4">
        <v>0.30884838874862341</v>
      </c>
      <c r="Q41" s="4">
        <v>0.69115161125137659</v>
      </c>
      <c r="R41" s="3">
        <v>2017</v>
      </c>
      <c r="AC41" s="59" t="s">
        <v>67</v>
      </c>
      <c r="AD41" s="60">
        <v>0.47715460738015586</v>
      </c>
      <c r="AE41" s="60">
        <v>0.52284539261984408</v>
      </c>
      <c r="AF41" s="3">
        <v>2015</v>
      </c>
    </row>
    <row r="42" spans="1:32" x14ac:dyDescent="0.3">
      <c r="A42" s="3" t="s">
        <v>62</v>
      </c>
      <c r="B42" s="4">
        <v>0.17215057123307481</v>
      </c>
      <c r="C42" s="4">
        <v>0.82784942876692513</v>
      </c>
      <c r="D42" s="3">
        <v>2015</v>
      </c>
      <c r="O42" s="59" t="s">
        <v>44</v>
      </c>
      <c r="P42" s="4">
        <v>0.34536328018290091</v>
      </c>
      <c r="Q42" s="4">
        <v>0.65463671981709903</v>
      </c>
      <c r="R42" s="3">
        <v>2017</v>
      </c>
      <c r="AC42" s="59" t="s">
        <v>68</v>
      </c>
      <c r="AD42" s="60">
        <v>0.61903648557810642</v>
      </c>
      <c r="AE42" s="60">
        <v>0.38096351442189358</v>
      </c>
      <c r="AF42" s="3">
        <v>2015</v>
      </c>
    </row>
    <row r="43" spans="1:32" x14ac:dyDescent="0.3">
      <c r="A43" s="3" t="s">
        <v>66</v>
      </c>
      <c r="B43" s="4">
        <v>6.1222941554110365E-2</v>
      </c>
      <c r="C43" s="4">
        <v>0.93877705844588966</v>
      </c>
      <c r="D43" s="3">
        <v>2015</v>
      </c>
      <c r="O43" s="59" t="s">
        <v>61</v>
      </c>
      <c r="P43" s="4">
        <v>0.24990097752417414</v>
      </c>
      <c r="Q43" s="4">
        <v>0.75009902247582583</v>
      </c>
      <c r="R43" s="3">
        <v>2017</v>
      </c>
      <c r="AC43" s="59" t="s">
        <v>69</v>
      </c>
      <c r="AD43" s="60">
        <v>0.58730816195259528</v>
      </c>
      <c r="AE43" s="60">
        <v>0.41269183804740472</v>
      </c>
      <c r="AF43" s="3">
        <v>2015</v>
      </c>
    </row>
    <row r="44" spans="1:32" x14ac:dyDescent="0.3">
      <c r="A44" s="3" t="s">
        <v>67</v>
      </c>
      <c r="B44" s="4">
        <v>0.72258072778447358</v>
      </c>
      <c r="C44" s="4">
        <v>0.27741927221552642</v>
      </c>
      <c r="D44" s="3">
        <v>2015</v>
      </c>
      <c r="O44" s="59" t="s">
        <v>73</v>
      </c>
      <c r="P44" s="4">
        <v>0.813917555808786</v>
      </c>
      <c r="Q44" s="4">
        <v>0.186082444191214</v>
      </c>
      <c r="R44" s="3">
        <v>2017</v>
      </c>
      <c r="AC44" s="59" t="s">
        <v>70</v>
      </c>
      <c r="AD44" s="60">
        <v>0.1317613518413441</v>
      </c>
      <c r="AE44" s="60">
        <v>0.86823864815865592</v>
      </c>
      <c r="AF44" s="3">
        <v>2015</v>
      </c>
    </row>
    <row r="45" spans="1:32" x14ac:dyDescent="0.3">
      <c r="A45" s="3" t="s">
        <v>68</v>
      </c>
      <c r="B45" s="4">
        <v>0.49812493619585696</v>
      </c>
      <c r="C45" s="4">
        <v>0.50187506380414304</v>
      </c>
      <c r="D45" s="3">
        <v>2015</v>
      </c>
      <c r="O45" s="59" t="s">
        <v>79</v>
      </c>
      <c r="P45" s="4">
        <v>0.92523525460472344</v>
      </c>
      <c r="Q45" s="4">
        <v>7.4764745395276541E-2</v>
      </c>
      <c r="R45" s="3">
        <v>2017</v>
      </c>
      <c r="AC45" s="59" t="s">
        <v>71</v>
      </c>
      <c r="AD45" s="60">
        <v>0.57915313317362582</v>
      </c>
      <c r="AE45" s="60">
        <v>0.42084686682637412</v>
      </c>
      <c r="AF45" s="3">
        <v>2015</v>
      </c>
    </row>
    <row r="46" spans="1:32" x14ac:dyDescent="0.3">
      <c r="A46" s="3" t="s">
        <v>69</v>
      </c>
      <c r="B46" s="4">
        <v>0.47715460738015586</v>
      </c>
      <c r="C46" s="4">
        <v>0.52284539261984408</v>
      </c>
      <c r="D46" s="3">
        <v>2015</v>
      </c>
      <c r="O46" s="59" t="s">
        <v>82</v>
      </c>
      <c r="P46" s="4">
        <v>0.28276927866396306</v>
      </c>
      <c r="Q46" s="4">
        <v>0.71723072133603694</v>
      </c>
      <c r="R46" s="3">
        <v>2017</v>
      </c>
      <c r="AC46" s="59" t="s">
        <v>75</v>
      </c>
      <c r="AD46" s="60">
        <v>0.45105950814453805</v>
      </c>
      <c r="AE46" s="60">
        <v>0.54894049185546201</v>
      </c>
      <c r="AF46" s="3">
        <v>2015</v>
      </c>
    </row>
    <row r="47" spans="1:32" x14ac:dyDescent="0.3">
      <c r="A47" s="3" t="s">
        <v>72</v>
      </c>
      <c r="B47" s="4">
        <v>0.61903648557810642</v>
      </c>
      <c r="C47" s="4">
        <v>0.38096351442189358</v>
      </c>
      <c r="D47" s="3">
        <v>2015</v>
      </c>
      <c r="O47" s="59" t="s">
        <v>86</v>
      </c>
      <c r="P47" s="4">
        <v>0.19886318266587044</v>
      </c>
      <c r="Q47" s="4">
        <v>0.80113681733412956</v>
      </c>
      <c r="R47" s="3">
        <v>2017</v>
      </c>
      <c r="AC47" s="59" t="s">
        <v>76</v>
      </c>
      <c r="AD47" s="60">
        <v>0.93900456687712641</v>
      </c>
      <c r="AE47" s="60">
        <v>6.0995433122873581E-2</v>
      </c>
      <c r="AF47" s="3">
        <v>2015</v>
      </c>
    </row>
    <row r="48" spans="1:32" x14ac:dyDescent="0.3">
      <c r="A48" s="3" t="s">
        <v>74</v>
      </c>
      <c r="B48" s="4">
        <v>0.58730816195259528</v>
      </c>
      <c r="C48" s="4">
        <v>0.41269183804740472</v>
      </c>
      <c r="D48" s="3">
        <v>2015</v>
      </c>
      <c r="O48" s="59" t="s">
        <v>140</v>
      </c>
      <c r="P48" s="4">
        <v>0.39912334378102199</v>
      </c>
      <c r="Q48" s="4">
        <v>0.60087665621897801</v>
      </c>
      <c r="R48" s="3">
        <v>2017</v>
      </c>
      <c r="AC48" s="59" t="s">
        <v>77</v>
      </c>
      <c r="AD48" s="60">
        <v>0.31174453890102871</v>
      </c>
      <c r="AE48" s="60">
        <v>0.68825546109897129</v>
      </c>
      <c r="AF48" s="3">
        <v>2015</v>
      </c>
    </row>
    <row r="49" spans="1:32" x14ac:dyDescent="0.3">
      <c r="A49" s="3" t="s">
        <v>77</v>
      </c>
      <c r="B49" s="4">
        <v>0.1317613518413441</v>
      </c>
      <c r="C49" s="4">
        <v>0.86823864815865592</v>
      </c>
      <c r="D49" s="3">
        <v>2015</v>
      </c>
      <c r="O49" s="59" t="s">
        <v>87</v>
      </c>
      <c r="P49" s="4">
        <v>0.76355787225722993</v>
      </c>
      <c r="Q49" s="4">
        <v>0.2364421277427701</v>
      </c>
      <c r="R49" s="3">
        <v>2017</v>
      </c>
      <c r="AC49" s="59" t="s">
        <v>78</v>
      </c>
      <c r="AD49" s="60">
        <v>0.2110569099370205</v>
      </c>
      <c r="AE49" s="60">
        <v>0.78894309006297947</v>
      </c>
      <c r="AF49" s="3">
        <v>2015</v>
      </c>
    </row>
    <row r="50" spans="1:32" x14ac:dyDescent="0.3">
      <c r="A50" s="3" t="s">
        <v>84</v>
      </c>
      <c r="B50" s="4">
        <v>0.57915313317362582</v>
      </c>
      <c r="C50" s="4">
        <v>0.42084686682637412</v>
      </c>
      <c r="D50" s="3">
        <v>2015</v>
      </c>
      <c r="O50" s="59" t="s">
        <v>34</v>
      </c>
      <c r="P50" s="4">
        <v>0.63961079224588802</v>
      </c>
      <c r="Q50" s="4">
        <v>0.36038920775411198</v>
      </c>
      <c r="R50" s="3">
        <v>2018</v>
      </c>
      <c r="AC50" s="59" t="s">
        <v>80</v>
      </c>
      <c r="AD50" s="60">
        <v>0.16654251867149991</v>
      </c>
      <c r="AE50" s="60">
        <v>0.83345748132850006</v>
      </c>
      <c r="AF50" s="3">
        <v>2015</v>
      </c>
    </row>
    <row r="51" spans="1:32" x14ac:dyDescent="0.3">
      <c r="A51" s="3" t="s">
        <v>85</v>
      </c>
      <c r="B51" s="4">
        <v>0.25774936462351522</v>
      </c>
      <c r="C51" s="4">
        <v>0.74225063537648472</v>
      </c>
      <c r="D51" s="3">
        <v>2015</v>
      </c>
      <c r="O51" s="59" t="s">
        <v>41</v>
      </c>
      <c r="P51" s="4">
        <v>0.45569717967895357</v>
      </c>
      <c r="Q51" s="4">
        <v>0.54430282032104649</v>
      </c>
      <c r="R51" s="3">
        <v>2018</v>
      </c>
      <c r="AC51" s="59" t="s">
        <v>83</v>
      </c>
      <c r="AD51" s="60">
        <v>0.56086780604847186</v>
      </c>
      <c r="AE51" s="60">
        <v>0.43913219395152808</v>
      </c>
      <c r="AF51" s="3">
        <v>2015</v>
      </c>
    </row>
    <row r="52" spans="1:32" x14ac:dyDescent="0.3">
      <c r="A52" s="3" t="s">
        <v>88</v>
      </c>
      <c r="B52" s="4">
        <v>0.45105950814453805</v>
      </c>
      <c r="C52" s="4">
        <v>0.54894049185546201</v>
      </c>
      <c r="D52" s="3">
        <v>2015</v>
      </c>
      <c r="O52" s="59" t="s">
        <v>43</v>
      </c>
      <c r="P52" s="4">
        <v>2.1146422988338597E-2</v>
      </c>
      <c r="Q52" s="4">
        <v>0.97885357701166142</v>
      </c>
      <c r="R52" s="3">
        <v>2018</v>
      </c>
      <c r="AC52" s="59" t="s">
        <v>89</v>
      </c>
      <c r="AD52" s="60">
        <v>0.74577580446733727</v>
      </c>
      <c r="AE52" s="60">
        <v>0.25422419553266279</v>
      </c>
      <c r="AF52" s="3">
        <v>2015</v>
      </c>
    </row>
    <row r="53" spans="1:32" x14ac:dyDescent="0.3">
      <c r="A53" s="3" t="s">
        <v>89</v>
      </c>
      <c r="B53" s="4">
        <v>0.93900456687712641</v>
      </c>
      <c r="C53" s="4">
        <v>6.0995433122873581E-2</v>
      </c>
      <c r="D53" s="3">
        <v>2015</v>
      </c>
      <c r="O53" s="59" t="s">
        <v>44</v>
      </c>
      <c r="P53" s="4">
        <v>0.28157079454737716</v>
      </c>
      <c r="Q53" s="4">
        <v>0.71842920545262279</v>
      </c>
      <c r="R53" s="3">
        <v>2018</v>
      </c>
      <c r="AC53" s="59" t="s">
        <v>90</v>
      </c>
      <c r="AD53" s="60">
        <v>0.55092221511697659</v>
      </c>
      <c r="AE53" s="60">
        <v>0.44907778488302341</v>
      </c>
      <c r="AF53" s="3">
        <v>2015</v>
      </c>
    </row>
    <row r="54" spans="1:32" x14ac:dyDescent="0.3">
      <c r="A54" s="3" t="s">
        <v>93</v>
      </c>
      <c r="B54" s="4">
        <v>0.31174453890102871</v>
      </c>
      <c r="C54" s="4">
        <v>0.68825546109897129</v>
      </c>
      <c r="D54" s="3">
        <v>2015</v>
      </c>
      <c r="O54" s="59" t="s">
        <v>61</v>
      </c>
      <c r="P54" s="4">
        <v>0.24131056233476464</v>
      </c>
      <c r="Q54" s="4">
        <v>0.75868943766523533</v>
      </c>
      <c r="R54" s="3">
        <v>2018</v>
      </c>
      <c r="AC54" s="59" t="s">
        <v>91</v>
      </c>
      <c r="AD54" s="60">
        <v>0.68931297759981847</v>
      </c>
      <c r="AE54" s="60">
        <v>0.31068702240018153</v>
      </c>
      <c r="AF54" s="3">
        <v>2015</v>
      </c>
    </row>
    <row r="55" spans="1:32" x14ac:dyDescent="0.3">
      <c r="A55" s="59" t="s">
        <v>78</v>
      </c>
      <c r="B55" s="4">
        <v>0.2110569099370205</v>
      </c>
      <c r="C55" s="4">
        <v>0.78894309006297947</v>
      </c>
      <c r="D55" s="3">
        <v>2015</v>
      </c>
      <c r="O55" s="59" t="s">
        <v>73</v>
      </c>
      <c r="P55" s="4">
        <v>0.75821269655505008</v>
      </c>
      <c r="Q55" s="4">
        <v>0.24178730344494989</v>
      </c>
      <c r="R55" s="3">
        <v>2018</v>
      </c>
      <c r="AC55" s="59" t="s">
        <v>93</v>
      </c>
      <c r="AD55" s="60">
        <v>0.62945118728384808</v>
      </c>
      <c r="AE55" s="60">
        <v>0.37054881271615198</v>
      </c>
      <c r="AF55" s="3">
        <v>2015</v>
      </c>
    </row>
    <row r="56" spans="1:32" x14ac:dyDescent="0.3">
      <c r="A56" s="59" t="s">
        <v>79</v>
      </c>
      <c r="B56" s="4">
        <v>0.92116959610651528</v>
      </c>
      <c r="C56" s="4">
        <v>7.8830403893484752E-2</v>
      </c>
      <c r="D56" s="3">
        <v>2015</v>
      </c>
      <c r="O56" s="59" t="s">
        <v>79</v>
      </c>
      <c r="P56" s="4">
        <v>0.93109126903662198</v>
      </c>
      <c r="Q56" s="4">
        <v>6.890873096337799E-2</v>
      </c>
      <c r="R56" s="3">
        <v>2018</v>
      </c>
      <c r="AC56" s="59" t="s">
        <v>26</v>
      </c>
      <c r="AD56" s="60">
        <v>0.79681409895194588</v>
      </c>
      <c r="AE56" s="60">
        <v>0.20318590104805412</v>
      </c>
      <c r="AF56" s="3">
        <v>2016</v>
      </c>
    </row>
    <row r="57" spans="1:32" x14ac:dyDescent="0.3">
      <c r="A57" s="59" t="s">
        <v>80</v>
      </c>
      <c r="B57" s="4">
        <v>0.16654251867149991</v>
      </c>
      <c r="C57" s="4">
        <v>0.83345748132850006</v>
      </c>
      <c r="D57" s="3">
        <v>2015</v>
      </c>
      <c r="O57" s="59" t="s">
        <v>82</v>
      </c>
      <c r="P57" s="4">
        <v>0.34903027276427867</v>
      </c>
      <c r="Q57" s="4">
        <v>0.65096972723572133</v>
      </c>
      <c r="R57" s="3">
        <v>2018</v>
      </c>
      <c r="AC57" s="59" t="s">
        <v>27</v>
      </c>
      <c r="AD57" s="60">
        <v>0.23033804861497847</v>
      </c>
      <c r="AE57" s="60">
        <v>0.76966195138502147</v>
      </c>
      <c r="AF57" s="3">
        <v>2016</v>
      </c>
    </row>
    <row r="58" spans="1:32" x14ac:dyDescent="0.3">
      <c r="A58" s="59" t="s">
        <v>82</v>
      </c>
      <c r="B58" s="4">
        <v>0.32687574849813716</v>
      </c>
      <c r="C58" s="4">
        <v>0.67312425150186284</v>
      </c>
      <c r="D58" s="3">
        <v>2015</v>
      </c>
      <c r="O58" s="59" t="s">
        <v>86</v>
      </c>
      <c r="P58" s="4">
        <v>0.20508444058546324</v>
      </c>
      <c r="Q58" s="4">
        <v>0.79491555941453673</v>
      </c>
      <c r="R58" s="3">
        <v>2018</v>
      </c>
      <c r="AC58" s="59" t="s">
        <v>29</v>
      </c>
      <c r="AD58" s="60">
        <v>0.69740917772646505</v>
      </c>
      <c r="AE58" s="60">
        <v>0.3025908222735349</v>
      </c>
      <c r="AF58" s="3">
        <v>2016</v>
      </c>
    </row>
    <row r="59" spans="1:32" x14ac:dyDescent="0.3">
      <c r="A59" s="59" t="s">
        <v>83</v>
      </c>
      <c r="B59" s="4">
        <v>0.56086780604847186</v>
      </c>
      <c r="C59" s="4">
        <v>0.43913219395152808</v>
      </c>
      <c r="D59" s="3">
        <v>2015</v>
      </c>
      <c r="O59" s="59" t="s">
        <v>140</v>
      </c>
      <c r="P59" s="4">
        <v>0.39670350113805802</v>
      </c>
      <c r="Q59" s="4">
        <v>0.60329649886194203</v>
      </c>
      <c r="R59" s="3">
        <v>2018</v>
      </c>
      <c r="AC59" s="59" t="s">
        <v>32</v>
      </c>
      <c r="AD59" s="60">
        <v>0.53300842825802774</v>
      </c>
      <c r="AE59" s="60">
        <v>0.46699157174197231</v>
      </c>
      <c r="AF59" s="3">
        <v>2016</v>
      </c>
    </row>
    <row r="60" spans="1:32" x14ac:dyDescent="0.3">
      <c r="A60" s="59" t="s">
        <v>86</v>
      </c>
      <c r="B60" s="4">
        <v>0.19995666080891664</v>
      </c>
      <c r="C60" s="4">
        <v>0.80004333919108339</v>
      </c>
      <c r="D60" s="3">
        <v>2015</v>
      </c>
      <c r="O60" s="59" t="s">
        <v>87</v>
      </c>
      <c r="P60" s="4">
        <v>0.7662020115107816</v>
      </c>
      <c r="Q60" s="4">
        <v>0.23379798848921843</v>
      </c>
      <c r="R60" s="3">
        <v>2018</v>
      </c>
      <c r="AC60" s="59" t="s">
        <v>33</v>
      </c>
      <c r="AD60" s="60">
        <v>0.1854449663577504</v>
      </c>
      <c r="AE60" s="60">
        <v>0.81455503364224957</v>
      </c>
      <c r="AF60" s="3">
        <v>2016</v>
      </c>
    </row>
    <row r="61" spans="1:32" x14ac:dyDescent="0.3">
      <c r="A61" s="59" t="s">
        <v>140</v>
      </c>
      <c r="B61" s="4">
        <v>0.36167669180133183</v>
      </c>
      <c r="C61" s="4">
        <v>0.63832330819866823</v>
      </c>
      <c r="D61" s="3">
        <v>2015</v>
      </c>
      <c r="O61" s="59" t="s">
        <v>34</v>
      </c>
      <c r="P61" s="4">
        <v>0.63605496191404121</v>
      </c>
      <c r="Q61" s="4">
        <v>0.36394503808595879</v>
      </c>
      <c r="R61" s="3">
        <v>2019</v>
      </c>
      <c r="AC61" s="59" t="s">
        <v>37</v>
      </c>
      <c r="AD61" s="60">
        <v>0.11686529791647456</v>
      </c>
      <c r="AE61" s="60">
        <v>0.8831347020835254</v>
      </c>
      <c r="AF61" s="3">
        <v>2016</v>
      </c>
    </row>
    <row r="62" spans="1:32" x14ac:dyDescent="0.3">
      <c r="A62" s="59" t="s">
        <v>89</v>
      </c>
      <c r="B62" s="4">
        <v>0.74577580446733727</v>
      </c>
      <c r="C62" s="4">
        <v>0.25422419553266279</v>
      </c>
      <c r="D62" s="3">
        <v>2015</v>
      </c>
      <c r="O62" s="59" t="s">
        <v>39</v>
      </c>
      <c r="P62" s="4">
        <v>0.63436870085117469</v>
      </c>
      <c r="Q62" s="4">
        <v>0.36563129914882525</v>
      </c>
      <c r="R62" s="3">
        <v>2019</v>
      </c>
      <c r="AC62" s="59" t="s">
        <v>40</v>
      </c>
      <c r="AD62" s="60">
        <v>0.49482925194892274</v>
      </c>
      <c r="AE62" s="60">
        <v>0.5051707480510772</v>
      </c>
      <c r="AF62" s="3">
        <v>2016</v>
      </c>
    </row>
    <row r="63" spans="1:32" x14ac:dyDescent="0.3">
      <c r="A63" s="59" t="s">
        <v>90</v>
      </c>
      <c r="B63" s="4">
        <v>0.55092221511697659</v>
      </c>
      <c r="C63" s="4">
        <v>0.44907778488302341</v>
      </c>
      <c r="D63" s="3">
        <v>2015</v>
      </c>
      <c r="O63" s="59" t="s">
        <v>41</v>
      </c>
      <c r="P63" s="4">
        <v>0.48746932320864722</v>
      </c>
      <c r="Q63" s="4">
        <v>0.51253067679135278</v>
      </c>
      <c r="R63" s="3">
        <v>2019</v>
      </c>
      <c r="AC63" s="59" t="s">
        <v>45</v>
      </c>
      <c r="AD63" s="60">
        <v>0.52118518578532858</v>
      </c>
      <c r="AE63" s="60">
        <v>0.47881481421467148</v>
      </c>
      <c r="AF63" s="3">
        <v>2016</v>
      </c>
    </row>
    <row r="64" spans="1:32" x14ac:dyDescent="0.3">
      <c r="A64" s="59" t="s">
        <v>91</v>
      </c>
      <c r="B64" s="4">
        <v>0.68931297759981847</v>
      </c>
      <c r="C64" s="4">
        <v>0.31068702240018153</v>
      </c>
      <c r="D64" s="3">
        <v>2015</v>
      </c>
      <c r="O64" s="59" t="s">
        <v>43</v>
      </c>
      <c r="P64" s="4">
        <v>0.77547985502613459</v>
      </c>
      <c r="Q64" s="4">
        <v>0.22452014497386547</v>
      </c>
      <c r="R64" s="3">
        <v>2019</v>
      </c>
      <c r="AC64" s="59" t="s">
        <v>46</v>
      </c>
      <c r="AD64" s="60">
        <v>0.87419969768223038</v>
      </c>
      <c r="AE64" s="60">
        <v>0.12580030231776956</v>
      </c>
      <c r="AF64" s="3">
        <v>2016</v>
      </c>
    </row>
    <row r="65" spans="1:32" x14ac:dyDescent="0.3">
      <c r="A65" s="59" t="s">
        <v>93</v>
      </c>
      <c r="B65" s="4">
        <v>0.62945118728384808</v>
      </c>
      <c r="C65" s="4">
        <v>0.37054881271615198</v>
      </c>
      <c r="D65" s="3">
        <v>2015</v>
      </c>
      <c r="O65" s="59" t="s">
        <v>44</v>
      </c>
      <c r="P65" s="4">
        <v>0.30916759931376719</v>
      </c>
      <c r="Q65" s="4">
        <v>0.69083240068623275</v>
      </c>
      <c r="R65" s="3">
        <v>2019</v>
      </c>
      <c r="AC65" s="59" t="s">
        <v>49</v>
      </c>
      <c r="AD65" s="60">
        <v>0.3475462094323864</v>
      </c>
      <c r="AE65" s="60">
        <v>0.65245379056761355</v>
      </c>
      <c r="AF65" s="3">
        <v>2016</v>
      </c>
    </row>
    <row r="66" spans="1:32" x14ac:dyDescent="0.3">
      <c r="A66" s="59" t="s">
        <v>26</v>
      </c>
      <c r="B66" s="4">
        <v>0.79681409895194588</v>
      </c>
      <c r="C66" s="4">
        <v>0.20318590104805412</v>
      </c>
      <c r="D66" s="3">
        <v>2016</v>
      </c>
      <c r="O66" s="59" t="s">
        <v>61</v>
      </c>
      <c r="P66" s="4">
        <v>0.24712395489191616</v>
      </c>
      <c r="Q66" s="4">
        <v>0.75287604510808381</v>
      </c>
      <c r="R66" s="3">
        <v>2019</v>
      </c>
      <c r="AC66" s="59" t="s">
        <v>51</v>
      </c>
      <c r="AD66" s="60">
        <v>0.32285569158739658</v>
      </c>
      <c r="AE66" s="60">
        <v>0.67714430841260342</v>
      </c>
      <c r="AF66" s="3">
        <v>2016</v>
      </c>
    </row>
    <row r="67" spans="1:32" x14ac:dyDescent="0.3">
      <c r="A67" s="59" t="s">
        <v>27</v>
      </c>
      <c r="B67" s="4">
        <v>0.23033804861497847</v>
      </c>
      <c r="C67" s="4">
        <v>0.76966195138502147</v>
      </c>
      <c r="D67" s="3">
        <v>2016</v>
      </c>
      <c r="O67" s="59" t="s">
        <v>73</v>
      </c>
      <c r="P67" s="4">
        <v>0.78764933817782645</v>
      </c>
      <c r="Q67" s="4">
        <v>0.21235066182217352</v>
      </c>
      <c r="R67" s="3">
        <v>2019</v>
      </c>
      <c r="AC67" s="59" t="s">
        <v>52</v>
      </c>
      <c r="AD67" s="60">
        <v>0.53097904325957834</v>
      </c>
      <c r="AE67" s="60">
        <v>0.46902095674042171</v>
      </c>
      <c r="AF67" s="3">
        <v>2016</v>
      </c>
    </row>
    <row r="68" spans="1:32" x14ac:dyDescent="0.3">
      <c r="A68" s="59" t="s">
        <v>29</v>
      </c>
      <c r="B68" s="4">
        <v>0.69740917772646505</v>
      </c>
      <c r="C68" s="4">
        <v>0.3025908222735349</v>
      </c>
      <c r="D68" s="3">
        <v>2016</v>
      </c>
      <c r="O68" s="59" t="s">
        <v>79</v>
      </c>
      <c r="P68" s="4">
        <v>0.95360625488701178</v>
      </c>
      <c r="Q68" s="4">
        <v>4.6393745112988237E-2</v>
      </c>
      <c r="R68" s="3">
        <v>2019</v>
      </c>
      <c r="AC68" s="59" t="s">
        <v>56</v>
      </c>
      <c r="AD68" s="60">
        <v>0.7282542677471171</v>
      </c>
      <c r="AE68" s="60">
        <v>0.27174573225288295</v>
      </c>
      <c r="AF68" s="3">
        <v>2016</v>
      </c>
    </row>
    <row r="69" spans="1:32" x14ac:dyDescent="0.3">
      <c r="A69" s="59" t="s">
        <v>32</v>
      </c>
      <c r="B69" s="4">
        <v>0.53300842825802774</v>
      </c>
      <c r="C69" s="4">
        <v>0.46699157174197231</v>
      </c>
      <c r="D69" s="3">
        <v>2016</v>
      </c>
      <c r="O69" s="59" t="s">
        <v>82</v>
      </c>
      <c r="P69" s="4">
        <v>0.39675274841132141</v>
      </c>
      <c r="Q69" s="4">
        <v>0.60324725158867865</v>
      </c>
      <c r="R69" s="3">
        <v>2019</v>
      </c>
      <c r="AC69" s="59" t="s">
        <v>57</v>
      </c>
      <c r="AD69" s="60">
        <v>0.50341900232558512</v>
      </c>
      <c r="AE69" s="60">
        <v>0.49658099767441483</v>
      </c>
      <c r="AF69" s="3">
        <v>2016</v>
      </c>
    </row>
    <row r="70" spans="1:32" x14ac:dyDescent="0.3">
      <c r="A70" s="59" t="s">
        <v>33</v>
      </c>
      <c r="B70" s="4">
        <v>0.1854449663577504</v>
      </c>
      <c r="C70" s="4">
        <v>0.81455503364224957</v>
      </c>
      <c r="D70" s="3">
        <v>2016</v>
      </c>
      <c r="O70" s="59" t="s">
        <v>86</v>
      </c>
      <c r="P70" s="4">
        <v>0.20512099281754015</v>
      </c>
      <c r="Q70" s="4">
        <v>0.79487900718245985</v>
      </c>
      <c r="R70" s="3">
        <v>2019</v>
      </c>
      <c r="AC70" s="59" t="s">
        <v>58</v>
      </c>
      <c r="AD70" s="60">
        <v>0.47032351573099812</v>
      </c>
      <c r="AE70" s="60">
        <v>0.52967648426900193</v>
      </c>
      <c r="AF70" s="3">
        <v>2016</v>
      </c>
    </row>
    <row r="71" spans="1:32" x14ac:dyDescent="0.3">
      <c r="A71" s="59" t="s">
        <v>34</v>
      </c>
      <c r="B71" s="4">
        <v>0.52686857865137016</v>
      </c>
      <c r="C71" s="4">
        <v>0.47313142134862984</v>
      </c>
      <c r="D71" s="3">
        <v>2016</v>
      </c>
      <c r="O71" s="59" t="s">
        <v>140</v>
      </c>
      <c r="P71" s="4">
        <v>0.41379527240686731</v>
      </c>
      <c r="Q71" s="4">
        <v>0.58620472759313269</v>
      </c>
      <c r="R71" s="3">
        <v>2019</v>
      </c>
      <c r="AC71" s="59" t="s">
        <v>59</v>
      </c>
      <c r="AD71" s="60">
        <v>0.61659871745222461</v>
      </c>
      <c r="AE71" s="60">
        <v>0.38340128254777534</v>
      </c>
      <c r="AF71" s="3">
        <v>2016</v>
      </c>
    </row>
    <row r="72" spans="1:32" x14ac:dyDescent="0.3">
      <c r="A72" s="59" t="s">
        <v>37</v>
      </c>
      <c r="B72" s="4">
        <v>0.11686529791647456</v>
      </c>
      <c r="C72" s="4">
        <v>0.8831347020835254</v>
      </c>
      <c r="D72" s="3">
        <v>2016</v>
      </c>
      <c r="O72" s="59" t="s">
        <v>87</v>
      </c>
      <c r="P72" s="4">
        <v>0.75920175767543596</v>
      </c>
      <c r="Q72" s="4">
        <v>0.24079824232456404</v>
      </c>
      <c r="R72" s="3">
        <v>2019</v>
      </c>
      <c r="AC72" s="59" t="s">
        <v>60</v>
      </c>
      <c r="AD72" s="60">
        <v>0.36923847053270331</v>
      </c>
      <c r="AE72" s="60">
        <v>0.63076152946729669</v>
      </c>
      <c r="AF72" s="3">
        <v>2016</v>
      </c>
    </row>
    <row r="73" spans="1:32" x14ac:dyDescent="0.3">
      <c r="A73" s="59" t="s">
        <v>40</v>
      </c>
      <c r="B73" s="4">
        <v>0.49482925194892274</v>
      </c>
      <c r="C73" s="4">
        <v>0.5051707480510772</v>
      </c>
      <c r="D73" s="3">
        <v>2016</v>
      </c>
      <c r="O73" s="59" t="s">
        <v>92</v>
      </c>
      <c r="P73" s="4">
        <v>0.53611200064843167</v>
      </c>
      <c r="Q73" s="4">
        <v>0.46388799935156827</v>
      </c>
      <c r="R73" s="3">
        <v>2019</v>
      </c>
      <c r="AC73" s="59" t="s">
        <v>62</v>
      </c>
      <c r="AD73" s="60">
        <v>0.2625486916837364</v>
      </c>
      <c r="AE73" s="60">
        <v>0.7374513083162636</v>
      </c>
      <c r="AF73" s="3">
        <v>2016</v>
      </c>
    </row>
    <row r="74" spans="1:32" x14ac:dyDescent="0.3">
      <c r="A74" s="59" t="s">
        <v>41</v>
      </c>
      <c r="B74" s="4">
        <v>0.47252458426185334</v>
      </c>
      <c r="C74" s="4">
        <v>0.5274754157381466</v>
      </c>
      <c r="D74" s="3">
        <v>2016</v>
      </c>
      <c r="O74" s="59" t="s">
        <v>34</v>
      </c>
      <c r="P74" s="4">
        <v>0.57853988856688221</v>
      </c>
      <c r="Q74" s="4">
        <v>0.42146011143311779</v>
      </c>
      <c r="R74" s="3">
        <v>2020</v>
      </c>
      <c r="AC74" s="59" t="s">
        <v>63</v>
      </c>
      <c r="AD74" s="60">
        <v>0.2009115694011388</v>
      </c>
      <c r="AE74" s="60">
        <v>0.79908843059886125</v>
      </c>
      <c r="AF74" s="3">
        <v>2016</v>
      </c>
    </row>
    <row r="75" spans="1:32" x14ac:dyDescent="0.3">
      <c r="A75" s="59" t="s">
        <v>43</v>
      </c>
      <c r="B75" s="4">
        <v>0.32666029972695443</v>
      </c>
      <c r="C75" s="4">
        <v>0.67333970027304557</v>
      </c>
      <c r="D75" s="3">
        <v>2016</v>
      </c>
      <c r="O75" s="59" t="s">
        <v>39</v>
      </c>
      <c r="P75" s="4">
        <v>0.63890746042961888</v>
      </c>
      <c r="Q75" s="4">
        <v>0.36109253957038118</v>
      </c>
      <c r="R75" s="3">
        <v>2020</v>
      </c>
      <c r="AC75" s="59" t="s">
        <v>64</v>
      </c>
      <c r="AD75" s="60">
        <v>-0.10122608417121741</v>
      </c>
      <c r="AE75" s="60">
        <v>1.1012260841712174</v>
      </c>
      <c r="AF75" s="3">
        <v>2016</v>
      </c>
    </row>
    <row r="76" spans="1:32" x14ac:dyDescent="0.3">
      <c r="A76" s="59" t="s">
        <v>44</v>
      </c>
      <c r="B76" s="4">
        <v>0.35509992971693477</v>
      </c>
      <c r="C76" s="4">
        <v>0.64490007028306529</v>
      </c>
      <c r="D76" s="3">
        <v>2016</v>
      </c>
      <c r="O76" s="59" t="s">
        <v>41</v>
      </c>
      <c r="P76" s="4">
        <v>0.48201920097415663</v>
      </c>
      <c r="Q76" s="4">
        <v>0.51798079902584337</v>
      </c>
      <c r="R76" s="3">
        <v>2020</v>
      </c>
      <c r="AC76" s="59" t="s">
        <v>65</v>
      </c>
      <c r="AD76" s="60">
        <v>0.6366117832260183</v>
      </c>
      <c r="AE76" s="60">
        <v>0.36338821677398175</v>
      </c>
      <c r="AF76" s="3">
        <v>2016</v>
      </c>
    </row>
    <row r="77" spans="1:32" x14ac:dyDescent="0.3">
      <c r="A77" s="59" t="s">
        <v>45</v>
      </c>
      <c r="B77" s="4">
        <v>0.52118518578532858</v>
      </c>
      <c r="C77" s="4">
        <v>0.47881481421467148</v>
      </c>
      <c r="D77" s="3">
        <v>2016</v>
      </c>
      <c r="O77" s="59" t="s">
        <v>43</v>
      </c>
      <c r="P77" s="4">
        <v>0.73853849085719669</v>
      </c>
      <c r="Q77" s="4">
        <v>0.26146150914280331</v>
      </c>
      <c r="R77" s="3">
        <v>2020</v>
      </c>
      <c r="AC77" s="59" t="s">
        <v>66</v>
      </c>
      <c r="AD77" s="60">
        <v>0.62125761607633756</v>
      </c>
      <c r="AE77" s="60">
        <v>0.37874238392366244</v>
      </c>
      <c r="AF77" s="3">
        <v>2016</v>
      </c>
    </row>
    <row r="78" spans="1:32" x14ac:dyDescent="0.3">
      <c r="A78" s="59" t="s">
        <v>46</v>
      </c>
      <c r="B78" s="4">
        <v>0.87419969768223038</v>
      </c>
      <c r="C78" s="4">
        <v>0.12580030231776956</v>
      </c>
      <c r="D78" s="3">
        <v>2016</v>
      </c>
      <c r="O78" s="59" t="s">
        <v>44</v>
      </c>
      <c r="P78" s="4">
        <v>0.45596295048718705</v>
      </c>
      <c r="Q78" s="4">
        <v>0.54403704951281295</v>
      </c>
      <c r="R78" s="3">
        <v>2020</v>
      </c>
      <c r="AC78" s="59" t="s">
        <v>67</v>
      </c>
      <c r="AD78" s="60">
        <v>0.49838169243751318</v>
      </c>
      <c r="AE78" s="60">
        <v>0.50161830756248682</v>
      </c>
      <c r="AF78" s="3">
        <v>2016</v>
      </c>
    </row>
    <row r="79" spans="1:32" x14ac:dyDescent="0.3">
      <c r="A79" s="59" t="s">
        <v>49</v>
      </c>
      <c r="B79" s="4">
        <v>0.3475462094323864</v>
      </c>
      <c r="C79" s="4">
        <v>0.65245379056761355</v>
      </c>
      <c r="D79" s="3">
        <v>2016</v>
      </c>
      <c r="O79" s="59" t="s">
        <v>61</v>
      </c>
      <c r="P79" s="4">
        <v>0.30249714521074755</v>
      </c>
      <c r="Q79" s="4">
        <v>0.69750285478925245</v>
      </c>
      <c r="R79" s="3">
        <v>2020</v>
      </c>
      <c r="AC79" s="59" t="s">
        <v>68</v>
      </c>
      <c r="AD79" s="60">
        <v>0.63281200353092149</v>
      </c>
      <c r="AE79" s="60">
        <v>0.36718799646907851</v>
      </c>
      <c r="AF79" s="3">
        <v>2016</v>
      </c>
    </row>
    <row r="80" spans="1:32" x14ac:dyDescent="0.3">
      <c r="A80" s="59" t="s">
        <v>51</v>
      </c>
      <c r="B80" s="4">
        <v>0.32285569158739658</v>
      </c>
      <c r="C80" s="4">
        <v>0.67714430841260342</v>
      </c>
      <c r="D80" s="3">
        <v>2016</v>
      </c>
      <c r="O80" s="59" t="s">
        <v>73</v>
      </c>
      <c r="P80" s="4">
        <v>0.79747508288408475</v>
      </c>
      <c r="Q80" s="4">
        <v>0.2025249171159153</v>
      </c>
      <c r="R80" s="3">
        <v>2020</v>
      </c>
      <c r="AC80" s="59" t="s">
        <v>69</v>
      </c>
      <c r="AD80" s="60">
        <v>0.59634228805298806</v>
      </c>
      <c r="AE80" s="60">
        <v>0.40365771194701189</v>
      </c>
      <c r="AF80" s="3">
        <v>2016</v>
      </c>
    </row>
    <row r="81" spans="1:32" x14ac:dyDescent="0.3">
      <c r="A81" s="59" t="s">
        <v>52</v>
      </c>
      <c r="B81" s="4">
        <v>0.53097904325957834</v>
      </c>
      <c r="C81" s="4">
        <v>0.46902095674042171</v>
      </c>
      <c r="D81" s="3">
        <v>2016</v>
      </c>
      <c r="O81" s="59" t="s">
        <v>79</v>
      </c>
      <c r="P81" s="4">
        <v>0.96140244827384524</v>
      </c>
      <c r="Q81" s="4">
        <v>3.8597551726154769E-2</v>
      </c>
      <c r="R81" s="3">
        <v>2020</v>
      </c>
      <c r="AC81" s="59" t="s">
        <v>70</v>
      </c>
      <c r="AD81" s="60">
        <v>0.11674489159262633</v>
      </c>
      <c r="AE81" s="60">
        <v>0.88325510840737365</v>
      </c>
      <c r="AF81" s="3">
        <v>2016</v>
      </c>
    </row>
    <row r="82" spans="1:32" x14ac:dyDescent="0.3">
      <c r="A82" s="59" t="s">
        <v>56</v>
      </c>
      <c r="B82" s="4">
        <v>0.7282542677471171</v>
      </c>
      <c r="C82" s="4">
        <v>0.27174573225288295</v>
      </c>
      <c r="D82" s="3">
        <v>2016</v>
      </c>
      <c r="O82" s="59" t="s">
        <v>82</v>
      </c>
      <c r="P82" s="4">
        <v>0.34209291970435418</v>
      </c>
      <c r="Q82" s="4">
        <v>0.65790708029564582</v>
      </c>
      <c r="R82" s="3">
        <v>2020</v>
      </c>
      <c r="AC82" s="59" t="s">
        <v>71</v>
      </c>
      <c r="AD82" s="60">
        <v>0.59201967437719027</v>
      </c>
      <c r="AE82" s="60">
        <v>0.40798032562280978</v>
      </c>
      <c r="AF82" s="3">
        <v>2016</v>
      </c>
    </row>
    <row r="83" spans="1:32" x14ac:dyDescent="0.3">
      <c r="A83" s="59" t="s">
        <v>57</v>
      </c>
      <c r="B83" s="4">
        <v>0.50341900232558512</v>
      </c>
      <c r="C83" s="4">
        <v>0.49658099767441483</v>
      </c>
      <c r="D83" s="3">
        <v>2016</v>
      </c>
      <c r="O83" s="59" t="s">
        <v>86</v>
      </c>
      <c r="P83" s="4">
        <v>0.1891122861586314</v>
      </c>
      <c r="Q83" s="4">
        <v>0.8108877138413686</v>
      </c>
      <c r="R83" s="3">
        <v>2020</v>
      </c>
      <c r="AC83" s="59" t="s">
        <v>75</v>
      </c>
      <c r="AD83" s="60">
        <v>0.71470685475649809</v>
      </c>
      <c r="AE83" s="60">
        <v>0.28529314524350186</v>
      </c>
      <c r="AF83" s="3">
        <v>2016</v>
      </c>
    </row>
    <row r="84" spans="1:32" x14ac:dyDescent="0.3">
      <c r="A84" s="59" t="s">
        <v>58</v>
      </c>
      <c r="B84" s="4">
        <v>0.47032351573099812</v>
      </c>
      <c r="C84" s="4">
        <v>0.52967648426900193</v>
      </c>
      <c r="D84" s="3">
        <v>2016</v>
      </c>
      <c r="O84" s="59" t="s">
        <v>140</v>
      </c>
      <c r="P84" s="4">
        <v>0.42799592206640458</v>
      </c>
      <c r="Q84" s="4">
        <v>0.57200407793359542</v>
      </c>
      <c r="R84" s="3">
        <v>2020</v>
      </c>
      <c r="AC84" s="59" t="s">
        <v>76</v>
      </c>
      <c r="AD84" s="60">
        <v>0.96775773884207617</v>
      </c>
      <c r="AE84" s="60">
        <v>3.2242261157923807E-2</v>
      </c>
      <c r="AF84" s="3">
        <v>2016</v>
      </c>
    </row>
    <row r="85" spans="1:32" x14ac:dyDescent="0.3">
      <c r="A85" s="59" t="s">
        <v>59</v>
      </c>
      <c r="B85" s="4">
        <v>0.61659871745222461</v>
      </c>
      <c r="C85" s="4">
        <v>0.38340128254777534</v>
      </c>
      <c r="D85" s="3">
        <v>2016</v>
      </c>
      <c r="O85" s="59" t="s">
        <v>87</v>
      </c>
      <c r="P85" s="4">
        <v>0.82674304568150603</v>
      </c>
      <c r="Q85" s="4">
        <v>0.173256954318494</v>
      </c>
      <c r="R85" s="3">
        <v>2020</v>
      </c>
      <c r="AC85" s="59" t="s">
        <v>77</v>
      </c>
      <c r="AD85" s="60">
        <v>0.37936047896146141</v>
      </c>
      <c r="AE85" s="60">
        <v>0.62063952103853859</v>
      </c>
      <c r="AF85" s="3">
        <v>2016</v>
      </c>
    </row>
    <row r="86" spans="1:32" x14ac:dyDescent="0.3">
      <c r="A86" s="59" t="s">
        <v>60</v>
      </c>
      <c r="B86" s="4">
        <v>0.36923847053270331</v>
      </c>
      <c r="C86" s="4">
        <v>0.63076152946729669</v>
      </c>
      <c r="D86" s="3">
        <v>2016</v>
      </c>
      <c r="O86" s="59" t="s">
        <v>92</v>
      </c>
      <c r="P86" s="4">
        <v>0.58443304180961653</v>
      </c>
      <c r="Q86" s="4">
        <v>0.41556695819038342</v>
      </c>
      <c r="R86" s="3">
        <v>2020</v>
      </c>
      <c r="AC86" s="59" t="s">
        <v>78</v>
      </c>
      <c r="AD86" s="60">
        <v>0.31202205228525698</v>
      </c>
      <c r="AE86" s="60">
        <v>0.68797794771474297</v>
      </c>
      <c r="AF86" s="3">
        <v>2016</v>
      </c>
    </row>
    <row r="87" spans="1:32" x14ac:dyDescent="0.3">
      <c r="A87" s="59" t="s">
        <v>61</v>
      </c>
      <c r="B87" s="4">
        <v>0.27804284528747525</v>
      </c>
      <c r="C87" s="4">
        <v>0.72195715471252475</v>
      </c>
      <c r="D87" s="3">
        <v>2016</v>
      </c>
      <c r="O87" s="1"/>
      <c r="P87" s="10"/>
      <c r="Q87" s="10"/>
      <c r="AC87" s="59" t="s">
        <v>80</v>
      </c>
      <c r="AD87" s="60">
        <v>0.55259632483896315</v>
      </c>
      <c r="AE87" s="60">
        <v>0.44740367516103685</v>
      </c>
      <c r="AF87" s="3">
        <v>2016</v>
      </c>
    </row>
    <row r="88" spans="1:32" x14ac:dyDescent="0.3">
      <c r="A88" s="59" t="s">
        <v>62</v>
      </c>
      <c r="B88" s="4">
        <v>0.2625486916837364</v>
      </c>
      <c r="C88" s="4">
        <v>0.7374513083162636</v>
      </c>
      <c r="D88" s="3">
        <v>2016</v>
      </c>
      <c r="O88" s="1"/>
      <c r="P88" s="10"/>
      <c r="Q88" s="10"/>
      <c r="AC88" s="59" t="s">
        <v>83</v>
      </c>
      <c r="AD88" s="60">
        <v>0.67796735079397075</v>
      </c>
      <c r="AE88" s="60">
        <v>0.32203264920602931</v>
      </c>
      <c r="AF88" s="3">
        <v>2016</v>
      </c>
    </row>
    <row r="89" spans="1:32" x14ac:dyDescent="0.3">
      <c r="A89" s="59" t="s">
        <v>63</v>
      </c>
      <c r="B89" s="4">
        <v>0.2009115694011388</v>
      </c>
      <c r="C89" s="4">
        <v>0.79908843059886125</v>
      </c>
      <c r="D89" s="3">
        <v>2016</v>
      </c>
      <c r="O89" s="1"/>
      <c r="P89" s="10"/>
      <c r="Q89" s="10"/>
      <c r="AC89" s="59" t="s">
        <v>89</v>
      </c>
      <c r="AD89" s="60">
        <v>0.78982620776180557</v>
      </c>
      <c r="AE89" s="60">
        <v>0.21017379223819438</v>
      </c>
      <c r="AF89" s="3">
        <v>2016</v>
      </c>
    </row>
    <row r="90" spans="1:32" x14ac:dyDescent="0.3">
      <c r="A90" s="59" t="s">
        <v>64</v>
      </c>
      <c r="B90" s="4">
        <v>-0.10122608417121741</v>
      </c>
      <c r="C90" s="4">
        <v>1.1012260841712174</v>
      </c>
      <c r="D90" s="3">
        <v>2016</v>
      </c>
      <c r="O90" s="1"/>
      <c r="P90" s="10"/>
      <c r="Q90" s="10"/>
      <c r="AC90" s="59" t="s">
        <v>90</v>
      </c>
      <c r="AD90" s="60">
        <v>0.58408837282066439</v>
      </c>
      <c r="AE90" s="60">
        <v>0.41591162717933566</v>
      </c>
      <c r="AF90" s="3">
        <v>2016</v>
      </c>
    </row>
    <row r="91" spans="1:32" x14ac:dyDescent="0.3">
      <c r="A91" s="59" t="s">
        <v>65</v>
      </c>
      <c r="B91" s="4">
        <v>0.6366117832260183</v>
      </c>
      <c r="C91" s="4">
        <v>0.36338821677398175</v>
      </c>
      <c r="D91" s="3">
        <v>2016</v>
      </c>
      <c r="O91" s="1"/>
      <c r="P91" s="10"/>
      <c r="Q91" s="10"/>
      <c r="AC91" s="59" t="s">
        <v>91</v>
      </c>
      <c r="AD91" s="60">
        <v>0.70509215074971898</v>
      </c>
      <c r="AE91" s="60">
        <v>0.29490784925028102</v>
      </c>
      <c r="AF91" s="3">
        <v>2016</v>
      </c>
    </row>
    <row r="92" spans="1:32" x14ac:dyDescent="0.3">
      <c r="A92" s="59" t="s">
        <v>66</v>
      </c>
      <c r="B92" s="4">
        <v>0.62125761607633756</v>
      </c>
      <c r="C92" s="4">
        <v>0.37874238392366244</v>
      </c>
      <c r="D92" s="3">
        <v>2016</v>
      </c>
      <c r="O92" s="1"/>
      <c r="P92" s="10"/>
      <c r="Q92" s="10"/>
      <c r="AC92" s="59" t="s">
        <v>93</v>
      </c>
      <c r="AD92" s="60">
        <v>0.70902975028862369</v>
      </c>
      <c r="AE92" s="60">
        <v>0.29097024971137631</v>
      </c>
      <c r="AF92" s="3">
        <v>2016</v>
      </c>
    </row>
    <row r="93" spans="1:32" x14ac:dyDescent="0.3">
      <c r="A93" s="59" t="s">
        <v>67</v>
      </c>
      <c r="B93" s="4">
        <v>0.49838169243751318</v>
      </c>
      <c r="C93" s="4">
        <v>0.50161830756248682</v>
      </c>
      <c r="D93" s="3">
        <v>2016</v>
      </c>
      <c r="O93" s="1"/>
      <c r="P93" s="10"/>
      <c r="Q93" s="10"/>
      <c r="AC93" s="59" t="s">
        <v>26</v>
      </c>
      <c r="AD93" s="60">
        <v>0.77024184702741783</v>
      </c>
      <c r="AE93" s="60">
        <v>0.2297581529725822</v>
      </c>
      <c r="AF93" s="3">
        <v>2017</v>
      </c>
    </row>
    <row r="94" spans="1:32" x14ac:dyDescent="0.3">
      <c r="A94" s="59" t="s">
        <v>68</v>
      </c>
      <c r="B94" s="4">
        <v>0.63281200353092149</v>
      </c>
      <c r="C94" s="4">
        <v>0.36718799646907851</v>
      </c>
      <c r="D94" s="3">
        <v>2016</v>
      </c>
      <c r="O94" s="1"/>
      <c r="P94" s="10"/>
      <c r="Q94" s="10"/>
      <c r="AC94" s="59" t="s">
        <v>29</v>
      </c>
      <c r="AD94" s="60">
        <v>0.72625907957497204</v>
      </c>
      <c r="AE94" s="60">
        <v>0.27374092042502796</v>
      </c>
      <c r="AF94" s="3">
        <v>2017</v>
      </c>
    </row>
    <row r="95" spans="1:32" x14ac:dyDescent="0.3">
      <c r="A95" s="59" t="s">
        <v>69</v>
      </c>
      <c r="B95" s="4">
        <v>0.59634228805298806</v>
      </c>
      <c r="C95" s="4">
        <v>0.40365771194701189</v>
      </c>
      <c r="D95" s="3">
        <v>2016</v>
      </c>
      <c r="O95" s="1"/>
      <c r="P95" s="10"/>
      <c r="Q95" s="10"/>
      <c r="AC95" s="59" t="s">
        <v>35</v>
      </c>
      <c r="AD95" s="60">
        <v>0.62942056588271922</v>
      </c>
      <c r="AE95" s="60">
        <v>0.37057943411728078</v>
      </c>
      <c r="AF95" s="3">
        <v>2017</v>
      </c>
    </row>
    <row r="96" spans="1:32" x14ac:dyDescent="0.3">
      <c r="A96" s="59" t="s">
        <v>70</v>
      </c>
      <c r="B96" s="4">
        <v>0.11674489159262633</v>
      </c>
      <c r="C96" s="4">
        <v>0.88325510840737365</v>
      </c>
      <c r="D96" s="3">
        <v>2016</v>
      </c>
      <c r="O96" s="1"/>
      <c r="P96" s="10"/>
      <c r="Q96" s="10"/>
      <c r="AC96" s="59" t="s">
        <v>40</v>
      </c>
      <c r="AD96" s="60">
        <v>0.53534773351260723</v>
      </c>
      <c r="AE96" s="60">
        <v>0.46465226648739283</v>
      </c>
      <c r="AF96" s="3">
        <v>2017</v>
      </c>
    </row>
    <row r="97" spans="1:32" x14ac:dyDescent="0.3">
      <c r="A97" s="59" t="s">
        <v>71</v>
      </c>
      <c r="B97" s="4">
        <v>0.59201967437719027</v>
      </c>
      <c r="C97" s="4">
        <v>0.40798032562280978</v>
      </c>
      <c r="D97" s="3">
        <v>2016</v>
      </c>
      <c r="O97" s="1"/>
      <c r="P97" s="10"/>
      <c r="Q97" s="10"/>
      <c r="AC97" s="59" t="s">
        <v>45</v>
      </c>
      <c r="AD97" s="60">
        <v>0.46697695130574263</v>
      </c>
      <c r="AE97" s="60">
        <v>0.53302304869425743</v>
      </c>
      <c r="AF97" s="3">
        <v>2017</v>
      </c>
    </row>
    <row r="98" spans="1:32" x14ac:dyDescent="0.3">
      <c r="A98" s="59" t="s">
        <v>73</v>
      </c>
      <c r="B98" s="4">
        <v>0.84347943084656718</v>
      </c>
      <c r="C98" s="4">
        <v>0.15652056915343279</v>
      </c>
      <c r="D98" s="3">
        <v>2016</v>
      </c>
      <c r="O98" s="1"/>
      <c r="P98" s="10"/>
      <c r="Q98" s="10"/>
      <c r="AC98" s="59" t="s">
        <v>46</v>
      </c>
      <c r="AD98" s="60">
        <v>0.88408468882961433</v>
      </c>
      <c r="AE98" s="60">
        <v>0.11591531117038573</v>
      </c>
      <c r="AF98" s="3">
        <v>2017</v>
      </c>
    </row>
    <row r="99" spans="1:32" x14ac:dyDescent="0.3">
      <c r="A99" s="59" t="s">
        <v>75</v>
      </c>
      <c r="B99" s="4">
        <v>0.71470685475649809</v>
      </c>
      <c r="C99" s="4">
        <v>0.28529314524350186</v>
      </c>
      <c r="D99" s="3">
        <v>2016</v>
      </c>
      <c r="O99" s="1"/>
      <c r="P99" s="10"/>
      <c r="Q99" s="10"/>
      <c r="AC99" s="59" t="s">
        <v>49</v>
      </c>
      <c r="AD99" s="60">
        <v>0.33254317275969603</v>
      </c>
      <c r="AE99" s="60">
        <v>0.66745682724030397</v>
      </c>
      <c r="AF99" s="3">
        <v>2017</v>
      </c>
    </row>
    <row r="100" spans="1:32" x14ac:dyDescent="0.3">
      <c r="A100" s="59" t="s">
        <v>76</v>
      </c>
      <c r="B100" s="4">
        <v>0.96775773884207617</v>
      </c>
      <c r="C100" s="4">
        <v>3.2242261157923807E-2</v>
      </c>
      <c r="D100" s="3">
        <v>2016</v>
      </c>
      <c r="O100" s="1"/>
      <c r="P100" s="10"/>
      <c r="Q100" s="10"/>
      <c r="AC100" s="59" t="s">
        <v>51</v>
      </c>
      <c r="AD100" s="60">
        <v>0.32100377782397116</v>
      </c>
      <c r="AE100" s="60">
        <v>0.67899622217602884</v>
      </c>
      <c r="AF100" s="3">
        <v>2017</v>
      </c>
    </row>
    <row r="101" spans="1:32" x14ac:dyDescent="0.3">
      <c r="A101" s="59" t="s">
        <v>77</v>
      </c>
      <c r="B101" s="4">
        <v>0.37936047896146141</v>
      </c>
      <c r="C101" s="4">
        <v>0.62063952103853859</v>
      </c>
      <c r="D101" s="3">
        <v>2016</v>
      </c>
      <c r="O101" s="1"/>
      <c r="P101" s="10"/>
      <c r="Q101" s="10"/>
      <c r="AC101" s="59" t="s">
        <v>53</v>
      </c>
      <c r="AD101" s="60">
        <v>0.45449497987322446</v>
      </c>
      <c r="AE101" s="60">
        <v>0.5455050201267756</v>
      </c>
      <c r="AF101" s="3">
        <v>2017</v>
      </c>
    </row>
    <row r="102" spans="1:32" x14ac:dyDescent="0.3">
      <c r="A102" s="59" t="s">
        <v>78</v>
      </c>
      <c r="B102" s="4">
        <v>0.31202205228525698</v>
      </c>
      <c r="C102" s="4">
        <v>0.68797794771474297</v>
      </c>
      <c r="D102" s="3">
        <v>2016</v>
      </c>
      <c r="O102" s="1"/>
      <c r="P102" s="10"/>
      <c r="Q102" s="10"/>
      <c r="AC102" s="59" t="s">
        <v>57</v>
      </c>
      <c r="AD102" s="60">
        <v>0.54437996152048884</v>
      </c>
      <c r="AE102" s="60">
        <v>0.45562003847951116</v>
      </c>
      <c r="AF102" s="3">
        <v>2017</v>
      </c>
    </row>
    <row r="103" spans="1:32" x14ac:dyDescent="0.3">
      <c r="A103" s="59" t="s">
        <v>79</v>
      </c>
      <c r="B103" s="4">
        <v>0.91686329132106459</v>
      </c>
      <c r="C103" s="4">
        <v>8.3136708678935425E-2</v>
      </c>
      <c r="D103" s="3">
        <v>2016</v>
      </c>
      <c r="O103" s="1"/>
      <c r="P103" s="10"/>
      <c r="Q103" s="10"/>
      <c r="AC103" s="59" t="s">
        <v>58</v>
      </c>
      <c r="AD103" s="60">
        <v>0.45672885804576352</v>
      </c>
      <c r="AE103" s="60">
        <v>0.54327114195423643</v>
      </c>
      <c r="AF103" s="3">
        <v>2017</v>
      </c>
    </row>
    <row r="104" spans="1:32" x14ac:dyDescent="0.3">
      <c r="A104" s="59" t="s">
        <v>80</v>
      </c>
      <c r="B104" s="4">
        <v>0.55259632483896315</v>
      </c>
      <c r="C104" s="4">
        <v>0.44740367516103685</v>
      </c>
      <c r="D104" s="3">
        <v>2016</v>
      </c>
      <c r="O104" s="1"/>
      <c r="P104" s="10"/>
      <c r="Q104" s="10"/>
      <c r="AC104" s="59" t="s">
        <v>60</v>
      </c>
      <c r="AD104" s="60">
        <v>0.35382396770990598</v>
      </c>
      <c r="AE104" s="60">
        <v>0.64617603229009402</v>
      </c>
      <c r="AF104" s="3">
        <v>2017</v>
      </c>
    </row>
    <row r="105" spans="1:32" x14ac:dyDescent="0.3">
      <c r="A105" s="59" t="s">
        <v>82</v>
      </c>
      <c r="B105" s="4">
        <v>0.25667493849568557</v>
      </c>
      <c r="C105" s="4">
        <v>0.74332506150431443</v>
      </c>
      <c r="D105" s="3">
        <v>2016</v>
      </c>
      <c r="O105" s="1"/>
      <c r="P105" s="10"/>
      <c r="Q105" s="10"/>
      <c r="AC105" s="59" t="s">
        <v>62</v>
      </c>
      <c r="AD105" s="60">
        <v>0.27989599297272105</v>
      </c>
      <c r="AE105" s="60">
        <v>0.72010400702727895</v>
      </c>
      <c r="AF105" s="3">
        <v>2017</v>
      </c>
    </row>
    <row r="106" spans="1:32" x14ac:dyDescent="0.3">
      <c r="A106" s="59" t="s">
        <v>83</v>
      </c>
      <c r="B106" s="4">
        <v>0.67796735079397075</v>
      </c>
      <c r="C106" s="4">
        <v>0.32203264920602931</v>
      </c>
      <c r="D106" s="3">
        <v>2016</v>
      </c>
      <c r="O106" s="8"/>
      <c r="P106" s="12"/>
      <c r="Q106" s="12"/>
      <c r="AC106" s="59" t="s">
        <v>66</v>
      </c>
      <c r="AD106" s="60">
        <v>0.63282505171609849</v>
      </c>
      <c r="AE106" s="60">
        <v>0.36717494828390151</v>
      </c>
      <c r="AF106" s="3">
        <v>2017</v>
      </c>
    </row>
    <row r="107" spans="1:32" x14ac:dyDescent="0.3">
      <c r="A107" s="59" t="s">
        <v>86</v>
      </c>
      <c r="B107" s="4">
        <v>0.20604747945438529</v>
      </c>
      <c r="C107" s="4">
        <v>0.79395252054561471</v>
      </c>
      <c r="D107" s="3">
        <v>2016</v>
      </c>
      <c r="O107" s="1"/>
      <c r="P107" s="10"/>
      <c r="Q107" s="10"/>
      <c r="AC107" s="59" t="s">
        <v>67</v>
      </c>
      <c r="AD107" s="60">
        <v>0.48054669330262501</v>
      </c>
      <c r="AE107" s="60">
        <v>0.51945330669737499</v>
      </c>
      <c r="AF107" s="3">
        <v>2017</v>
      </c>
    </row>
    <row r="108" spans="1:32" x14ac:dyDescent="0.3">
      <c r="A108" s="59" t="s">
        <v>140</v>
      </c>
      <c r="B108" s="4">
        <v>0.41054813535490092</v>
      </c>
      <c r="C108" s="4">
        <v>0.58945186464509913</v>
      </c>
      <c r="D108" s="3">
        <v>2016</v>
      </c>
      <c r="O108" s="1"/>
      <c r="P108" s="10"/>
      <c r="Q108" s="10"/>
      <c r="AC108" s="59" t="s">
        <v>68</v>
      </c>
      <c r="AD108" s="60">
        <v>0.628272850214038</v>
      </c>
      <c r="AE108" s="60">
        <v>0.37172714978596194</v>
      </c>
      <c r="AF108" s="3">
        <v>2017</v>
      </c>
    </row>
    <row r="109" spans="1:32" x14ac:dyDescent="0.3">
      <c r="A109" s="59" t="s">
        <v>89</v>
      </c>
      <c r="B109" s="4">
        <v>0.78982620776180557</v>
      </c>
      <c r="C109" s="4">
        <v>0.21017379223819438</v>
      </c>
      <c r="D109" s="3">
        <v>2016</v>
      </c>
      <c r="O109" s="1"/>
      <c r="P109" s="10"/>
      <c r="Q109" s="10"/>
      <c r="AC109" s="59" t="s">
        <v>69</v>
      </c>
      <c r="AD109" s="60">
        <v>0.57868144678889166</v>
      </c>
      <c r="AE109" s="60">
        <v>0.42131855321110834</v>
      </c>
      <c r="AF109" s="3">
        <v>2017</v>
      </c>
    </row>
    <row r="110" spans="1:32" x14ac:dyDescent="0.3">
      <c r="A110" s="59" t="s">
        <v>90</v>
      </c>
      <c r="B110" s="4">
        <v>0.58408837282066439</v>
      </c>
      <c r="C110" s="4">
        <v>0.41591162717933566</v>
      </c>
      <c r="D110" s="3">
        <v>2016</v>
      </c>
      <c r="O110" s="1"/>
      <c r="P110" s="10"/>
      <c r="Q110" s="10"/>
      <c r="AC110" s="59" t="s">
        <v>74</v>
      </c>
      <c r="AD110" s="60">
        <v>0.21374826987436207</v>
      </c>
      <c r="AE110" s="60">
        <v>0.78625173012563787</v>
      </c>
      <c r="AF110" s="3">
        <v>2017</v>
      </c>
    </row>
    <row r="111" spans="1:32" x14ac:dyDescent="0.3">
      <c r="A111" s="59" t="s">
        <v>91</v>
      </c>
      <c r="B111" s="4">
        <v>0.70509215074971898</v>
      </c>
      <c r="C111" s="4">
        <v>0.29490784925028102</v>
      </c>
      <c r="D111" s="3">
        <v>2016</v>
      </c>
      <c r="O111" s="1"/>
      <c r="P111" s="10"/>
      <c r="Q111" s="10"/>
      <c r="AC111" s="59" t="s">
        <v>78</v>
      </c>
      <c r="AD111" s="60">
        <v>0.71600427882506668</v>
      </c>
      <c r="AE111" s="60">
        <v>0.28399572117493338</v>
      </c>
      <c r="AF111" s="3">
        <v>2017</v>
      </c>
    </row>
    <row r="112" spans="1:32" x14ac:dyDescent="0.3">
      <c r="A112" s="59" t="s">
        <v>93</v>
      </c>
      <c r="B112" s="4">
        <v>0.70902975028862369</v>
      </c>
      <c r="C112" s="4">
        <v>0.29097024971137631</v>
      </c>
      <c r="D112" s="3">
        <v>2016</v>
      </c>
      <c r="O112" s="1"/>
      <c r="P112" s="10"/>
      <c r="Q112" s="10"/>
      <c r="AC112" s="59" t="s">
        <v>89</v>
      </c>
      <c r="AD112" s="60">
        <v>0.81174680806382971</v>
      </c>
      <c r="AE112" s="60">
        <v>0.18825319193617032</v>
      </c>
      <c r="AF112" s="3">
        <v>2017</v>
      </c>
    </row>
    <row r="113" spans="1:32" x14ac:dyDescent="0.3">
      <c r="A113" s="59" t="s">
        <v>26</v>
      </c>
      <c r="B113" s="4">
        <v>0.77024184702741783</v>
      </c>
      <c r="C113" s="4">
        <v>0.2297581529725822</v>
      </c>
      <c r="D113" s="3">
        <v>2017</v>
      </c>
      <c r="O113" s="1"/>
      <c r="P113" s="10"/>
      <c r="Q113" s="10"/>
      <c r="AC113" s="59" t="s">
        <v>93</v>
      </c>
      <c r="AD113" s="60">
        <v>0.74166913748552299</v>
      </c>
      <c r="AE113" s="60">
        <v>0.25833086251447707</v>
      </c>
      <c r="AF113" s="3">
        <v>2017</v>
      </c>
    </row>
    <row r="114" spans="1:32" x14ac:dyDescent="0.3">
      <c r="A114" s="59" t="s">
        <v>29</v>
      </c>
      <c r="B114" s="4">
        <v>0.72625907957497204</v>
      </c>
      <c r="C114" s="4">
        <v>0.27374092042502796</v>
      </c>
      <c r="D114" s="3">
        <v>2017</v>
      </c>
      <c r="O114" s="1"/>
      <c r="P114" s="10"/>
      <c r="Q114" s="10"/>
      <c r="AC114" s="59" t="s">
        <v>26</v>
      </c>
      <c r="AD114" s="60">
        <v>0.77324100817080366</v>
      </c>
      <c r="AE114" s="60">
        <v>0.22675899182919637</v>
      </c>
      <c r="AF114" s="3">
        <v>2018</v>
      </c>
    </row>
    <row r="115" spans="1:32" x14ac:dyDescent="0.3">
      <c r="A115" s="59" t="s">
        <v>34</v>
      </c>
      <c r="B115" s="4">
        <v>0.6164229394307762</v>
      </c>
      <c r="C115" s="4">
        <v>0.38357706056922386</v>
      </c>
      <c r="D115" s="3">
        <v>2017</v>
      </c>
      <c r="O115" s="1"/>
      <c r="P115" s="10"/>
      <c r="Q115" s="10"/>
      <c r="AC115" s="59" t="s">
        <v>29</v>
      </c>
      <c r="AD115" s="60">
        <v>0.6601483451209379</v>
      </c>
      <c r="AE115" s="60">
        <v>0.3398516548790621</v>
      </c>
      <c r="AF115" s="3">
        <v>2018</v>
      </c>
    </row>
    <row r="116" spans="1:32" x14ac:dyDescent="0.3">
      <c r="A116" s="59" t="s">
        <v>35</v>
      </c>
      <c r="B116" s="4">
        <v>0.62942056588271922</v>
      </c>
      <c r="C116" s="4">
        <v>0.37057943411728078</v>
      </c>
      <c r="D116" s="3">
        <v>2017</v>
      </c>
      <c r="O116" s="1"/>
      <c r="P116" s="10"/>
      <c r="Q116" s="10"/>
      <c r="AC116" s="59" t="s">
        <v>35</v>
      </c>
      <c r="AD116" s="60">
        <v>0.66727422087365784</v>
      </c>
      <c r="AE116" s="60">
        <v>0.3327257791263421</v>
      </c>
      <c r="AF116" s="3">
        <v>2018</v>
      </c>
    </row>
    <row r="117" spans="1:32" x14ac:dyDescent="0.3">
      <c r="A117" s="59" t="s">
        <v>40</v>
      </c>
      <c r="B117" s="4">
        <v>0.53534773351260723</v>
      </c>
      <c r="C117" s="4">
        <v>0.46465226648739283</v>
      </c>
      <c r="D117" s="3">
        <v>2017</v>
      </c>
      <c r="O117" s="1"/>
      <c r="P117" s="10"/>
      <c r="Q117" s="10"/>
      <c r="AC117" s="59" t="s">
        <v>40</v>
      </c>
      <c r="AD117" s="60">
        <v>0.5169554363610358</v>
      </c>
      <c r="AE117" s="60">
        <v>0.48304456363896414</v>
      </c>
      <c r="AF117" s="3">
        <v>2018</v>
      </c>
    </row>
    <row r="118" spans="1:32" x14ac:dyDescent="0.3">
      <c r="A118" s="59" t="s">
        <v>41</v>
      </c>
      <c r="B118" s="4">
        <v>0.45044566764727012</v>
      </c>
      <c r="C118" s="4">
        <v>0.54955433235272988</v>
      </c>
      <c r="D118" s="3">
        <v>2017</v>
      </c>
      <c r="O118" s="1"/>
      <c r="P118" s="10"/>
      <c r="Q118" s="10"/>
      <c r="AC118" s="59" t="s">
        <v>45</v>
      </c>
      <c r="AD118" s="60">
        <v>0.38658499067166391</v>
      </c>
      <c r="AE118" s="60">
        <v>0.61341500932833604</v>
      </c>
      <c r="AF118" s="3">
        <v>2018</v>
      </c>
    </row>
    <row r="119" spans="1:32" x14ac:dyDescent="0.3">
      <c r="A119" s="59" t="s">
        <v>43</v>
      </c>
      <c r="B119" s="4">
        <v>0.30884838874862341</v>
      </c>
      <c r="C119" s="4">
        <v>0.69115161125137659</v>
      </c>
      <c r="D119" s="3">
        <v>2017</v>
      </c>
      <c r="O119" s="1"/>
      <c r="P119" s="10"/>
      <c r="Q119" s="10"/>
      <c r="AC119" s="59" t="s">
        <v>46</v>
      </c>
      <c r="AD119" s="60">
        <v>0.82658974815969788</v>
      </c>
      <c r="AE119" s="60">
        <v>0.17341025184030209</v>
      </c>
      <c r="AF119" s="3">
        <v>2018</v>
      </c>
    </row>
    <row r="120" spans="1:32" x14ac:dyDescent="0.3">
      <c r="A120" s="59" t="s">
        <v>44</v>
      </c>
      <c r="B120" s="4">
        <v>0.34536328018290091</v>
      </c>
      <c r="C120" s="4">
        <v>0.65463671981709903</v>
      </c>
      <c r="D120" s="3">
        <v>2017</v>
      </c>
      <c r="O120" s="1"/>
      <c r="P120" s="10"/>
      <c r="Q120" s="10"/>
      <c r="AC120" s="59" t="s">
        <v>49</v>
      </c>
      <c r="AD120" s="60">
        <v>0.34856007300409897</v>
      </c>
      <c r="AE120" s="60">
        <v>0.65143992699590103</v>
      </c>
      <c r="AF120" s="3">
        <v>2018</v>
      </c>
    </row>
    <row r="121" spans="1:32" x14ac:dyDescent="0.3">
      <c r="A121" s="59" t="s">
        <v>45</v>
      </c>
      <c r="B121" s="4">
        <v>0.46697695130574263</v>
      </c>
      <c r="C121" s="4">
        <v>0.53302304869425743</v>
      </c>
      <c r="D121" s="3">
        <v>2017</v>
      </c>
      <c r="O121" s="1"/>
      <c r="P121" s="10"/>
      <c r="Q121" s="10"/>
      <c r="AC121" s="59" t="s">
        <v>51</v>
      </c>
      <c r="AD121" s="60">
        <v>0.30823016238524731</v>
      </c>
      <c r="AE121" s="60">
        <v>0.69176983761475275</v>
      </c>
      <c r="AF121" s="3">
        <v>2018</v>
      </c>
    </row>
    <row r="122" spans="1:32" x14ac:dyDescent="0.3">
      <c r="A122" s="59" t="s">
        <v>46</v>
      </c>
      <c r="B122" s="4">
        <v>0.88408468882961433</v>
      </c>
      <c r="C122" s="4">
        <v>0.11591531117038573</v>
      </c>
      <c r="D122" s="3">
        <v>2017</v>
      </c>
      <c r="O122" s="1"/>
      <c r="P122" s="10"/>
      <c r="Q122" s="10"/>
      <c r="AC122" s="59" t="s">
        <v>53</v>
      </c>
      <c r="AD122" s="60">
        <v>0.49059185768046526</v>
      </c>
      <c r="AE122" s="60">
        <v>0.50940814231953468</v>
      </c>
      <c r="AF122" s="3">
        <v>2018</v>
      </c>
    </row>
    <row r="123" spans="1:32" x14ac:dyDescent="0.3">
      <c r="A123" s="59" t="s">
        <v>49</v>
      </c>
      <c r="B123" s="4">
        <v>0.33254317275969603</v>
      </c>
      <c r="C123" s="4">
        <v>0.66745682724030397</v>
      </c>
      <c r="D123" s="3">
        <v>2017</v>
      </c>
      <c r="O123" s="1"/>
      <c r="P123" s="10"/>
      <c r="Q123" s="10"/>
      <c r="AC123" s="59" t="s">
        <v>57</v>
      </c>
      <c r="AD123" s="60">
        <v>0.53840910710577128</v>
      </c>
      <c r="AE123" s="60">
        <v>0.46159089289422878</v>
      </c>
      <c r="AF123" s="3">
        <v>2018</v>
      </c>
    </row>
    <row r="124" spans="1:32" x14ac:dyDescent="0.3">
      <c r="A124" s="59" t="s">
        <v>51</v>
      </c>
      <c r="B124" s="4">
        <v>0.32100377782397116</v>
      </c>
      <c r="C124" s="4">
        <v>0.67899622217602884</v>
      </c>
      <c r="D124" s="3">
        <v>2017</v>
      </c>
      <c r="O124" s="1"/>
      <c r="P124" s="10"/>
      <c r="Q124" s="10"/>
      <c r="AC124" s="59" t="s">
        <v>58</v>
      </c>
      <c r="AD124" s="60">
        <v>0.48332856562108634</v>
      </c>
      <c r="AE124" s="60">
        <v>0.51667143437891361</v>
      </c>
      <c r="AF124" s="3">
        <v>2018</v>
      </c>
    </row>
    <row r="125" spans="1:32" x14ac:dyDescent="0.3">
      <c r="A125" s="59" t="s">
        <v>53</v>
      </c>
      <c r="B125" s="4">
        <v>0.45449497987322446</v>
      </c>
      <c r="C125" s="4">
        <v>0.5455050201267756</v>
      </c>
      <c r="D125" s="3">
        <v>2017</v>
      </c>
      <c r="O125" s="1"/>
      <c r="P125" s="10"/>
      <c r="Q125" s="10"/>
      <c r="AC125" s="59" t="s">
        <v>60</v>
      </c>
      <c r="AD125" s="60">
        <v>0.35769503799061453</v>
      </c>
      <c r="AE125" s="60">
        <v>0.64230496200938547</v>
      </c>
      <c r="AF125" s="3">
        <v>2018</v>
      </c>
    </row>
    <row r="126" spans="1:32" x14ac:dyDescent="0.3">
      <c r="A126" s="59" t="s">
        <v>57</v>
      </c>
      <c r="B126" s="4">
        <v>0.54437996152048884</v>
      </c>
      <c r="C126" s="4">
        <v>0.45562003847951116</v>
      </c>
      <c r="D126" s="3">
        <v>2017</v>
      </c>
      <c r="O126" s="1"/>
      <c r="P126" s="10"/>
      <c r="Q126" s="10"/>
      <c r="AC126" s="59" t="s">
        <v>62</v>
      </c>
      <c r="AD126" s="60">
        <v>0.28536378244794824</v>
      </c>
      <c r="AE126" s="60">
        <v>0.71463621755205176</v>
      </c>
      <c r="AF126" s="3">
        <v>2018</v>
      </c>
    </row>
    <row r="127" spans="1:32" x14ac:dyDescent="0.3">
      <c r="A127" s="59" t="s">
        <v>58</v>
      </c>
      <c r="B127" s="4">
        <v>0.45672885804576352</v>
      </c>
      <c r="C127" s="4">
        <v>0.54327114195423643</v>
      </c>
      <c r="D127" s="3">
        <v>2017</v>
      </c>
      <c r="O127" s="1"/>
      <c r="P127" s="10"/>
      <c r="Q127" s="10"/>
      <c r="AC127" s="59" t="s">
        <v>66</v>
      </c>
      <c r="AD127" s="60">
        <v>0.63965628192003265</v>
      </c>
      <c r="AE127" s="60">
        <v>0.36034371807996735</v>
      </c>
      <c r="AF127" s="3">
        <v>2018</v>
      </c>
    </row>
    <row r="128" spans="1:32" x14ac:dyDescent="0.3">
      <c r="A128" s="59" t="s">
        <v>60</v>
      </c>
      <c r="B128" s="4">
        <v>0.35382396770990598</v>
      </c>
      <c r="C128" s="4">
        <v>0.64617603229009402</v>
      </c>
      <c r="D128" s="3">
        <v>2017</v>
      </c>
      <c r="O128" s="1"/>
      <c r="P128" s="10"/>
      <c r="Q128" s="10"/>
      <c r="AC128" s="59" t="s">
        <v>67</v>
      </c>
      <c r="AD128" s="60">
        <v>0.42727327853508318</v>
      </c>
      <c r="AE128" s="60">
        <v>0.57272672146491677</v>
      </c>
      <c r="AF128" s="3">
        <v>2018</v>
      </c>
    </row>
    <row r="129" spans="1:32" x14ac:dyDescent="0.3">
      <c r="A129" s="59" t="s">
        <v>61</v>
      </c>
      <c r="B129" s="4">
        <v>0.24990097752417414</v>
      </c>
      <c r="C129" s="4">
        <v>0.75009902247582583</v>
      </c>
      <c r="D129" s="3">
        <v>2017</v>
      </c>
      <c r="O129" s="1"/>
      <c r="P129" s="10"/>
      <c r="Q129" s="10"/>
      <c r="AC129" s="59" t="s">
        <v>68</v>
      </c>
      <c r="AD129" s="60">
        <v>0.629847382562018</v>
      </c>
      <c r="AE129" s="60">
        <v>0.370152617437982</v>
      </c>
      <c r="AF129" s="3">
        <v>2018</v>
      </c>
    </row>
    <row r="130" spans="1:32" x14ac:dyDescent="0.3">
      <c r="A130" s="59" t="s">
        <v>62</v>
      </c>
      <c r="B130" s="4">
        <v>0.27989599297272105</v>
      </c>
      <c r="C130" s="4">
        <v>0.72010400702727895</v>
      </c>
      <c r="D130" s="3">
        <v>2017</v>
      </c>
      <c r="O130" s="1"/>
      <c r="P130" s="10"/>
      <c r="Q130" s="10"/>
      <c r="AC130" s="59" t="s">
        <v>69</v>
      </c>
      <c r="AD130" s="60">
        <v>0.56831689781283701</v>
      </c>
      <c r="AE130" s="60">
        <v>0.43168310218716299</v>
      </c>
      <c r="AF130" s="3">
        <v>2018</v>
      </c>
    </row>
    <row r="131" spans="1:32" x14ac:dyDescent="0.3">
      <c r="A131" s="59" t="s">
        <v>66</v>
      </c>
      <c r="B131" s="4">
        <v>0.63282505171609849</v>
      </c>
      <c r="C131" s="4">
        <v>0.36717494828390151</v>
      </c>
      <c r="D131" s="3">
        <v>2017</v>
      </c>
      <c r="O131" s="1"/>
      <c r="P131" s="10"/>
      <c r="Q131" s="10"/>
      <c r="AC131" s="59" t="s">
        <v>74</v>
      </c>
      <c r="AD131" s="60">
        <v>0.29826145548092797</v>
      </c>
      <c r="AE131" s="60">
        <v>0.70173854451907203</v>
      </c>
      <c r="AF131" s="3">
        <v>2018</v>
      </c>
    </row>
    <row r="132" spans="1:32" x14ac:dyDescent="0.3">
      <c r="A132" s="59" t="s">
        <v>67</v>
      </c>
      <c r="B132" s="4">
        <v>0.48054669330262501</v>
      </c>
      <c r="C132" s="4">
        <v>0.51945330669737499</v>
      </c>
      <c r="D132" s="3">
        <v>2017</v>
      </c>
      <c r="O132" s="1"/>
      <c r="P132" s="10"/>
      <c r="Q132" s="10"/>
      <c r="AC132" s="59" t="s">
        <v>78</v>
      </c>
      <c r="AD132" s="60">
        <v>0.8263534931013794</v>
      </c>
      <c r="AE132" s="60">
        <v>0.17364650689862057</v>
      </c>
      <c r="AF132" s="3">
        <v>2018</v>
      </c>
    </row>
    <row r="133" spans="1:32" x14ac:dyDescent="0.3">
      <c r="A133" s="59" t="s">
        <v>68</v>
      </c>
      <c r="B133" s="4">
        <v>0.628272850214038</v>
      </c>
      <c r="C133" s="4">
        <v>0.37172714978596194</v>
      </c>
      <c r="D133" s="3">
        <v>2017</v>
      </c>
      <c r="O133" s="1"/>
      <c r="P133" s="10"/>
      <c r="Q133" s="10"/>
      <c r="AC133" s="59" t="s">
        <v>89</v>
      </c>
      <c r="AD133" s="60">
        <v>0.76949531861036713</v>
      </c>
      <c r="AE133" s="60">
        <v>0.23050468138963284</v>
      </c>
      <c r="AF133" s="3">
        <v>2018</v>
      </c>
    </row>
    <row r="134" spans="1:32" x14ac:dyDescent="0.3">
      <c r="A134" s="59" t="s">
        <v>69</v>
      </c>
      <c r="B134" s="4">
        <v>0.57868144678889166</v>
      </c>
      <c r="C134" s="4">
        <v>0.42131855321110834</v>
      </c>
      <c r="D134" s="3">
        <v>2017</v>
      </c>
      <c r="O134" s="1"/>
      <c r="P134" s="10"/>
      <c r="Q134" s="10"/>
      <c r="AC134" s="59" t="s">
        <v>93</v>
      </c>
      <c r="AD134" s="60">
        <v>0.6139906133930314</v>
      </c>
      <c r="AE134" s="60">
        <v>0.38600938660696865</v>
      </c>
      <c r="AF134" s="3">
        <v>2018</v>
      </c>
    </row>
    <row r="135" spans="1:32" x14ac:dyDescent="0.3">
      <c r="A135" s="59" t="s">
        <v>73</v>
      </c>
      <c r="B135" s="4">
        <v>0.813917555808786</v>
      </c>
      <c r="C135" s="4">
        <v>0.186082444191214</v>
      </c>
      <c r="D135" s="3">
        <v>2017</v>
      </c>
      <c r="O135" s="1"/>
      <c r="P135" s="10"/>
      <c r="Q135" s="10"/>
      <c r="AC135" s="59" t="s">
        <v>25</v>
      </c>
      <c r="AD135" s="60">
        <v>0.25019870577695119</v>
      </c>
      <c r="AE135" s="60">
        <v>0.74980129422304886</v>
      </c>
      <c r="AF135" s="3">
        <v>2019</v>
      </c>
    </row>
    <row r="136" spans="1:32" x14ac:dyDescent="0.3">
      <c r="A136" s="59" t="s">
        <v>74</v>
      </c>
      <c r="B136" s="4">
        <v>0.21374826987436207</v>
      </c>
      <c r="C136" s="4">
        <v>0.78625173012563787</v>
      </c>
      <c r="D136" s="3">
        <v>2017</v>
      </c>
      <c r="O136" s="1"/>
      <c r="P136" s="10"/>
      <c r="Q136" s="10"/>
      <c r="AC136" s="59" t="s">
        <v>26</v>
      </c>
      <c r="AD136" s="60">
        <v>0.69805235362520335</v>
      </c>
      <c r="AE136" s="60">
        <v>0.30194764637479665</v>
      </c>
      <c r="AF136" s="3">
        <v>2019</v>
      </c>
    </row>
    <row r="137" spans="1:32" x14ac:dyDescent="0.3">
      <c r="A137" s="59" t="s">
        <v>78</v>
      </c>
      <c r="B137" s="4">
        <v>0.71600427882506668</v>
      </c>
      <c r="C137" s="4">
        <v>0.28399572117493338</v>
      </c>
      <c r="D137" s="3">
        <v>2017</v>
      </c>
      <c r="O137" s="1"/>
      <c r="P137" s="10"/>
      <c r="Q137" s="10"/>
      <c r="AC137" s="59" t="s">
        <v>29</v>
      </c>
      <c r="AD137" s="60">
        <v>0.67609322825004958</v>
      </c>
      <c r="AE137" s="60">
        <v>0.32390677174995042</v>
      </c>
      <c r="AF137" s="3">
        <v>2019</v>
      </c>
    </row>
    <row r="138" spans="1:32" x14ac:dyDescent="0.3">
      <c r="A138" s="59" t="s">
        <v>79</v>
      </c>
      <c r="B138" s="4">
        <v>0.92523525460472344</v>
      </c>
      <c r="C138" s="4">
        <v>7.4764745395276541E-2</v>
      </c>
      <c r="D138" s="3">
        <v>2017</v>
      </c>
      <c r="O138" s="1"/>
      <c r="P138" s="10"/>
      <c r="Q138" s="10"/>
      <c r="AC138" s="59" t="s">
        <v>30</v>
      </c>
      <c r="AD138" s="60">
        <v>0.41369729491018892</v>
      </c>
      <c r="AE138" s="60">
        <v>0.58630270508981108</v>
      </c>
      <c r="AF138" s="3">
        <v>2019</v>
      </c>
    </row>
    <row r="139" spans="1:32" x14ac:dyDescent="0.3">
      <c r="A139" s="59" t="s">
        <v>82</v>
      </c>
      <c r="B139" s="4">
        <v>0.28276927866396306</v>
      </c>
      <c r="C139" s="4">
        <v>0.71723072133603694</v>
      </c>
      <c r="D139" s="3">
        <v>2017</v>
      </c>
      <c r="P139" s="10"/>
      <c r="Q139" s="10"/>
      <c r="AC139" s="59" t="s">
        <v>31</v>
      </c>
      <c r="AD139" s="60">
        <v>0.57918331413584179</v>
      </c>
      <c r="AE139" s="60">
        <v>0.42081668586415821</v>
      </c>
      <c r="AF139" s="3">
        <v>2019</v>
      </c>
    </row>
    <row r="140" spans="1:32" x14ac:dyDescent="0.3">
      <c r="A140" s="59" t="s">
        <v>86</v>
      </c>
      <c r="B140" s="4">
        <v>0.19886318266587044</v>
      </c>
      <c r="C140" s="4">
        <v>0.80113681733412956</v>
      </c>
      <c r="D140" s="3">
        <v>2017</v>
      </c>
      <c r="O140" s="8"/>
      <c r="P140" s="12"/>
      <c r="Q140" s="12"/>
      <c r="AC140" s="59" t="s">
        <v>32</v>
      </c>
      <c r="AD140" s="60">
        <v>0.53358934543736392</v>
      </c>
      <c r="AE140" s="60">
        <v>0.46641065456263603</v>
      </c>
      <c r="AF140" s="3">
        <v>2019</v>
      </c>
    </row>
    <row r="141" spans="1:32" x14ac:dyDescent="0.3">
      <c r="A141" s="59" t="s">
        <v>140</v>
      </c>
      <c r="B141" s="4">
        <v>0.39912334378102199</v>
      </c>
      <c r="C141" s="4">
        <v>0.60087665621897801</v>
      </c>
      <c r="D141" s="3">
        <v>2017</v>
      </c>
      <c r="O141" s="1"/>
      <c r="P141" s="10"/>
      <c r="Q141" s="10"/>
      <c r="AC141" s="59" t="s">
        <v>36</v>
      </c>
      <c r="AD141" s="60">
        <v>0.72573958996712928</v>
      </c>
      <c r="AE141" s="60">
        <v>0.27426041003287066</v>
      </c>
      <c r="AF141" s="3">
        <v>2019</v>
      </c>
    </row>
    <row r="142" spans="1:32" x14ac:dyDescent="0.3">
      <c r="A142" s="59" t="s">
        <v>87</v>
      </c>
      <c r="B142" s="4">
        <v>0.76355787225722993</v>
      </c>
      <c r="C142" s="4">
        <v>0.2364421277427701</v>
      </c>
      <c r="D142" s="3">
        <v>2017</v>
      </c>
      <c r="O142" s="1"/>
      <c r="P142" s="10"/>
      <c r="Q142" s="10"/>
      <c r="AC142" s="59" t="s">
        <v>37</v>
      </c>
      <c r="AD142" s="60">
        <v>0.50647983045537681</v>
      </c>
      <c r="AE142" s="60">
        <v>0.49352016954462319</v>
      </c>
      <c r="AF142" s="3">
        <v>2019</v>
      </c>
    </row>
    <row r="143" spans="1:32" x14ac:dyDescent="0.3">
      <c r="A143" s="59" t="s">
        <v>89</v>
      </c>
      <c r="B143" s="4">
        <v>0.81174680806382971</v>
      </c>
      <c r="C143" s="4">
        <v>0.18825319193617032</v>
      </c>
      <c r="D143" s="3">
        <v>2017</v>
      </c>
      <c r="O143" s="1"/>
      <c r="P143" s="10"/>
      <c r="Q143" s="10"/>
      <c r="AC143" s="59" t="s">
        <v>40</v>
      </c>
      <c r="AD143" s="60">
        <v>0.50791550617916548</v>
      </c>
      <c r="AE143" s="60">
        <v>0.49208449382083452</v>
      </c>
      <c r="AF143" s="3">
        <v>2019</v>
      </c>
    </row>
    <row r="144" spans="1:32" x14ac:dyDescent="0.3">
      <c r="A144" s="59" t="s">
        <v>93</v>
      </c>
      <c r="B144" s="4">
        <v>0.74166913748552299</v>
      </c>
      <c r="C144" s="4">
        <v>0.25833086251447707</v>
      </c>
      <c r="D144" s="3">
        <v>2017</v>
      </c>
      <c r="O144" s="1"/>
      <c r="P144" s="10"/>
      <c r="Q144" s="10"/>
      <c r="AC144" s="59" t="s">
        <v>42</v>
      </c>
      <c r="AD144" s="60">
        <v>0.76851910894750941</v>
      </c>
      <c r="AE144" s="60">
        <v>0.23148089105249062</v>
      </c>
      <c r="AF144" s="3">
        <v>2019</v>
      </c>
    </row>
    <row r="145" spans="1:32" x14ac:dyDescent="0.3">
      <c r="A145" s="59" t="s">
        <v>26</v>
      </c>
      <c r="B145" s="4">
        <v>0.77324100817080366</v>
      </c>
      <c r="C145" s="4">
        <v>0.22675899182919637</v>
      </c>
      <c r="D145" s="3">
        <v>2018</v>
      </c>
      <c r="O145" s="1"/>
      <c r="P145" s="10"/>
      <c r="Q145" s="10"/>
      <c r="AC145" s="59" t="s">
        <v>46</v>
      </c>
      <c r="AD145" s="60">
        <v>0.82708157340992516</v>
      </c>
      <c r="AE145" s="60">
        <v>0.17291842659007481</v>
      </c>
      <c r="AF145" s="3">
        <v>2019</v>
      </c>
    </row>
    <row r="146" spans="1:32" x14ac:dyDescent="0.3">
      <c r="A146" s="59" t="s">
        <v>29</v>
      </c>
      <c r="B146" s="4">
        <v>0.6601483451209379</v>
      </c>
      <c r="C146" s="4">
        <v>0.3398516548790621</v>
      </c>
      <c r="D146" s="3">
        <v>2018</v>
      </c>
      <c r="O146" s="1"/>
      <c r="P146" s="10"/>
      <c r="Q146" s="10"/>
      <c r="AC146" s="59" t="s">
        <v>47</v>
      </c>
      <c r="AD146" s="60">
        <v>0.20240675914469558</v>
      </c>
      <c r="AE146" s="60">
        <v>0.79759324085530436</v>
      </c>
      <c r="AF146" s="3">
        <v>2019</v>
      </c>
    </row>
    <row r="147" spans="1:32" x14ac:dyDescent="0.3">
      <c r="A147" s="59" t="s">
        <v>34</v>
      </c>
      <c r="B147" s="4">
        <v>0.63961079224588802</v>
      </c>
      <c r="C147" s="4">
        <v>0.36038920775411198</v>
      </c>
      <c r="D147" s="3">
        <v>2018</v>
      </c>
      <c r="O147" s="1"/>
      <c r="P147" s="10"/>
      <c r="Q147" s="10"/>
      <c r="AC147" s="59" t="s">
        <v>48</v>
      </c>
      <c r="AD147" s="60">
        <v>0.41976756284417743</v>
      </c>
      <c r="AE147" s="60">
        <v>0.58023243715582262</v>
      </c>
      <c r="AF147" s="3">
        <v>2019</v>
      </c>
    </row>
    <row r="148" spans="1:32" x14ac:dyDescent="0.3">
      <c r="A148" s="59" t="s">
        <v>35</v>
      </c>
      <c r="B148" s="4">
        <v>0.66727422087365784</v>
      </c>
      <c r="C148" s="4">
        <v>0.3327257791263421</v>
      </c>
      <c r="D148" s="3">
        <v>2018</v>
      </c>
      <c r="O148" s="1"/>
      <c r="P148" s="10"/>
      <c r="Q148" s="10"/>
      <c r="AC148" s="59" t="s">
        <v>49</v>
      </c>
      <c r="AD148" s="60">
        <v>0.3911792159665719</v>
      </c>
      <c r="AE148" s="60">
        <v>0.6088207840334281</v>
      </c>
      <c r="AF148" s="3">
        <v>2019</v>
      </c>
    </row>
    <row r="149" spans="1:32" x14ac:dyDescent="0.3">
      <c r="A149" s="59" t="s">
        <v>40</v>
      </c>
      <c r="B149" s="4">
        <v>0.5169554363610358</v>
      </c>
      <c r="C149" s="4">
        <v>0.48304456363896414</v>
      </c>
      <c r="D149" s="3">
        <v>2018</v>
      </c>
      <c r="O149" s="1"/>
      <c r="P149" s="10"/>
      <c r="Q149" s="10"/>
      <c r="AC149" s="59" t="s">
        <v>50</v>
      </c>
      <c r="AD149" s="60">
        <v>3.1709571841979999E-2</v>
      </c>
      <c r="AE149" s="60">
        <v>0.96829042815802002</v>
      </c>
      <c r="AF149" s="3">
        <v>2019</v>
      </c>
    </row>
    <row r="150" spans="1:32" x14ac:dyDescent="0.3">
      <c r="A150" s="59" t="s">
        <v>41</v>
      </c>
      <c r="B150" s="4">
        <v>0.45569717967895357</v>
      </c>
      <c r="C150" s="4">
        <v>0.54430282032104649</v>
      </c>
      <c r="D150" s="3">
        <v>2018</v>
      </c>
      <c r="O150" s="1"/>
      <c r="P150" s="10"/>
      <c r="Q150" s="10"/>
      <c r="AC150" s="59" t="s">
        <v>51</v>
      </c>
      <c r="AD150" s="60">
        <v>0.3199881487370308</v>
      </c>
      <c r="AE150" s="60">
        <v>0.68001185126296926</v>
      </c>
      <c r="AF150" s="3">
        <v>2019</v>
      </c>
    </row>
    <row r="151" spans="1:32" x14ac:dyDescent="0.3">
      <c r="A151" s="59" t="s">
        <v>43</v>
      </c>
      <c r="B151" s="4">
        <v>2.1146422988338597E-2</v>
      </c>
      <c r="C151" s="4">
        <v>0.97885357701166142</v>
      </c>
      <c r="D151" s="3">
        <v>2018</v>
      </c>
      <c r="O151" s="1"/>
      <c r="P151" s="10"/>
      <c r="Q151" s="10"/>
      <c r="AC151" s="59" t="s">
        <v>52</v>
      </c>
      <c r="AD151" s="60">
        <v>0.65778601058177444</v>
      </c>
      <c r="AE151" s="60">
        <v>0.34221398941822556</v>
      </c>
      <c r="AF151" s="3">
        <v>2019</v>
      </c>
    </row>
    <row r="152" spans="1:32" x14ac:dyDescent="0.3">
      <c r="A152" s="59" t="s">
        <v>44</v>
      </c>
      <c r="B152" s="4">
        <v>0.28157079454737716</v>
      </c>
      <c r="C152" s="4">
        <v>0.71842920545262279</v>
      </c>
      <c r="D152" s="3">
        <v>2018</v>
      </c>
      <c r="O152" s="1"/>
      <c r="P152" s="10"/>
      <c r="Q152" s="10"/>
      <c r="AC152" s="59" t="s">
        <v>54</v>
      </c>
      <c r="AD152" s="60">
        <v>0.46177649038009327</v>
      </c>
      <c r="AE152" s="60">
        <v>0.53822350961990673</v>
      </c>
      <c r="AF152" s="3">
        <v>2019</v>
      </c>
    </row>
    <row r="153" spans="1:32" x14ac:dyDescent="0.3">
      <c r="A153" s="59" t="s">
        <v>45</v>
      </c>
      <c r="B153" s="4">
        <v>0.38658499067166391</v>
      </c>
      <c r="C153" s="4">
        <v>0.61341500932833604</v>
      </c>
      <c r="D153" s="3">
        <v>2018</v>
      </c>
      <c r="O153" s="1"/>
      <c r="P153" s="10"/>
      <c r="Q153" s="10"/>
      <c r="AC153" s="59" t="s">
        <v>55</v>
      </c>
      <c r="AD153" s="60">
        <v>0.24748021176577137</v>
      </c>
      <c r="AE153" s="60">
        <v>0.7525197882342286</v>
      </c>
      <c r="AF153" s="3">
        <v>2019</v>
      </c>
    </row>
    <row r="154" spans="1:32" x14ac:dyDescent="0.3">
      <c r="A154" s="59" t="s">
        <v>46</v>
      </c>
      <c r="B154" s="4">
        <v>0.82658974815969788</v>
      </c>
      <c r="C154" s="4">
        <v>0.17341025184030209</v>
      </c>
      <c r="D154" s="3">
        <v>2018</v>
      </c>
      <c r="O154" s="1"/>
      <c r="P154" s="10"/>
      <c r="Q154" s="10"/>
      <c r="AC154" s="59" t="s">
        <v>56</v>
      </c>
      <c r="AD154" s="60">
        <v>0.75310225571869915</v>
      </c>
      <c r="AE154" s="60">
        <v>0.24689774428130085</v>
      </c>
      <c r="AF154" s="3">
        <v>2019</v>
      </c>
    </row>
    <row r="155" spans="1:32" x14ac:dyDescent="0.3">
      <c r="A155" s="59" t="s">
        <v>49</v>
      </c>
      <c r="B155" s="4">
        <v>0.34856007300409897</v>
      </c>
      <c r="C155" s="4">
        <v>0.65143992699590103</v>
      </c>
      <c r="D155" s="3">
        <v>2018</v>
      </c>
      <c r="O155" s="1"/>
      <c r="P155" s="10"/>
      <c r="Q155" s="10"/>
      <c r="AC155" s="59" t="s">
        <v>57</v>
      </c>
      <c r="AD155" s="60">
        <v>0.49643862288904739</v>
      </c>
      <c r="AE155" s="60">
        <v>0.50356137711095261</v>
      </c>
      <c r="AF155" s="3">
        <v>2019</v>
      </c>
    </row>
    <row r="156" spans="1:32" x14ac:dyDescent="0.3">
      <c r="A156" s="59" t="s">
        <v>51</v>
      </c>
      <c r="B156" s="4">
        <v>0.30823016238524731</v>
      </c>
      <c r="C156" s="4">
        <v>0.69176983761475275</v>
      </c>
      <c r="D156" s="3">
        <v>2018</v>
      </c>
      <c r="O156" s="1"/>
      <c r="P156" s="10"/>
      <c r="Q156" s="10"/>
      <c r="AC156" s="59" t="s">
        <v>58</v>
      </c>
      <c r="AD156" s="60">
        <v>0.40612434361767441</v>
      </c>
      <c r="AE156" s="60">
        <v>0.59387565638232565</v>
      </c>
      <c r="AF156" s="3">
        <v>2019</v>
      </c>
    </row>
    <row r="157" spans="1:32" x14ac:dyDescent="0.3">
      <c r="A157" s="59" t="s">
        <v>53</v>
      </c>
      <c r="B157" s="4">
        <v>0.49059185768046526</v>
      </c>
      <c r="C157" s="4">
        <v>0.50940814231953468</v>
      </c>
      <c r="D157" s="3">
        <v>2018</v>
      </c>
      <c r="O157" s="1"/>
      <c r="P157" s="10"/>
      <c r="Q157" s="10"/>
      <c r="AC157" s="59" t="s">
        <v>60</v>
      </c>
      <c r="AD157" s="60">
        <v>0.30029954443640217</v>
      </c>
      <c r="AE157" s="60">
        <v>0.69970045556359783</v>
      </c>
      <c r="AF157" s="3">
        <v>2019</v>
      </c>
    </row>
    <row r="158" spans="1:32" x14ac:dyDescent="0.3">
      <c r="A158" s="59" t="s">
        <v>57</v>
      </c>
      <c r="B158" s="4">
        <v>0.53840910710577128</v>
      </c>
      <c r="C158" s="4">
        <v>0.46159089289422878</v>
      </c>
      <c r="D158" s="3">
        <v>2018</v>
      </c>
      <c r="O158" s="1"/>
      <c r="P158" s="10"/>
      <c r="Q158" s="10"/>
      <c r="AC158" s="59" t="s">
        <v>62</v>
      </c>
      <c r="AD158" s="60">
        <v>0.37021804269003677</v>
      </c>
      <c r="AE158" s="60">
        <v>0.62978195730996323</v>
      </c>
      <c r="AF158" s="3">
        <v>2019</v>
      </c>
    </row>
    <row r="159" spans="1:32" x14ac:dyDescent="0.3">
      <c r="A159" s="59" t="s">
        <v>58</v>
      </c>
      <c r="B159" s="4">
        <v>0.48332856562108634</v>
      </c>
      <c r="C159" s="4">
        <v>0.51667143437891361</v>
      </c>
      <c r="D159" s="3">
        <v>2018</v>
      </c>
      <c r="O159" s="1"/>
      <c r="P159" s="10"/>
      <c r="Q159" s="10"/>
      <c r="AC159" s="59" t="s">
        <v>66</v>
      </c>
      <c r="AD159" s="60">
        <v>0.76868321031928644</v>
      </c>
      <c r="AE159" s="60">
        <v>0.23131678968071354</v>
      </c>
      <c r="AF159" s="3">
        <v>2019</v>
      </c>
    </row>
    <row r="160" spans="1:32" x14ac:dyDescent="0.3">
      <c r="A160" s="59" t="s">
        <v>60</v>
      </c>
      <c r="B160" s="4">
        <v>0.35769503799061453</v>
      </c>
      <c r="C160" s="4">
        <v>0.64230496200938547</v>
      </c>
      <c r="D160" s="3">
        <v>2018</v>
      </c>
      <c r="O160" s="1"/>
      <c r="P160" s="10"/>
      <c r="Q160" s="10"/>
      <c r="AC160" s="59" t="s">
        <v>67</v>
      </c>
      <c r="AD160" s="60">
        <v>0.47138415137325007</v>
      </c>
      <c r="AE160" s="60">
        <v>0.52861584862674993</v>
      </c>
      <c r="AF160" s="3">
        <v>2019</v>
      </c>
    </row>
    <row r="161" spans="1:32" x14ac:dyDescent="0.3">
      <c r="A161" s="59" t="s">
        <v>61</v>
      </c>
      <c r="B161" s="4">
        <v>0.24131056233476464</v>
      </c>
      <c r="C161" s="4">
        <v>0.75868943766523533</v>
      </c>
      <c r="D161" s="3">
        <v>2018</v>
      </c>
      <c r="O161" s="1"/>
      <c r="P161" s="10"/>
      <c r="Q161" s="10"/>
      <c r="AC161" s="59" t="s">
        <v>68</v>
      </c>
      <c r="AD161" s="60">
        <v>0.64122233926302907</v>
      </c>
      <c r="AE161" s="60">
        <v>0.35877766073697087</v>
      </c>
      <c r="AF161" s="3">
        <v>2019</v>
      </c>
    </row>
    <row r="162" spans="1:32" x14ac:dyDescent="0.3">
      <c r="A162" s="59" t="s">
        <v>62</v>
      </c>
      <c r="B162" s="4">
        <v>0.28536378244794824</v>
      </c>
      <c r="C162" s="4">
        <v>0.71463621755205176</v>
      </c>
      <c r="D162" s="3">
        <v>2018</v>
      </c>
      <c r="O162" s="1"/>
      <c r="P162" s="10"/>
      <c r="Q162" s="10"/>
      <c r="AC162" s="59" t="s">
        <v>69</v>
      </c>
      <c r="AD162" s="60">
        <v>0.51255093908281224</v>
      </c>
      <c r="AE162" s="60">
        <v>0.48744906091718776</v>
      </c>
      <c r="AF162" s="3">
        <v>2019</v>
      </c>
    </row>
    <row r="163" spans="1:32" x14ac:dyDescent="0.3">
      <c r="A163" s="59" t="s">
        <v>66</v>
      </c>
      <c r="B163" s="4">
        <v>0.63965628192003265</v>
      </c>
      <c r="C163" s="4">
        <v>0.36034371807996735</v>
      </c>
      <c r="D163" s="3">
        <v>2018</v>
      </c>
      <c r="O163" s="1"/>
      <c r="P163" s="10"/>
      <c r="Q163" s="10"/>
      <c r="AC163" s="59" t="s">
        <v>72</v>
      </c>
      <c r="AD163" s="60">
        <v>0.36107082307748634</v>
      </c>
      <c r="AE163" s="60">
        <v>0.63892917692251372</v>
      </c>
      <c r="AF163" s="3">
        <v>2019</v>
      </c>
    </row>
    <row r="164" spans="1:32" x14ac:dyDescent="0.3">
      <c r="A164" s="59" t="s">
        <v>67</v>
      </c>
      <c r="B164" s="4">
        <v>0.42727327853508318</v>
      </c>
      <c r="C164" s="4">
        <v>0.57272672146491677</v>
      </c>
      <c r="D164" s="3">
        <v>2018</v>
      </c>
      <c r="O164" s="1"/>
      <c r="P164" s="10"/>
      <c r="Q164" s="10"/>
      <c r="AC164" s="59" t="s">
        <v>74</v>
      </c>
      <c r="AD164" s="60">
        <v>0.2706197036700474</v>
      </c>
      <c r="AE164" s="60">
        <v>0.7293802963299526</v>
      </c>
      <c r="AF164" s="3">
        <v>2019</v>
      </c>
    </row>
    <row r="165" spans="1:32" x14ac:dyDescent="0.3">
      <c r="A165" s="59" t="s">
        <v>68</v>
      </c>
      <c r="B165" s="4">
        <v>0.629847382562018</v>
      </c>
      <c r="C165" s="4">
        <v>0.370152617437982</v>
      </c>
      <c r="D165" s="3">
        <v>2018</v>
      </c>
      <c r="O165" s="1"/>
      <c r="P165" s="10"/>
      <c r="Q165" s="10"/>
      <c r="AC165" s="59" t="s">
        <v>77</v>
      </c>
      <c r="AD165" s="60">
        <v>0.52468881597900485</v>
      </c>
      <c r="AE165" s="60">
        <v>0.47531118402099515</v>
      </c>
      <c r="AF165" s="3">
        <v>2019</v>
      </c>
    </row>
    <row r="166" spans="1:32" x14ac:dyDescent="0.3">
      <c r="A166" s="59" t="s">
        <v>69</v>
      </c>
      <c r="B166" s="4">
        <v>0.56831689781283701</v>
      </c>
      <c r="C166" s="4">
        <v>0.43168310218716299</v>
      </c>
      <c r="D166" s="3">
        <v>2018</v>
      </c>
      <c r="O166" s="1"/>
      <c r="P166" s="10"/>
      <c r="Q166" s="10"/>
      <c r="AC166" s="59" t="s">
        <v>84</v>
      </c>
      <c r="AD166" s="60">
        <v>0.29070185476806537</v>
      </c>
      <c r="AE166" s="60">
        <v>0.70929814523193457</v>
      </c>
      <c r="AF166" s="3">
        <v>2019</v>
      </c>
    </row>
    <row r="167" spans="1:32" x14ac:dyDescent="0.3">
      <c r="A167" s="59" t="s">
        <v>73</v>
      </c>
      <c r="B167" s="4">
        <v>0.75821269655505008</v>
      </c>
      <c r="C167" s="4">
        <v>0.24178730344494989</v>
      </c>
      <c r="D167" s="3">
        <v>2018</v>
      </c>
      <c r="O167" s="1"/>
      <c r="P167" s="10"/>
      <c r="Q167" s="10"/>
      <c r="AC167" s="59" t="s">
        <v>85</v>
      </c>
      <c r="AD167" s="60">
        <v>0.47245570267570952</v>
      </c>
      <c r="AE167" s="60">
        <v>0.52754429732429042</v>
      </c>
      <c r="AF167" s="3">
        <v>2019</v>
      </c>
    </row>
    <row r="168" spans="1:32" x14ac:dyDescent="0.3">
      <c r="A168" s="59" t="s">
        <v>74</v>
      </c>
      <c r="B168" s="4">
        <v>0.29826145548092797</v>
      </c>
      <c r="C168" s="4">
        <v>0.70173854451907203</v>
      </c>
      <c r="D168" s="3">
        <v>2018</v>
      </c>
      <c r="O168" s="1"/>
      <c r="P168" s="10"/>
      <c r="Q168" s="10"/>
      <c r="AC168" s="59" t="s">
        <v>88</v>
      </c>
      <c r="AD168" s="60">
        <v>0.25494882905994293</v>
      </c>
      <c r="AE168" s="60">
        <v>0.74505117094005713</v>
      </c>
      <c r="AF168" s="3">
        <v>2019</v>
      </c>
    </row>
    <row r="169" spans="1:32" x14ac:dyDescent="0.3">
      <c r="A169" s="59" t="s">
        <v>78</v>
      </c>
      <c r="B169" s="4">
        <v>0.8263534931013794</v>
      </c>
      <c r="C169" s="4">
        <v>0.17364650689862057</v>
      </c>
      <c r="D169" s="3">
        <v>2018</v>
      </c>
      <c r="O169" s="1"/>
      <c r="P169" s="10"/>
      <c r="Q169" s="10"/>
      <c r="AC169" s="59" t="s">
        <v>89</v>
      </c>
      <c r="AD169" s="60">
        <v>0.76012414382131199</v>
      </c>
      <c r="AE169" s="60">
        <v>0.23987585617868798</v>
      </c>
      <c r="AF169" s="3">
        <v>2019</v>
      </c>
    </row>
    <row r="170" spans="1:32" x14ac:dyDescent="0.3">
      <c r="A170" s="59" t="s">
        <v>79</v>
      </c>
      <c r="B170" s="4">
        <v>0.93109126903662198</v>
      </c>
      <c r="C170" s="4">
        <v>6.890873096337799E-2</v>
      </c>
      <c r="D170" s="3">
        <v>2018</v>
      </c>
      <c r="O170" s="1"/>
      <c r="P170" s="10"/>
      <c r="Q170" s="10"/>
      <c r="AC170" s="59" t="s">
        <v>93</v>
      </c>
      <c r="AD170" s="60">
        <v>0.67075745024143796</v>
      </c>
      <c r="AE170" s="60">
        <v>0.32924254975856199</v>
      </c>
      <c r="AF170" s="3">
        <v>2019</v>
      </c>
    </row>
    <row r="171" spans="1:32" x14ac:dyDescent="0.3">
      <c r="A171" s="59" t="s">
        <v>82</v>
      </c>
      <c r="B171" s="4">
        <v>0.34903027276427867</v>
      </c>
      <c r="C171" s="4">
        <v>0.65096972723572133</v>
      </c>
      <c r="D171" s="3">
        <v>2018</v>
      </c>
      <c r="O171" s="1"/>
      <c r="P171" s="10"/>
      <c r="Q171" s="10"/>
      <c r="AC171" s="59" t="s">
        <v>25</v>
      </c>
      <c r="AD171" s="60">
        <v>0.28973689393979513</v>
      </c>
      <c r="AE171" s="60">
        <v>0.71026310606020482</v>
      </c>
      <c r="AF171" s="3">
        <v>2020</v>
      </c>
    </row>
    <row r="172" spans="1:32" x14ac:dyDescent="0.3">
      <c r="A172" s="59" t="s">
        <v>86</v>
      </c>
      <c r="B172" s="4">
        <v>0.20508444058546324</v>
      </c>
      <c r="C172" s="4">
        <v>0.79491555941453673</v>
      </c>
      <c r="D172" s="3">
        <v>2018</v>
      </c>
      <c r="O172" s="1"/>
      <c r="P172" s="10"/>
      <c r="Q172" s="10"/>
      <c r="AC172" s="59" t="s">
        <v>26</v>
      </c>
      <c r="AD172" s="60">
        <v>0.72766328805687985</v>
      </c>
      <c r="AE172" s="60">
        <v>0.27233671194312015</v>
      </c>
      <c r="AF172" s="3">
        <v>2020</v>
      </c>
    </row>
    <row r="173" spans="1:32" x14ac:dyDescent="0.3">
      <c r="A173" s="59" t="s">
        <v>140</v>
      </c>
      <c r="B173" s="4">
        <v>0.39670350113805802</v>
      </c>
      <c r="C173" s="4">
        <v>0.60329649886194203</v>
      </c>
      <c r="D173" s="3">
        <v>2018</v>
      </c>
      <c r="P173" s="10"/>
      <c r="Q173" s="10"/>
      <c r="AC173" s="59" t="s">
        <v>30</v>
      </c>
      <c r="AD173" s="60">
        <v>0.45492122250511613</v>
      </c>
      <c r="AE173" s="60">
        <v>0.54507877749488387</v>
      </c>
      <c r="AF173" s="3">
        <v>2020</v>
      </c>
    </row>
    <row r="174" spans="1:32" x14ac:dyDescent="0.3">
      <c r="A174" s="59" t="s">
        <v>87</v>
      </c>
      <c r="B174" s="4">
        <v>0.7662020115107816</v>
      </c>
      <c r="C174" s="4">
        <v>0.23379798848921843</v>
      </c>
      <c r="D174" s="3">
        <v>2018</v>
      </c>
      <c r="P174" s="10"/>
      <c r="Q174" s="10"/>
      <c r="AC174" s="59" t="s">
        <v>31</v>
      </c>
      <c r="AD174" s="60">
        <v>0.60057846509095292</v>
      </c>
      <c r="AE174" s="60">
        <v>0.39942153490904703</v>
      </c>
      <c r="AF174" s="3">
        <v>2020</v>
      </c>
    </row>
    <row r="175" spans="1:32" x14ac:dyDescent="0.3">
      <c r="A175" s="59" t="s">
        <v>89</v>
      </c>
      <c r="B175" s="4">
        <v>0.76949531861036713</v>
      </c>
      <c r="C175" s="4">
        <v>0.23050468138963284</v>
      </c>
      <c r="D175" s="3">
        <v>2018</v>
      </c>
      <c r="O175" s="8"/>
      <c r="P175" s="12"/>
      <c r="Q175" s="12"/>
      <c r="AC175" s="59" t="s">
        <v>32</v>
      </c>
      <c r="AD175" s="60">
        <v>0.5328520093973721</v>
      </c>
      <c r="AE175" s="60">
        <v>0.46714799060262785</v>
      </c>
      <c r="AF175" s="3">
        <v>2020</v>
      </c>
    </row>
    <row r="176" spans="1:32" x14ac:dyDescent="0.3">
      <c r="A176" s="59" t="s">
        <v>93</v>
      </c>
      <c r="B176" s="4">
        <v>0.6139906133930314</v>
      </c>
      <c r="C176" s="4">
        <v>0.38600938660696865</v>
      </c>
      <c r="D176" s="3">
        <v>2018</v>
      </c>
      <c r="O176" s="1"/>
      <c r="P176" s="10"/>
      <c r="Q176" s="10"/>
      <c r="AC176" s="59" t="s">
        <v>36</v>
      </c>
      <c r="AD176" s="60">
        <v>0.56599464596246396</v>
      </c>
      <c r="AE176" s="60">
        <v>0.43400535403753598</v>
      </c>
      <c r="AF176" s="3">
        <v>2020</v>
      </c>
    </row>
    <row r="177" spans="1:32" x14ac:dyDescent="0.3">
      <c r="A177" s="59" t="s">
        <v>25</v>
      </c>
      <c r="B177" s="4">
        <v>0.25019870577695119</v>
      </c>
      <c r="C177" s="4">
        <v>0.74980129422304886</v>
      </c>
      <c r="D177" s="3">
        <v>2019</v>
      </c>
      <c r="O177" s="1"/>
      <c r="P177" s="10"/>
      <c r="Q177" s="10"/>
      <c r="AC177" s="59" t="s">
        <v>37</v>
      </c>
      <c r="AD177" s="60">
        <v>6.0051849885577102E-2</v>
      </c>
      <c r="AE177" s="60">
        <v>0.9399481501144229</v>
      </c>
      <c r="AF177" s="3">
        <v>2020</v>
      </c>
    </row>
    <row r="178" spans="1:32" x14ac:dyDescent="0.3">
      <c r="A178" s="59" t="s">
        <v>26</v>
      </c>
      <c r="B178" s="4">
        <v>0.69805235362520335</v>
      </c>
      <c r="C178" s="4">
        <v>0.30194764637479665</v>
      </c>
      <c r="D178" s="3">
        <v>2019</v>
      </c>
      <c r="O178" s="1"/>
      <c r="P178" s="10"/>
      <c r="Q178" s="10"/>
      <c r="AC178" s="59" t="s">
        <v>40</v>
      </c>
      <c r="AD178" s="60">
        <v>0.58850709013043223</v>
      </c>
      <c r="AE178" s="60">
        <v>0.41149290986956782</v>
      </c>
      <c r="AF178" s="3">
        <v>2020</v>
      </c>
    </row>
    <row r="179" spans="1:32" x14ac:dyDescent="0.3">
      <c r="A179" s="59" t="s">
        <v>29</v>
      </c>
      <c r="B179" s="4">
        <v>0.67609322825004958</v>
      </c>
      <c r="C179" s="4">
        <v>0.32390677174995042</v>
      </c>
      <c r="D179" s="3">
        <v>2019</v>
      </c>
      <c r="O179" s="1"/>
      <c r="P179" s="10"/>
      <c r="Q179" s="10"/>
      <c r="AC179" s="59" t="s">
        <v>42</v>
      </c>
      <c r="AD179" s="60">
        <v>0.68248389734371351</v>
      </c>
      <c r="AE179" s="60">
        <v>0.31751610265628649</v>
      </c>
      <c r="AF179" s="3">
        <v>2020</v>
      </c>
    </row>
    <row r="180" spans="1:32" x14ac:dyDescent="0.3">
      <c r="A180" s="59" t="s">
        <v>30</v>
      </c>
      <c r="B180" s="4">
        <v>0.41369729491018892</v>
      </c>
      <c r="C180" s="4">
        <v>0.58630270508981108</v>
      </c>
      <c r="D180" s="3">
        <v>2019</v>
      </c>
      <c r="O180" s="1"/>
      <c r="P180" s="10"/>
      <c r="Q180" s="10"/>
      <c r="AC180" s="59" t="s">
        <v>46</v>
      </c>
      <c r="AD180" s="60">
        <v>0.88142408397597627</v>
      </c>
      <c r="AE180" s="60">
        <v>0.11857591602402374</v>
      </c>
      <c r="AF180" s="3">
        <v>2020</v>
      </c>
    </row>
    <row r="181" spans="1:32" x14ac:dyDescent="0.3">
      <c r="A181" s="59" t="s">
        <v>31</v>
      </c>
      <c r="B181" s="4">
        <v>0.57918331413584179</v>
      </c>
      <c r="C181" s="4">
        <v>0.42081668586415821</v>
      </c>
      <c r="D181" s="3">
        <v>2019</v>
      </c>
      <c r="O181" s="1"/>
      <c r="P181" s="10"/>
      <c r="Q181" s="10"/>
      <c r="AC181" s="59" t="s">
        <v>47</v>
      </c>
      <c r="AD181" s="60">
        <v>0.28883743066667106</v>
      </c>
      <c r="AE181" s="60">
        <v>0.71116256933332889</v>
      </c>
      <c r="AF181" s="3">
        <v>2020</v>
      </c>
    </row>
    <row r="182" spans="1:32" x14ac:dyDescent="0.3">
      <c r="A182" s="59" t="s">
        <v>32</v>
      </c>
      <c r="B182" s="4">
        <v>0.53358934543736392</v>
      </c>
      <c r="C182" s="4">
        <v>0.46641065456263603</v>
      </c>
      <c r="D182" s="3">
        <v>2019</v>
      </c>
      <c r="O182" s="1"/>
      <c r="P182" s="10"/>
      <c r="Q182" s="10"/>
      <c r="AC182" s="59" t="s">
        <v>48</v>
      </c>
      <c r="AD182" s="60">
        <v>0.47421769823513021</v>
      </c>
      <c r="AE182" s="60">
        <v>0.52578230176486984</v>
      </c>
      <c r="AF182" s="3">
        <v>2020</v>
      </c>
    </row>
    <row r="183" spans="1:32" x14ac:dyDescent="0.3">
      <c r="A183" s="59" t="s">
        <v>34</v>
      </c>
      <c r="B183" s="4">
        <v>0.63605496191404121</v>
      </c>
      <c r="C183" s="4">
        <v>0.36394503808595879</v>
      </c>
      <c r="D183" s="3">
        <v>2019</v>
      </c>
      <c r="O183" s="1"/>
      <c r="P183" s="10"/>
      <c r="Q183" s="10"/>
      <c r="AC183" s="59" t="s">
        <v>49</v>
      </c>
      <c r="AD183" s="60">
        <v>0.46053576885411457</v>
      </c>
      <c r="AE183" s="60">
        <v>0.53946423114588549</v>
      </c>
      <c r="AF183" s="3">
        <v>2020</v>
      </c>
    </row>
    <row r="184" spans="1:32" x14ac:dyDescent="0.3">
      <c r="A184" s="59" t="s">
        <v>36</v>
      </c>
      <c r="B184" s="4">
        <v>0.72573958996712928</v>
      </c>
      <c r="C184" s="4">
        <v>0.27426041003287066</v>
      </c>
      <c r="D184" s="3">
        <v>2019</v>
      </c>
      <c r="O184" s="1"/>
      <c r="P184" s="10"/>
      <c r="Q184" s="10"/>
      <c r="AC184" s="59" t="s">
        <v>50</v>
      </c>
      <c r="AD184" s="60">
        <v>9.4643723376608008E-3</v>
      </c>
      <c r="AE184" s="60">
        <v>0.99053562766233916</v>
      </c>
      <c r="AF184" s="3">
        <v>2020</v>
      </c>
    </row>
    <row r="185" spans="1:32" x14ac:dyDescent="0.3">
      <c r="A185" s="59" t="s">
        <v>37</v>
      </c>
      <c r="B185" s="4">
        <v>0.50647983045537681</v>
      </c>
      <c r="C185" s="4">
        <v>0.49352016954462319</v>
      </c>
      <c r="D185" s="3">
        <v>2019</v>
      </c>
      <c r="O185" s="1"/>
      <c r="P185" s="10"/>
      <c r="Q185" s="10"/>
      <c r="AC185" s="59" t="s">
        <v>51</v>
      </c>
      <c r="AD185" s="60">
        <v>0.28901365654194272</v>
      </c>
      <c r="AE185" s="60">
        <v>0.71098634345805733</v>
      </c>
      <c r="AF185" s="3">
        <v>2020</v>
      </c>
    </row>
    <row r="186" spans="1:32" x14ac:dyDescent="0.3">
      <c r="A186" s="59" t="s">
        <v>39</v>
      </c>
      <c r="B186" s="4">
        <v>0.63436870085117469</v>
      </c>
      <c r="C186" s="4">
        <v>0.36563129914882525</v>
      </c>
      <c r="D186" s="3">
        <v>2019</v>
      </c>
      <c r="O186" s="1"/>
      <c r="P186" s="10"/>
      <c r="Q186" s="10"/>
      <c r="AC186" s="59" t="s">
        <v>52</v>
      </c>
      <c r="AD186" s="60">
        <v>0.70428145234934914</v>
      </c>
      <c r="AE186" s="60">
        <v>0.29571854765065086</v>
      </c>
      <c r="AF186" s="3">
        <v>2020</v>
      </c>
    </row>
    <row r="187" spans="1:32" x14ac:dyDescent="0.3">
      <c r="A187" s="59" t="s">
        <v>40</v>
      </c>
      <c r="B187" s="4">
        <v>0.50791550617916548</v>
      </c>
      <c r="C187" s="4">
        <v>0.49208449382083452</v>
      </c>
      <c r="D187" s="3">
        <v>2019</v>
      </c>
      <c r="O187" s="1"/>
      <c r="P187" s="10"/>
      <c r="Q187" s="10"/>
      <c r="AC187" s="59" t="s">
        <v>54</v>
      </c>
      <c r="AD187" s="60">
        <v>0.53148907305491189</v>
      </c>
      <c r="AE187" s="60">
        <v>0.46851092694508806</v>
      </c>
      <c r="AF187" s="3">
        <v>2020</v>
      </c>
    </row>
    <row r="188" spans="1:32" x14ac:dyDescent="0.3">
      <c r="A188" s="59" t="s">
        <v>41</v>
      </c>
      <c r="B188" s="4">
        <v>0.48746932320864722</v>
      </c>
      <c r="C188" s="4">
        <v>0.51253067679135278</v>
      </c>
      <c r="D188" s="3">
        <v>2019</v>
      </c>
      <c r="O188" s="1"/>
      <c r="P188" s="10"/>
      <c r="Q188" s="10"/>
      <c r="AC188" s="59" t="s">
        <v>55</v>
      </c>
      <c r="AD188" s="60">
        <v>0.21354496905526837</v>
      </c>
      <c r="AE188" s="60">
        <v>0.78645503094473157</v>
      </c>
      <c r="AF188" s="3">
        <v>2020</v>
      </c>
    </row>
    <row r="189" spans="1:32" x14ac:dyDescent="0.3">
      <c r="A189" s="59" t="s">
        <v>42</v>
      </c>
      <c r="B189" s="4">
        <v>0.76851910894750941</v>
      </c>
      <c r="C189" s="4">
        <v>0.23148089105249062</v>
      </c>
      <c r="D189" s="3">
        <v>2019</v>
      </c>
      <c r="O189" s="1"/>
      <c r="P189" s="10"/>
      <c r="Q189" s="10"/>
      <c r="AC189" s="59" t="s">
        <v>56</v>
      </c>
      <c r="AD189" s="60">
        <v>0.80053959923262397</v>
      </c>
      <c r="AE189" s="60">
        <v>0.19946040076737606</v>
      </c>
      <c r="AF189" s="3">
        <v>2020</v>
      </c>
    </row>
    <row r="190" spans="1:32" x14ac:dyDescent="0.3">
      <c r="A190" s="59" t="s">
        <v>43</v>
      </c>
      <c r="B190" s="4">
        <v>0.77547985502613459</v>
      </c>
      <c r="C190" s="4">
        <v>0.22452014497386547</v>
      </c>
      <c r="D190" s="3">
        <v>2019</v>
      </c>
      <c r="O190" s="1"/>
      <c r="P190" s="10"/>
      <c r="Q190" s="10"/>
      <c r="AC190" s="59" t="s">
        <v>57</v>
      </c>
      <c r="AD190" s="60">
        <v>0.50806216588395736</v>
      </c>
      <c r="AE190" s="60">
        <v>0.49193783411604269</v>
      </c>
      <c r="AF190" s="3">
        <v>2020</v>
      </c>
    </row>
    <row r="191" spans="1:32" x14ac:dyDescent="0.3">
      <c r="A191" s="59" t="s">
        <v>44</v>
      </c>
      <c r="B191" s="4">
        <v>0.30916759931376719</v>
      </c>
      <c r="C191" s="4">
        <v>0.69083240068623275</v>
      </c>
      <c r="D191" s="3">
        <v>2019</v>
      </c>
      <c r="O191" s="1"/>
      <c r="P191" s="10"/>
      <c r="Q191" s="10"/>
      <c r="AC191" s="59" t="s">
        <v>58</v>
      </c>
      <c r="AD191" s="60">
        <v>0.33258485360472351</v>
      </c>
      <c r="AE191" s="60">
        <v>0.66741514639527655</v>
      </c>
      <c r="AF191" s="3">
        <v>2020</v>
      </c>
    </row>
    <row r="192" spans="1:32" x14ac:dyDescent="0.3">
      <c r="A192" s="59" t="s">
        <v>46</v>
      </c>
      <c r="B192" s="4">
        <v>0.82708157340992516</v>
      </c>
      <c r="C192" s="4">
        <v>0.17291842659007481</v>
      </c>
      <c r="D192" s="3">
        <v>2019</v>
      </c>
      <c r="O192" s="1"/>
      <c r="P192" s="10"/>
      <c r="Q192" s="10"/>
      <c r="AC192" s="59" t="s">
        <v>60</v>
      </c>
      <c r="AD192" s="60">
        <v>0.37722272136009216</v>
      </c>
      <c r="AE192" s="60">
        <v>0.62277727863990784</v>
      </c>
      <c r="AF192" s="3">
        <v>2020</v>
      </c>
    </row>
    <row r="193" spans="1:32" x14ac:dyDescent="0.3">
      <c r="A193" s="59" t="s">
        <v>47</v>
      </c>
      <c r="B193" s="4">
        <v>0.20240675914469558</v>
      </c>
      <c r="C193" s="4">
        <v>0.79759324085530436</v>
      </c>
      <c r="D193" s="3">
        <v>2019</v>
      </c>
      <c r="O193" s="1"/>
      <c r="P193" s="10"/>
      <c r="Q193" s="10"/>
      <c r="AC193" s="59" t="s">
        <v>62</v>
      </c>
      <c r="AD193" s="60">
        <v>0.37106592694145607</v>
      </c>
      <c r="AE193" s="60">
        <v>0.62893407305854387</v>
      </c>
      <c r="AF193" s="3">
        <v>2020</v>
      </c>
    </row>
    <row r="194" spans="1:32" x14ac:dyDescent="0.3">
      <c r="A194" s="59" t="s">
        <v>48</v>
      </c>
      <c r="B194" s="4">
        <v>0.41976756284417743</v>
      </c>
      <c r="C194" s="4">
        <v>0.58023243715582262</v>
      </c>
      <c r="D194" s="3">
        <v>2019</v>
      </c>
      <c r="O194" s="1"/>
      <c r="P194" s="10"/>
      <c r="Q194" s="10"/>
      <c r="AC194" s="59" t="s">
        <v>66</v>
      </c>
      <c r="AD194" s="60">
        <v>0.72519124737475016</v>
      </c>
      <c r="AE194" s="60">
        <v>0.27480875262524984</v>
      </c>
      <c r="AF194" s="3">
        <v>2020</v>
      </c>
    </row>
    <row r="195" spans="1:32" x14ac:dyDescent="0.3">
      <c r="A195" s="59" t="s">
        <v>49</v>
      </c>
      <c r="B195" s="4">
        <v>0.3911792159665719</v>
      </c>
      <c r="C195" s="4">
        <v>0.6088207840334281</v>
      </c>
      <c r="D195" s="3">
        <v>2019</v>
      </c>
      <c r="O195" s="1"/>
      <c r="P195" s="10"/>
      <c r="Q195" s="10"/>
      <c r="AC195" s="59" t="s">
        <v>67</v>
      </c>
      <c r="AD195" s="60">
        <v>0.47871505433171085</v>
      </c>
      <c r="AE195" s="60">
        <v>0.5212849456682892</v>
      </c>
      <c r="AF195" s="3">
        <v>2020</v>
      </c>
    </row>
    <row r="196" spans="1:32" x14ac:dyDescent="0.3">
      <c r="A196" s="59" t="s">
        <v>50</v>
      </c>
      <c r="B196" s="4">
        <v>3.1709571841979999E-2</v>
      </c>
      <c r="C196" s="4">
        <v>0.96829042815802002</v>
      </c>
      <c r="D196" s="3">
        <v>2019</v>
      </c>
      <c r="O196" s="1"/>
      <c r="P196" s="10"/>
      <c r="Q196" s="10"/>
      <c r="AC196" s="59" t="s">
        <v>68</v>
      </c>
      <c r="AD196" s="60">
        <v>0.57238852549647434</v>
      </c>
      <c r="AE196" s="60">
        <v>0.42761147450352566</v>
      </c>
      <c r="AF196" s="3">
        <v>2020</v>
      </c>
    </row>
    <row r="197" spans="1:32" x14ac:dyDescent="0.3">
      <c r="A197" s="59" t="s">
        <v>51</v>
      </c>
      <c r="B197" s="4">
        <v>0.3199881487370308</v>
      </c>
      <c r="C197" s="4">
        <v>0.68001185126296926</v>
      </c>
      <c r="D197" s="3">
        <v>2019</v>
      </c>
      <c r="O197" s="1"/>
      <c r="P197" s="10"/>
      <c r="Q197" s="10"/>
      <c r="AC197" s="59" t="s">
        <v>69</v>
      </c>
      <c r="AD197" s="60">
        <v>0.54805224324984414</v>
      </c>
      <c r="AE197" s="60">
        <v>0.45194775675015586</v>
      </c>
      <c r="AF197" s="3">
        <v>2020</v>
      </c>
    </row>
    <row r="198" spans="1:32" x14ac:dyDescent="0.3">
      <c r="A198" s="59" t="s">
        <v>52</v>
      </c>
      <c r="B198" s="4">
        <v>0.65778601058177444</v>
      </c>
      <c r="C198" s="4">
        <v>0.34221398941822556</v>
      </c>
      <c r="D198" s="3">
        <v>2019</v>
      </c>
      <c r="O198" s="1"/>
      <c r="P198" s="10"/>
      <c r="Q198" s="10"/>
      <c r="AC198" s="59" t="s">
        <v>72</v>
      </c>
      <c r="AD198" s="60">
        <v>0.33252832717722691</v>
      </c>
      <c r="AE198" s="60">
        <v>0.66747167282277309</v>
      </c>
      <c r="AF198" s="3">
        <v>2020</v>
      </c>
    </row>
    <row r="199" spans="1:32" x14ac:dyDescent="0.3">
      <c r="A199" s="59" t="s">
        <v>54</v>
      </c>
      <c r="B199" s="4">
        <v>0.46177649038009327</v>
      </c>
      <c r="C199" s="4">
        <v>0.53822350961990673</v>
      </c>
      <c r="D199" s="3">
        <v>2019</v>
      </c>
      <c r="O199" s="1"/>
      <c r="P199" s="10"/>
      <c r="Q199" s="10"/>
      <c r="AC199" s="59" t="s">
        <v>74</v>
      </c>
      <c r="AD199" s="60">
        <v>0.34588219482127391</v>
      </c>
      <c r="AE199" s="60">
        <v>0.65411780517872609</v>
      </c>
      <c r="AF199" s="3">
        <v>2020</v>
      </c>
    </row>
    <row r="200" spans="1:32" x14ac:dyDescent="0.3">
      <c r="A200" s="59" t="s">
        <v>55</v>
      </c>
      <c r="B200" s="4">
        <v>0.24748021176577137</v>
      </c>
      <c r="C200" s="4">
        <v>0.7525197882342286</v>
      </c>
      <c r="D200" s="3">
        <v>2019</v>
      </c>
      <c r="O200" s="1"/>
      <c r="P200" s="10"/>
      <c r="Q200" s="10"/>
      <c r="AC200" s="59" t="s">
        <v>77</v>
      </c>
      <c r="AD200" s="60">
        <v>0.59173884819301137</v>
      </c>
      <c r="AE200" s="60">
        <v>0.40826115180698863</v>
      </c>
      <c r="AF200" s="3">
        <v>2020</v>
      </c>
    </row>
    <row r="201" spans="1:32" x14ac:dyDescent="0.3">
      <c r="A201" s="59" t="s">
        <v>56</v>
      </c>
      <c r="B201" s="4">
        <v>0.75310225571869915</v>
      </c>
      <c r="C201" s="4">
        <v>0.24689774428130085</v>
      </c>
      <c r="D201" s="3">
        <v>2019</v>
      </c>
      <c r="O201" s="1"/>
      <c r="P201" s="10"/>
      <c r="Q201" s="10"/>
      <c r="AC201" s="59" t="s">
        <v>84</v>
      </c>
      <c r="AD201" s="60">
        <v>0.17760042571697926</v>
      </c>
      <c r="AE201" s="60">
        <v>0.8223995742830208</v>
      </c>
      <c r="AF201" s="3">
        <v>2020</v>
      </c>
    </row>
    <row r="202" spans="1:32" x14ac:dyDescent="0.3">
      <c r="A202" s="59" t="s">
        <v>57</v>
      </c>
      <c r="B202" s="4">
        <v>0.49643862288904739</v>
      </c>
      <c r="C202" s="4">
        <v>0.50356137711095261</v>
      </c>
      <c r="D202" s="3">
        <v>2019</v>
      </c>
      <c r="O202" s="1"/>
      <c r="P202" s="10"/>
      <c r="Q202" s="10"/>
      <c r="AC202" s="59" t="s">
        <v>85</v>
      </c>
      <c r="AD202" s="60">
        <v>0.34091897538406113</v>
      </c>
      <c r="AE202" s="60">
        <v>0.65908102461593887</v>
      </c>
      <c r="AF202" s="3">
        <v>2020</v>
      </c>
    </row>
    <row r="203" spans="1:32" x14ac:dyDescent="0.3">
      <c r="A203" s="59" t="s">
        <v>58</v>
      </c>
      <c r="B203" s="4">
        <v>0.40612434361767441</v>
      </c>
      <c r="C203" s="4">
        <v>0.59387565638232565</v>
      </c>
      <c r="D203" s="3">
        <v>2019</v>
      </c>
      <c r="O203" s="1"/>
      <c r="P203" s="10"/>
      <c r="Q203" s="10"/>
      <c r="AC203" s="59" t="s">
        <v>88</v>
      </c>
      <c r="AD203" s="60">
        <v>0.31128962115106806</v>
      </c>
      <c r="AE203" s="60">
        <v>0.68871037884893194</v>
      </c>
      <c r="AF203" s="3">
        <v>2020</v>
      </c>
    </row>
    <row r="204" spans="1:32" x14ac:dyDescent="0.3">
      <c r="A204" s="59" t="s">
        <v>60</v>
      </c>
      <c r="B204" s="4">
        <v>0.30029954443640217</v>
      </c>
      <c r="C204" s="4">
        <v>0.69970045556359783</v>
      </c>
      <c r="D204" s="3">
        <v>2019</v>
      </c>
      <c r="O204" s="1"/>
      <c r="P204" s="10"/>
      <c r="Q204" s="10"/>
      <c r="AC204" s="59" t="s">
        <v>89</v>
      </c>
      <c r="AD204" s="60">
        <v>0.74366855733278747</v>
      </c>
      <c r="AE204" s="60">
        <v>0.25633144266721253</v>
      </c>
      <c r="AF204" s="3">
        <v>2020</v>
      </c>
    </row>
    <row r="205" spans="1:32" x14ac:dyDescent="0.3">
      <c r="A205" s="59" t="s">
        <v>61</v>
      </c>
      <c r="B205" s="4">
        <v>0.24712395489191616</v>
      </c>
      <c r="C205" s="4">
        <v>0.75287604510808381</v>
      </c>
      <c r="D205" s="3">
        <v>2019</v>
      </c>
      <c r="O205" s="1"/>
      <c r="P205" s="10"/>
      <c r="Q205" s="10"/>
      <c r="AC205" s="59" t="s">
        <v>93</v>
      </c>
      <c r="AD205" s="60">
        <v>0.61449414759967902</v>
      </c>
      <c r="AE205" s="60">
        <v>0.38550585240032098</v>
      </c>
      <c r="AF205" s="3">
        <v>2020</v>
      </c>
    </row>
    <row r="206" spans="1:32" x14ac:dyDescent="0.3">
      <c r="A206" s="59" t="s">
        <v>62</v>
      </c>
      <c r="B206" s="4">
        <v>0.37021804269003677</v>
      </c>
      <c r="C206" s="4">
        <v>0.62978195730996323</v>
      </c>
      <c r="D206" s="3">
        <v>2019</v>
      </c>
      <c r="O206" s="1"/>
      <c r="P206" s="10"/>
      <c r="Q206" s="10"/>
      <c r="AC206" s="1"/>
      <c r="AD206" s="10"/>
      <c r="AE206" s="10"/>
    </row>
    <row r="207" spans="1:32" x14ac:dyDescent="0.3">
      <c r="A207" s="59" t="s">
        <v>66</v>
      </c>
      <c r="B207" s="4">
        <v>0.76868321031928644</v>
      </c>
      <c r="C207" s="4">
        <v>0.23131678968071354</v>
      </c>
      <c r="D207" s="3">
        <v>2019</v>
      </c>
      <c r="O207" s="1"/>
      <c r="P207" s="10"/>
      <c r="Q207" s="10"/>
      <c r="AC207" s="1"/>
      <c r="AD207" s="10"/>
      <c r="AE207" s="10"/>
    </row>
    <row r="208" spans="1:32" x14ac:dyDescent="0.3">
      <c r="A208" s="59" t="s">
        <v>67</v>
      </c>
      <c r="B208" s="4">
        <v>0.47138415137325007</v>
      </c>
      <c r="C208" s="4">
        <v>0.52861584862674993</v>
      </c>
      <c r="D208" s="3">
        <v>2019</v>
      </c>
      <c r="O208" s="1"/>
      <c r="P208" s="10"/>
      <c r="Q208" s="10"/>
      <c r="AC208" s="1"/>
      <c r="AD208" s="10"/>
      <c r="AE208" s="10"/>
    </row>
    <row r="209" spans="1:31" x14ac:dyDescent="0.3">
      <c r="A209" s="59" t="s">
        <v>68</v>
      </c>
      <c r="B209" s="4">
        <v>0.64122233926302907</v>
      </c>
      <c r="C209" s="4">
        <v>0.35877766073697087</v>
      </c>
      <c r="D209" s="3">
        <v>2019</v>
      </c>
      <c r="O209" s="1"/>
      <c r="P209" s="10"/>
      <c r="Q209" s="10"/>
      <c r="AC209" s="1"/>
      <c r="AD209" s="10"/>
      <c r="AE209" s="10"/>
    </row>
    <row r="210" spans="1:31" x14ac:dyDescent="0.3">
      <c r="A210" s="59" t="s">
        <v>69</v>
      </c>
      <c r="B210" s="4">
        <v>0.51255093908281224</v>
      </c>
      <c r="C210" s="4">
        <v>0.48744906091718776</v>
      </c>
      <c r="D210" s="3">
        <v>2019</v>
      </c>
      <c r="O210" s="1"/>
      <c r="P210" s="10"/>
      <c r="Q210" s="10"/>
      <c r="AC210" s="1"/>
      <c r="AD210" s="10"/>
      <c r="AE210" s="10"/>
    </row>
    <row r="211" spans="1:31" x14ac:dyDescent="0.3">
      <c r="A211" s="59" t="s">
        <v>72</v>
      </c>
      <c r="B211" s="4">
        <v>0.36107082307748634</v>
      </c>
      <c r="C211" s="4">
        <v>0.63892917692251372</v>
      </c>
      <c r="D211" s="3">
        <v>2019</v>
      </c>
      <c r="O211" s="1"/>
      <c r="P211" s="10"/>
      <c r="Q211" s="10"/>
      <c r="AC211" s="1"/>
      <c r="AD211" s="10"/>
      <c r="AE211" s="10"/>
    </row>
    <row r="212" spans="1:31" x14ac:dyDescent="0.3">
      <c r="A212" s="59" t="s">
        <v>73</v>
      </c>
      <c r="B212" s="4">
        <v>0.78764933817782645</v>
      </c>
      <c r="C212" s="4">
        <v>0.21235066182217352</v>
      </c>
      <c r="D212" s="3">
        <v>2019</v>
      </c>
      <c r="O212" s="1"/>
      <c r="P212" s="10"/>
      <c r="Q212" s="10"/>
      <c r="AC212" s="1"/>
      <c r="AD212" s="10"/>
      <c r="AE212" s="10"/>
    </row>
    <row r="213" spans="1:31" x14ac:dyDescent="0.3">
      <c r="A213" s="59" t="s">
        <v>74</v>
      </c>
      <c r="B213" s="4">
        <v>0.2706197036700474</v>
      </c>
      <c r="C213" s="4">
        <v>0.7293802963299526</v>
      </c>
      <c r="D213" s="3">
        <v>2019</v>
      </c>
      <c r="O213" s="1"/>
      <c r="P213" s="10"/>
      <c r="Q213" s="10"/>
      <c r="AC213" s="1"/>
      <c r="AD213" s="10"/>
      <c r="AE213" s="10"/>
    </row>
    <row r="214" spans="1:31" x14ac:dyDescent="0.3">
      <c r="A214" s="59" t="s">
        <v>77</v>
      </c>
      <c r="B214" s="4">
        <v>0.52468881597900485</v>
      </c>
      <c r="C214" s="4">
        <v>0.47531118402099515</v>
      </c>
      <c r="D214" s="3">
        <v>2019</v>
      </c>
      <c r="O214" s="1"/>
      <c r="P214" s="10"/>
      <c r="Q214" s="10"/>
      <c r="AC214" s="1"/>
      <c r="AD214" s="10"/>
      <c r="AE214" s="10"/>
    </row>
    <row r="215" spans="1:31" x14ac:dyDescent="0.3">
      <c r="A215" s="59" t="s">
        <v>79</v>
      </c>
      <c r="B215" s="4">
        <v>0.95360625488701178</v>
      </c>
      <c r="C215" s="4">
        <v>4.6393745112988237E-2</v>
      </c>
      <c r="D215" s="3">
        <v>2019</v>
      </c>
      <c r="O215" s="1"/>
      <c r="P215" s="10"/>
      <c r="Q215" s="10"/>
      <c r="AC215" s="1"/>
      <c r="AD215" s="10"/>
      <c r="AE215" s="10"/>
    </row>
    <row r="216" spans="1:31" x14ac:dyDescent="0.3">
      <c r="A216" s="59" t="s">
        <v>82</v>
      </c>
      <c r="B216" s="4">
        <v>0.39675274841132141</v>
      </c>
      <c r="C216" s="4">
        <v>0.60324725158867865</v>
      </c>
      <c r="D216" s="3">
        <v>2019</v>
      </c>
      <c r="O216" s="1"/>
      <c r="P216" s="10"/>
      <c r="Q216" s="10"/>
      <c r="AC216" s="1"/>
      <c r="AD216" s="10"/>
      <c r="AE216" s="10"/>
    </row>
    <row r="217" spans="1:31" x14ac:dyDescent="0.3">
      <c r="A217" s="59" t="s">
        <v>84</v>
      </c>
      <c r="B217" s="4">
        <v>0.29070185476806537</v>
      </c>
      <c r="C217" s="4">
        <v>0.70929814523193457</v>
      </c>
      <c r="D217" s="3">
        <v>2019</v>
      </c>
      <c r="O217" s="1"/>
      <c r="P217" s="10"/>
      <c r="Q217" s="10"/>
      <c r="AC217" s="1"/>
      <c r="AD217" s="10"/>
      <c r="AE217" s="10"/>
    </row>
    <row r="218" spans="1:31" x14ac:dyDescent="0.3">
      <c r="A218" s="59" t="s">
        <v>85</v>
      </c>
      <c r="B218" s="4">
        <v>0.47245570267570952</v>
      </c>
      <c r="C218" s="4">
        <v>0.52754429732429042</v>
      </c>
      <c r="D218" s="3">
        <v>2019</v>
      </c>
      <c r="O218" s="1"/>
      <c r="P218" s="10"/>
      <c r="Q218" s="10"/>
      <c r="AC218" s="1"/>
      <c r="AD218" s="10"/>
      <c r="AE218" s="10"/>
    </row>
    <row r="219" spans="1:31" x14ac:dyDescent="0.3">
      <c r="A219" s="59" t="s">
        <v>86</v>
      </c>
      <c r="B219" s="4">
        <v>0.20512099281754015</v>
      </c>
      <c r="C219" s="4">
        <v>0.79487900718245985</v>
      </c>
      <c r="D219" s="3">
        <v>2019</v>
      </c>
      <c r="O219" s="1"/>
      <c r="P219" s="10"/>
      <c r="Q219" s="10"/>
      <c r="AC219" s="1"/>
      <c r="AD219" s="10"/>
      <c r="AE219" s="10"/>
    </row>
    <row r="220" spans="1:31" x14ac:dyDescent="0.3">
      <c r="A220" s="59" t="s">
        <v>140</v>
      </c>
      <c r="B220" s="4">
        <v>0.41379527240686731</v>
      </c>
      <c r="C220" s="4">
        <v>0.58620472759313269</v>
      </c>
      <c r="D220" s="3">
        <v>2019</v>
      </c>
      <c r="O220" s="1"/>
      <c r="P220" s="10"/>
      <c r="Q220" s="10"/>
      <c r="AC220" s="1"/>
      <c r="AD220" s="10"/>
      <c r="AE220" s="10"/>
    </row>
    <row r="221" spans="1:31" x14ac:dyDescent="0.3">
      <c r="A221" s="59" t="s">
        <v>87</v>
      </c>
      <c r="B221" s="4">
        <v>0.75920175767543596</v>
      </c>
      <c r="C221" s="4">
        <v>0.24079824232456404</v>
      </c>
      <c r="D221" s="3">
        <v>2019</v>
      </c>
      <c r="O221" s="1"/>
      <c r="P221" s="10"/>
      <c r="Q221" s="10"/>
      <c r="AC221" s="1"/>
      <c r="AD221" s="10"/>
      <c r="AE221" s="10"/>
    </row>
    <row r="222" spans="1:31" x14ac:dyDescent="0.3">
      <c r="A222" s="59" t="s">
        <v>88</v>
      </c>
      <c r="B222" s="4">
        <v>0.25494882905994293</v>
      </c>
      <c r="C222" s="4">
        <v>0.74505117094005713</v>
      </c>
      <c r="D222" s="3">
        <v>2019</v>
      </c>
      <c r="O222" s="1"/>
      <c r="P222" s="10"/>
      <c r="Q222" s="10"/>
      <c r="AC222" s="1"/>
      <c r="AD222" s="10"/>
      <c r="AE222" s="10"/>
    </row>
    <row r="223" spans="1:31" x14ac:dyDescent="0.3">
      <c r="A223" s="59" t="s">
        <v>89</v>
      </c>
      <c r="B223" s="4">
        <v>0.76012414382131199</v>
      </c>
      <c r="C223" s="4">
        <v>0.23987585617868798</v>
      </c>
      <c r="D223" s="3">
        <v>2019</v>
      </c>
      <c r="O223" s="1"/>
      <c r="P223" s="10"/>
      <c r="Q223" s="10"/>
      <c r="AC223" s="1"/>
      <c r="AD223" s="10"/>
      <c r="AE223" s="10"/>
    </row>
    <row r="224" spans="1:31" x14ac:dyDescent="0.3">
      <c r="A224" s="59" t="s">
        <v>92</v>
      </c>
      <c r="B224" s="4">
        <v>0.53611200064843167</v>
      </c>
      <c r="C224" s="4">
        <v>0.46388799935156827</v>
      </c>
      <c r="D224" s="3">
        <v>2019</v>
      </c>
      <c r="P224" s="10"/>
      <c r="Q224" s="10"/>
      <c r="AC224" s="1"/>
      <c r="AD224" s="10"/>
      <c r="AE224" s="10"/>
    </row>
    <row r="225" spans="1:31" x14ac:dyDescent="0.3">
      <c r="A225" s="59" t="s">
        <v>25</v>
      </c>
      <c r="B225" s="4">
        <v>0.28973689393979513</v>
      </c>
      <c r="C225" s="4">
        <v>0.71026310606020482</v>
      </c>
      <c r="D225" s="3">
        <v>2020</v>
      </c>
      <c r="O225" s="8"/>
      <c r="P225" s="12"/>
      <c r="Q225" s="12"/>
      <c r="AC225" s="1"/>
      <c r="AD225" s="10"/>
      <c r="AE225" s="10"/>
    </row>
    <row r="226" spans="1:31" x14ac:dyDescent="0.3">
      <c r="A226" s="59" t="s">
        <v>26</v>
      </c>
      <c r="B226" s="4">
        <v>0.72766328805687985</v>
      </c>
      <c r="C226" s="4">
        <v>0.27233671194312015</v>
      </c>
      <c r="D226" s="3">
        <v>2020</v>
      </c>
      <c r="O226" s="1"/>
      <c r="P226" s="10"/>
      <c r="Q226" s="10"/>
      <c r="AD226" s="10"/>
      <c r="AE226" s="10"/>
    </row>
    <row r="227" spans="1:31" x14ac:dyDescent="0.3">
      <c r="A227" s="59" t="s">
        <v>30</v>
      </c>
      <c r="B227" s="4">
        <v>0.45492122250511613</v>
      </c>
      <c r="C227" s="4">
        <v>0.54507877749488387</v>
      </c>
      <c r="D227" s="3">
        <v>2020</v>
      </c>
      <c r="O227" s="1"/>
      <c r="P227" s="10"/>
      <c r="Q227" s="10"/>
      <c r="AC227" s="8"/>
      <c r="AD227" s="12"/>
      <c r="AE227" s="12"/>
    </row>
    <row r="228" spans="1:31" x14ac:dyDescent="0.3">
      <c r="A228" s="59" t="s">
        <v>31</v>
      </c>
      <c r="B228" s="4">
        <v>0.60057846509095292</v>
      </c>
      <c r="C228" s="4">
        <v>0.39942153490904703</v>
      </c>
      <c r="D228" s="3">
        <v>2020</v>
      </c>
      <c r="O228" s="1"/>
      <c r="P228" s="10"/>
      <c r="Q228" s="10"/>
      <c r="AC228" s="1"/>
      <c r="AD228" s="10"/>
      <c r="AE228" s="10"/>
    </row>
    <row r="229" spans="1:31" x14ac:dyDescent="0.3">
      <c r="A229" s="59" t="s">
        <v>32</v>
      </c>
      <c r="B229" s="4">
        <v>0.5328520093973721</v>
      </c>
      <c r="C229" s="4">
        <v>0.46714799060262785</v>
      </c>
      <c r="D229" s="3">
        <v>2020</v>
      </c>
      <c r="O229" s="1"/>
      <c r="P229" s="10"/>
      <c r="Q229" s="10"/>
      <c r="AC229" s="1"/>
      <c r="AD229" s="10"/>
      <c r="AE229" s="10"/>
    </row>
    <row r="230" spans="1:31" x14ac:dyDescent="0.3">
      <c r="A230" s="59" t="s">
        <v>34</v>
      </c>
      <c r="B230" s="4">
        <v>0.57853988856688221</v>
      </c>
      <c r="C230" s="4">
        <v>0.42146011143311779</v>
      </c>
      <c r="D230" s="3">
        <v>2020</v>
      </c>
      <c r="O230" s="1"/>
      <c r="P230" s="10"/>
      <c r="Q230" s="10"/>
      <c r="AC230" s="1"/>
      <c r="AD230" s="10"/>
      <c r="AE230" s="10"/>
    </row>
    <row r="231" spans="1:31" x14ac:dyDescent="0.3">
      <c r="A231" s="59" t="s">
        <v>36</v>
      </c>
      <c r="B231" s="4">
        <v>0.56599464596246396</v>
      </c>
      <c r="C231" s="4">
        <v>0.43400535403753598</v>
      </c>
      <c r="D231" s="3">
        <v>2020</v>
      </c>
      <c r="O231" s="1"/>
      <c r="P231" s="10"/>
      <c r="Q231" s="10"/>
      <c r="AC231" s="1"/>
      <c r="AD231" s="10"/>
      <c r="AE231" s="10"/>
    </row>
    <row r="232" spans="1:31" x14ac:dyDescent="0.3">
      <c r="A232" s="59" t="s">
        <v>37</v>
      </c>
      <c r="B232" s="4">
        <v>6.0051849885577102E-2</v>
      </c>
      <c r="C232" s="4">
        <v>0.9399481501144229</v>
      </c>
      <c r="D232" s="3">
        <v>2020</v>
      </c>
      <c r="O232" s="1"/>
      <c r="P232" s="10"/>
      <c r="Q232" s="10"/>
      <c r="AC232" s="1"/>
      <c r="AD232" s="10"/>
      <c r="AE232" s="10"/>
    </row>
    <row r="233" spans="1:31" x14ac:dyDescent="0.3">
      <c r="A233" s="59" t="s">
        <v>39</v>
      </c>
      <c r="B233" s="4">
        <v>0.63890746042961888</v>
      </c>
      <c r="C233" s="4">
        <v>0.36109253957038118</v>
      </c>
      <c r="D233" s="3">
        <v>2020</v>
      </c>
      <c r="O233" s="1"/>
      <c r="P233" s="10"/>
      <c r="Q233" s="10"/>
      <c r="AC233" s="1"/>
      <c r="AD233" s="10"/>
      <c r="AE233" s="10"/>
    </row>
    <row r="234" spans="1:31" x14ac:dyDescent="0.3">
      <c r="A234" s="59" t="s">
        <v>40</v>
      </c>
      <c r="B234" s="4">
        <v>0.58850709013043223</v>
      </c>
      <c r="C234" s="4">
        <v>0.41149290986956782</v>
      </c>
      <c r="D234" s="3">
        <v>2020</v>
      </c>
      <c r="O234" s="1"/>
      <c r="P234" s="10"/>
      <c r="Q234" s="10"/>
      <c r="AC234" s="1"/>
      <c r="AD234" s="10"/>
      <c r="AE234" s="10"/>
    </row>
    <row r="235" spans="1:31" x14ac:dyDescent="0.3">
      <c r="A235" s="59" t="s">
        <v>41</v>
      </c>
      <c r="B235" s="4">
        <v>0.48201920097415663</v>
      </c>
      <c r="C235" s="4">
        <v>0.51798079902584337</v>
      </c>
      <c r="D235" s="3">
        <v>2020</v>
      </c>
      <c r="O235" s="1"/>
      <c r="P235" s="10"/>
      <c r="Q235" s="10"/>
      <c r="AC235" s="1"/>
      <c r="AD235" s="10"/>
      <c r="AE235" s="10"/>
    </row>
    <row r="236" spans="1:31" x14ac:dyDescent="0.3">
      <c r="A236" s="59" t="s">
        <v>42</v>
      </c>
      <c r="B236" s="4">
        <v>0.68248389734371351</v>
      </c>
      <c r="C236" s="4">
        <v>0.31751610265628649</v>
      </c>
      <c r="D236" s="3">
        <v>2020</v>
      </c>
      <c r="O236" s="1"/>
      <c r="P236" s="10"/>
      <c r="Q236" s="10"/>
      <c r="AC236" s="1"/>
      <c r="AD236" s="10"/>
      <c r="AE236" s="10"/>
    </row>
    <row r="237" spans="1:31" x14ac:dyDescent="0.3">
      <c r="A237" s="59" t="s">
        <v>43</v>
      </c>
      <c r="B237" s="4">
        <v>0.73853849085719669</v>
      </c>
      <c r="C237" s="4">
        <v>0.26146150914280331</v>
      </c>
      <c r="D237" s="3">
        <v>2020</v>
      </c>
      <c r="O237" s="1"/>
      <c r="P237" s="10"/>
      <c r="Q237" s="10"/>
      <c r="AC237" s="1"/>
      <c r="AD237" s="10"/>
      <c r="AE237" s="10"/>
    </row>
    <row r="238" spans="1:31" x14ac:dyDescent="0.3">
      <c r="A238" s="59" t="s">
        <v>44</v>
      </c>
      <c r="B238" s="4">
        <v>0.45596295048718705</v>
      </c>
      <c r="C238" s="4">
        <v>0.54403704951281295</v>
      </c>
      <c r="D238" s="3">
        <v>2020</v>
      </c>
      <c r="O238" s="1"/>
      <c r="P238" s="10"/>
      <c r="Q238" s="10"/>
      <c r="AC238" s="1"/>
      <c r="AD238" s="10"/>
      <c r="AE238" s="10"/>
    </row>
    <row r="239" spans="1:31" x14ac:dyDescent="0.3">
      <c r="A239" s="59" t="s">
        <v>46</v>
      </c>
      <c r="B239" s="4">
        <v>0.88142408397597627</v>
      </c>
      <c r="C239" s="4">
        <v>0.11857591602402374</v>
      </c>
      <c r="D239" s="3">
        <v>2020</v>
      </c>
      <c r="O239" s="1"/>
      <c r="P239" s="10"/>
      <c r="Q239" s="10"/>
      <c r="AC239" s="1"/>
      <c r="AD239" s="10"/>
      <c r="AE239" s="10"/>
    </row>
    <row r="240" spans="1:31" x14ac:dyDescent="0.3">
      <c r="A240" s="59" t="s">
        <v>47</v>
      </c>
      <c r="B240" s="4">
        <v>0.28883743066667106</v>
      </c>
      <c r="C240" s="4">
        <v>0.71116256933332889</v>
      </c>
      <c r="D240" s="3">
        <v>2020</v>
      </c>
      <c r="O240" s="1"/>
      <c r="P240" s="10"/>
      <c r="Q240" s="10"/>
      <c r="AC240" s="1"/>
      <c r="AD240" s="10"/>
      <c r="AE240" s="10"/>
    </row>
    <row r="241" spans="1:31" x14ac:dyDescent="0.3">
      <c r="A241" s="59" t="s">
        <v>48</v>
      </c>
      <c r="B241" s="4">
        <v>0.47421769823513021</v>
      </c>
      <c r="C241" s="4">
        <v>0.52578230176486984</v>
      </c>
      <c r="D241" s="3">
        <v>2020</v>
      </c>
      <c r="O241" s="1"/>
      <c r="P241" s="10"/>
      <c r="Q241" s="10"/>
      <c r="AC241" s="1"/>
      <c r="AD241" s="10"/>
      <c r="AE241" s="10"/>
    </row>
    <row r="242" spans="1:31" x14ac:dyDescent="0.3">
      <c r="A242" s="59" t="s">
        <v>49</v>
      </c>
      <c r="B242" s="4">
        <v>0.46053576885411457</v>
      </c>
      <c r="C242" s="4">
        <v>0.53946423114588549</v>
      </c>
      <c r="D242" s="3">
        <v>2020</v>
      </c>
      <c r="O242" s="1"/>
      <c r="P242" s="10"/>
      <c r="Q242" s="10"/>
      <c r="AC242" s="1"/>
      <c r="AD242" s="10"/>
      <c r="AE242" s="10"/>
    </row>
    <row r="243" spans="1:31" x14ac:dyDescent="0.3">
      <c r="A243" s="59" t="s">
        <v>50</v>
      </c>
      <c r="B243" s="4">
        <v>9.4643723376608008E-3</v>
      </c>
      <c r="C243" s="4">
        <v>0.99053562766233916</v>
      </c>
      <c r="D243" s="3">
        <v>2020</v>
      </c>
      <c r="O243" s="1"/>
      <c r="P243" s="10"/>
      <c r="Q243" s="10"/>
      <c r="AC243" s="1"/>
      <c r="AD243" s="10"/>
      <c r="AE243" s="10"/>
    </row>
    <row r="244" spans="1:31" x14ac:dyDescent="0.3">
      <c r="A244" s="59" t="s">
        <v>51</v>
      </c>
      <c r="B244" s="4">
        <v>0.28901365654194272</v>
      </c>
      <c r="C244" s="4">
        <v>0.71098634345805733</v>
      </c>
      <c r="D244" s="3">
        <v>2020</v>
      </c>
      <c r="O244" s="1"/>
      <c r="P244" s="10"/>
      <c r="Q244" s="10"/>
      <c r="AC244" s="1"/>
      <c r="AD244" s="10"/>
      <c r="AE244" s="10"/>
    </row>
    <row r="245" spans="1:31" x14ac:dyDescent="0.3">
      <c r="A245" s="59" t="s">
        <v>52</v>
      </c>
      <c r="B245" s="4">
        <v>0.70428145234934914</v>
      </c>
      <c r="C245" s="4">
        <v>0.29571854765065086</v>
      </c>
      <c r="D245" s="3">
        <v>2020</v>
      </c>
      <c r="O245" s="1"/>
      <c r="P245" s="10"/>
      <c r="Q245" s="10"/>
      <c r="AC245" s="1"/>
      <c r="AD245" s="10"/>
      <c r="AE245" s="10"/>
    </row>
    <row r="246" spans="1:31" x14ac:dyDescent="0.3">
      <c r="A246" s="59" t="s">
        <v>54</v>
      </c>
      <c r="B246" s="4">
        <v>0.53148907305491189</v>
      </c>
      <c r="C246" s="4">
        <v>0.46851092694508806</v>
      </c>
      <c r="D246" s="3">
        <v>2020</v>
      </c>
      <c r="O246" s="1"/>
      <c r="P246" s="10"/>
      <c r="Q246" s="10"/>
      <c r="AC246" s="1"/>
      <c r="AD246" s="10"/>
      <c r="AE246" s="10"/>
    </row>
    <row r="247" spans="1:31" x14ac:dyDescent="0.3">
      <c r="A247" s="59" t="s">
        <v>55</v>
      </c>
      <c r="B247" s="4">
        <v>0.21354496905526837</v>
      </c>
      <c r="C247" s="4">
        <v>0.78645503094473157</v>
      </c>
      <c r="D247" s="3">
        <v>2020</v>
      </c>
      <c r="O247" s="1"/>
      <c r="P247" s="10"/>
      <c r="Q247" s="10"/>
      <c r="AC247" s="1"/>
      <c r="AD247" s="10"/>
      <c r="AE247" s="10"/>
    </row>
    <row r="248" spans="1:31" x14ac:dyDescent="0.3">
      <c r="A248" s="59" t="s">
        <v>56</v>
      </c>
      <c r="B248" s="4">
        <v>0.80053959923262397</v>
      </c>
      <c r="C248" s="4">
        <v>0.19946040076737606</v>
      </c>
      <c r="D248" s="3">
        <v>2020</v>
      </c>
      <c r="O248" s="1"/>
      <c r="P248" s="10"/>
      <c r="Q248" s="10"/>
      <c r="AC248" s="1"/>
      <c r="AD248" s="10"/>
      <c r="AE248" s="10"/>
    </row>
    <row r="249" spans="1:31" x14ac:dyDescent="0.3">
      <c r="A249" s="59" t="s">
        <v>57</v>
      </c>
      <c r="B249" s="4">
        <v>0.50806216588395736</v>
      </c>
      <c r="C249" s="4">
        <v>0.49193783411604269</v>
      </c>
      <c r="D249" s="3">
        <v>2020</v>
      </c>
      <c r="O249" s="1"/>
      <c r="P249" s="10"/>
      <c r="Q249" s="10"/>
      <c r="AC249" s="1"/>
      <c r="AD249" s="10"/>
      <c r="AE249" s="10"/>
    </row>
    <row r="250" spans="1:31" x14ac:dyDescent="0.3">
      <c r="A250" s="59" t="s">
        <v>58</v>
      </c>
      <c r="B250" s="4">
        <v>0.33258485360472351</v>
      </c>
      <c r="C250" s="4">
        <v>0.66741514639527655</v>
      </c>
      <c r="D250" s="3">
        <v>2020</v>
      </c>
      <c r="O250" s="1"/>
      <c r="P250" s="10"/>
      <c r="Q250" s="10"/>
      <c r="AC250" s="1"/>
      <c r="AD250" s="10"/>
      <c r="AE250" s="10"/>
    </row>
    <row r="251" spans="1:31" x14ac:dyDescent="0.3">
      <c r="A251" s="59" t="s">
        <v>60</v>
      </c>
      <c r="B251" s="4">
        <v>0.37722272136009216</v>
      </c>
      <c r="C251" s="4">
        <v>0.62277727863990784</v>
      </c>
      <c r="D251" s="3">
        <v>2020</v>
      </c>
      <c r="O251" s="1"/>
      <c r="P251" s="10"/>
      <c r="Q251" s="10"/>
      <c r="AC251" s="1"/>
      <c r="AD251" s="10"/>
      <c r="AE251" s="10"/>
    </row>
    <row r="252" spans="1:31" x14ac:dyDescent="0.3">
      <c r="A252" s="59" t="s">
        <v>61</v>
      </c>
      <c r="B252" s="4">
        <v>0.30249714521074755</v>
      </c>
      <c r="C252" s="4">
        <v>0.69750285478925245</v>
      </c>
      <c r="D252" s="3">
        <v>2020</v>
      </c>
      <c r="O252" s="1"/>
      <c r="P252" s="10"/>
      <c r="Q252" s="10"/>
      <c r="AC252" s="1"/>
      <c r="AD252" s="10"/>
      <c r="AE252" s="10"/>
    </row>
    <row r="253" spans="1:31" x14ac:dyDescent="0.3">
      <c r="A253" s="59" t="s">
        <v>62</v>
      </c>
      <c r="B253" s="4">
        <v>0.37106592694145607</v>
      </c>
      <c r="C253" s="4">
        <v>0.62893407305854387</v>
      </c>
      <c r="D253" s="3">
        <v>2020</v>
      </c>
      <c r="O253" s="1"/>
      <c r="P253" s="10"/>
      <c r="Q253" s="10"/>
      <c r="AC253" s="1"/>
      <c r="AD253" s="10"/>
      <c r="AE253" s="10"/>
    </row>
    <row r="254" spans="1:31" x14ac:dyDescent="0.3">
      <c r="A254" s="59" t="s">
        <v>66</v>
      </c>
      <c r="B254" s="4">
        <v>0.72519124737475016</v>
      </c>
      <c r="C254" s="4">
        <v>0.27480875262524984</v>
      </c>
      <c r="D254" s="3">
        <v>2020</v>
      </c>
      <c r="O254" s="1"/>
      <c r="P254" s="10"/>
      <c r="Q254" s="10"/>
      <c r="AC254" s="1"/>
      <c r="AD254" s="10"/>
      <c r="AE254" s="10"/>
    </row>
    <row r="255" spans="1:31" x14ac:dyDescent="0.3">
      <c r="A255" s="59" t="s">
        <v>67</v>
      </c>
      <c r="B255" s="4">
        <v>0.47871505433171085</v>
      </c>
      <c r="C255" s="4">
        <v>0.5212849456682892</v>
      </c>
      <c r="D255" s="3">
        <v>2020</v>
      </c>
      <c r="O255" s="1"/>
      <c r="P255" s="10"/>
      <c r="Q255" s="10"/>
      <c r="AC255" s="1"/>
      <c r="AD255" s="10"/>
      <c r="AE255" s="10"/>
    </row>
    <row r="256" spans="1:31" x14ac:dyDescent="0.3">
      <c r="A256" s="59" t="s">
        <v>68</v>
      </c>
      <c r="B256" s="4">
        <v>0.57238852549647434</v>
      </c>
      <c r="C256" s="4">
        <v>0.42761147450352566</v>
      </c>
      <c r="D256" s="3">
        <v>2020</v>
      </c>
      <c r="O256" s="1"/>
      <c r="P256" s="10"/>
      <c r="Q256" s="10"/>
      <c r="AC256" s="1"/>
      <c r="AD256" s="10"/>
      <c r="AE256" s="10"/>
    </row>
    <row r="257" spans="1:31" x14ac:dyDescent="0.3">
      <c r="A257" s="59" t="s">
        <v>69</v>
      </c>
      <c r="B257" s="4">
        <v>0.54805224324984414</v>
      </c>
      <c r="C257" s="4">
        <v>0.45194775675015586</v>
      </c>
      <c r="D257" s="3">
        <v>2020</v>
      </c>
      <c r="O257" s="1"/>
      <c r="P257" s="10"/>
      <c r="Q257" s="10"/>
      <c r="AC257" s="1"/>
      <c r="AD257" s="10"/>
      <c r="AE257" s="10"/>
    </row>
    <row r="258" spans="1:31" x14ac:dyDescent="0.3">
      <c r="A258" s="59" t="s">
        <v>72</v>
      </c>
      <c r="B258" s="4">
        <v>0.33252832717722691</v>
      </c>
      <c r="C258" s="4">
        <v>0.66747167282277309</v>
      </c>
      <c r="D258" s="3">
        <v>2020</v>
      </c>
      <c r="O258" s="1"/>
      <c r="P258" s="10"/>
      <c r="Q258" s="10"/>
      <c r="AC258" s="1"/>
      <c r="AD258" s="10"/>
      <c r="AE258" s="10"/>
    </row>
    <row r="259" spans="1:31" x14ac:dyDescent="0.3">
      <c r="A259" s="59" t="s">
        <v>73</v>
      </c>
      <c r="B259" s="4">
        <v>0.79747508288408475</v>
      </c>
      <c r="C259" s="4">
        <v>0.2025249171159153</v>
      </c>
      <c r="D259" s="3">
        <v>2020</v>
      </c>
      <c r="O259" s="1"/>
      <c r="P259" s="10"/>
      <c r="Q259" s="10"/>
      <c r="AC259" s="1"/>
      <c r="AD259" s="10"/>
      <c r="AE259" s="10"/>
    </row>
    <row r="260" spans="1:31" x14ac:dyDescent="0.3">
      <c r="A260" s="59" t="s">
        <v>74</v>
      </c>
      <c r="B260" s="4">
        <v>0.34588219482127391</v>
      </c>
      <c r="C260" s="4">
        <v>0.65411780517872609</v>
      </c>
      <c r="D260" s="3">
        <v>2020</v>
      </c>
      <c r="O260" s="1"/>
      <c r="P260" s="10"/>
      <c r="Q260" s="10"/>
      <c r="AC260" s="1"/>
      <c r="AD260" s="10"/>
      <c r="AE260" s="10"/>
    </row>
    <row r="261" spans="1:31" x14ac:dyDescent="0.3">
      <c r="A261" s="59" t="s">
        <v>77</v>
      </c>
      <c r="B261" s="4">
        <v>0.59173884819301137</v>
      </c>
      <c r="C261" s="4">
        <v>0.40826115180698863</v>
      </c>
      <c r="D261" s="3">
        <v>2020</v>
      </c>
      <c r="O261" s="1"/>
      <c r="P261" s="10"/>
      <c r="Q261" s="10"/>
      <c r="AC261" s="1"/>
      <c r="AD261" s="10"/>
      <c r="AE261" s="10"/>
    </row>
    <row r="262" spans="1:31" x14ac:dyDescent="0.3">
      <c r="A262" s="59" t="s">
        <v>79</v>
      </c>
      <c r="B262" s="4">
        <v>0.96140244827384524</v>
      </c>
      <c r="C262" s="4">
        <v>3.8597551726154769E-2</v>
      </c>
      <c r="D262" s="3">
        <v>2020</v>
      </c>
      <c r="O262" s="1"/>
      <c r="P262" s="10"/>
      <c r="Q262" s="10"/>
      <c r="AC262" s="1"/>
      <c r="AD262" s="10"/>
      <c r="AE262" s="10"/>
    </row>
    <row r="263" spans="1:31" x14ac:dyDescent="0.3">
      <c r="A263" s="59" t="s">
        <v>82</v>
      </c>
      <c r="B263" s="4">
        <v>0.34209291970435418</v>
      </c>
      <c r="C263" s="4">
        <v>0.65790708029564582</v>
      </c>
      <c r="D263" s="3">
        <v>2020</v>
      </c>
      <c r="O263" s="1"/>
      <c r="P263" s="10"/>
      <c r="Q263" s="10"/>
      <c r="AC263" s="1"/>
      <c r="AD263" s="10"/>
      <c r="AE263" s="10"/>
    </row>
    <row r="264" spans="1:31" x14ac:dyDescent="0.3">
      <c r="A264" s="59" t="s">
        <v>84</v>
      </c>
      <c r="B264" s="4">
        <v>0.17760042571697926</v>
      </c>
      <c r="C264" s="4">
        <v>0.8223995742830208</v>
      </c>
      <c r="D264" s="3">
        <v>2020</v>
      </c>
      <c r="O264" s="1"/>
      <c r="P264" s="10"/>
      <c r="Q264" s="10"/>
      <c r="AC264" s="1"/>
      <c r="AD264" s="10"/>
      <c r="AE264" s="10"/>
    </row>
    <row r="265" spans="1:31" x14ac:dyDescent="0.3">
      <c r="A265" s="59" t="s">
        <v>85</v>
      </c>
      <c r="B265" s="4">
        <v>0.34091897538406113</v>
      </c>
      <c r="C265" s="4">
        <v>0.65908102461593887</v>
      </c>
      <c r="D265" s="3">
        <v>2020</v>
      </c>
      <c r="O265" s="1"/>
      <c r="P265" s="10"/>
      <c r="Q265" s="10"/>
      <c r="AC265" s="1"/>
      <c r="AD265" s="10"/>
      <c r="AE265" s="10"/>
    </row>
    <row r="266" spans="1:31" x14ac:dyDescent="0.3">
      <c r="A266" s="59" t="s">
        <v>86</v>
      </c>
      <c r="B266" s="4">
        <v>0.1891122861586314</v>
      </c>
      <c r="C266" s="4">
        <v>0.8108877138413686</v>
      </c>
      <c r="D266" s="3">
        <v>2020</v>
      </c>
      <c r="O266" s="1"/>
      <c r="P266" s="10"/>
      <c r="Q266" s="10"/>
      <c r="AC266" s="1"/>
      <c r="AD266" s="10"/>
      <c r="AE266" s="10"/>
    </row>
    <row r="267" spans="1:31" x14ac:dyDescent="0.3">
      <c r="A267" s="59" t="s">
        <v>140</v>
      </c>
      <c r="B267" s="4">
        <v>0.42799592206640458</v>
      </c>
      <c r="C267" s="4">
        <v>0.57200407793359542</v>
      </c>
      <c r="D267" s="3">
        <v>2020</v>
      </c>
      <c r="O267" s="1"/>
      <c r="P267" s="10"/>
      <c r="Q267" s="10"/>
      <c r="AC267" s="1"/>
      <c r="AD267" s="10"/>
      <c r="AE267" s="10"/>
    </row>
    <row r="268" spans="1:31" x14ac:dyDescent="0.3">
      <c r="A268" s="59" t="s">
        <v>87</v>
      </c>
      <c r="B268" s="4">
        <v>0.82674304568150603</v>
      </c>
      <c r="C268" s="4">
        <v>0.173256954318494</v>
      </c>
      <c r="D268" s="3">
        <v>2020</v>
      </c>
      <c r="O268" s="1"/>
      <c r="P268" s="10"/>
      <c r="Q268" s="10"/>
      <c r="AC268" s="1"/>
      <c r="AD268" s="10"/>
      <c r="AE268" s="10"/>
    </row>
    <row r="269" spans="1:31" x14ac:dyDescent="0.3">
      <c r="A269" s="59" t="s">
        <v>88</v>
      </c>
      <c r="B269" s="4">
        <v>0.31128962115106806</v>
      </c>
      <c r="C269" s="4">
        <v>0.68871037884893194</v>
      </c>
      <c r="D269" s="3">
        <v>2020</v>
      </c>
      <c r="O269" s="1"/>
      <c r="P269" s="10"/>
      <c r="Q269" s="10"/>
      <c r="AC269" s="1"/>
      <c r="AD269" s="10"/>
      <c r="AE269" s="10"/>
    </row>
    <row r="270" spans="1:31" x14ac:dyDescent="0.3">
      <c r="A270" s="59" t="s">
        <v>89</v>
      </c>
      <c r="B270" s="4">
        <v>0.74366855733278747</v>
      </c>
      <c r="C270" s="4">
        <v>0.25633144266721253</v>
      </c>
      <c r="D270" s="3">
        <v>2020</v>
      </c>
      <c r="O270" s="1"/>
      <c r="P270" s="10"/>
      <c r="Q270" s="10"/>
      <c r="AC270" s="1"/>
      <c r="AD270" s="10"/>
      <c r="AE270" s="10"/>
    </row>
    <row r="271" spans="1:31" x14ac:dyDescent="0.3">
      <c r="A271" s="59" t="s">
        <v>92</v>
      </c>
      <c r="B271" s="4">
        <v>0.58443304180961653</v>
      </c>
      <c r="C271" s="4">
        <v>0.41556695819038342</v>
      </c>
      <c r="D271" s="3">
        <v>2020</v>
      </c>
      <c r="O271" s="1"/>
      <c r="P271" s="10"/>
      <c r="Q271" s="10"/>
      <c r="AC271" s="1"/>
      <c r="AD271" s="10"/>
      <c r="AE271" s="10"/>
    </row>
    <row r="272" spans="1:31" x14ac:dyDescent="0.3">
      <c r="A272" s="59" t="s">
        <v>93</v>
      </c>
      <c r="B272" s="4">
        <v>0.61449414759967902</v>
      </c>
      <c r="C272" s="4">
        <v>0.38550585240032098</v>
      </c>
      <c r="D272" s="3">
        <v>2020</v>
      </c>
      <c r="O272" s="1"/>
      <c r="P272" s="10"/>
      <c r="Q272" s="10"/>
      <c r="AC272" s="1"/>
      <c r="AD272" s="10"/>
      <c r="AE272" s="10"/>
    </row>
    <row r="273" spans="15:31" x14ac:dyDescent="0.3">
      <c r="O273" s="1"/>
      <c r="P273" s="10"/>
      <c r="Q273" s="10"/>
      <c r="AC273" s="1"/>
      <c r="AD273" s="10"/>
      <c r="AE273" s="10"/>
    </row>
    <row r="274" spans="15:31" x14ac:dyDescent="0.3">
      <c r="AC274" s="1"/>
      <c r="AD274" s="10"/>
      <c r="AE274" s="10"/>
    </row>
    <row r="275" spans="15:31" x14ac:dyDescent="0.3">
      <c r="AC275" s="1"/>
      <c r="AD275" s="10"/>
      <c r="AE275" s="1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9AF8-D80F-4F0F-BB31-93E5B6093C60}">
  <dimension ref="A4:AB281"/>
  <sheetViews>
    <sheetView showGridLines="0" topLeftCell="M1" zoomScale="85" zoomScaleNormal="85" workbookViewId="0">
      <selection activeCell="X19" sqref="X19"/>
    </sheetView>
  </sheetViews>
  <sheetFormatPr baseColWidth="10" defaultRowHeight="14.4" x14ac:dyDescent="0.3"/>
  <cols>
    <col min="1" max="1" width="49.88671875" bestFit="1" customWidth="1"/>
    <col min="2" max="2" width="5.33203125" bestFit="1" customWidth="1"/>
    <col min="3" max="3" width="16.109375" bestFit="1" customWidth="1"/>
    <col min="6" max="7" width="0" hidden="1" customWidth="1"/>
    <col min="13" max="13" width="4.109375" style="15" customWidth="1"/>
    <col min="15" max="15" width="75" bestFit="1" customWidth="1"/>
    <col min="16" max="16" width="12.44140625" bestFit="1" customWidth="1"/>
    <col min="17" max="17" width="11.6640625" bestFit="1" customWidth="1"/>
    <col min="20" max="21" width="0" hidden="1" customWidth="1"/>
    <col min="28" max="28" width="11.44140625" style="15"/>
  </cols>
  <sheetData>
    <row r="4" spans="3:24" ht="13.5" customHeight="1" x14ac:dyDescent="0.3"/>
    <row r="5" spans="3:24" x14ac:dyDescent="0.3">
      <c r="C5" s="19" t="s">
        <v>324</v>
      </c>
      <c r="E5" t="s">
        <v>272</v>
      </c>
      <c r="F5">
        <v>2016</v>
      </c>
      <c r="G5">
        <v>2017</v>
      </c>
      <c r="H5">
        <v>2018</v>
      </c>
      <c r="I5">
        <v>2019</v>
      </c>
      <c r="J5">
        <v>2020</v>
      </c>
      <c r="Q5" s="19" t="s">
        <v>324</v>
      </c>
      <c r="S5" t="s">
        <v>272</v>
      </c>
      <c r="T5">
        <v>2016</v>
      </c>
      <c r="U5">
        <v>2017</v>
      </c>
      <c r="V5">
        <v>2018</v>
      </c>
      <c r="W5">
        <v>2019</v>
      </c>
      <c r="X5">
        <v>2020</v>
      </c>
    </row>
    <row r="6" spans="3:24" x14ac:dyDescent="0.3">
      <c r="C6" t="s">
        <v>306</v>
      </c>
      <c r="D6" t="s">
        <v>307</v>
      </c>
      <c r="E6" t="s">
        <v>317</v>
      </c>
      <c r="F6" s="10">
        <f t="shared" ref="F6:J12" si="0">+COUNTIFS($B:$B,$C6,$B:$B,$D6,$D:$D,F$5)/COUNTIF($D:$D,F$5)</f>
        <v>0.16666666666666666</v>
      </c>
      <c r="G6" s="10">
        <f t="shared" si="0"/>
        <v>0.18181818181818182</v>
      </c>
      <c r="H6" s="10">
        <f t="shared" si="0"/>
        <v>0.16666666666666666</v>
      </c>
      <c r="I6" s="10">
        <f t="shared" si="0"/>
        <v>7.6923076923076927E-2</v>
      </c>
      <c r="J6" s="10">
        <f t="shared" si="0"/>
        <v>0.2</v>
      </c>
      <c r="Q6" t="s">
        <v>306</v>
      </c>
      <c r="R6" t="s">
        <v>307</v>
      </c>
      <c r="S6" t="s">
        <v>317</v>
      </c>
      <c r="T6" s="10">
        <f t="shared" ref="T6:X12" si="1">+COUNTIFS($P:$P,$Q6,$P:$P,$R6,$R:$R,T$5)/COUNTIF($R:$R,T$5)</f>
        <v>0.1891891891891892</v>
      </c>
      <c r="U6" s="10">
        <f t="shared" si="1"/>
        <v>0.04</v>
      </c>
      <c r="V6" s="10">
        <f t="shared" si="1"/>
        <v>0.2857142857142857</v>
      </c>
      <c r="W6" s="10">
        <f t="shared" si="1"/>
        <v>0.17857142857142858</v>
      </c>
      <c r="X6" s="10">
        <f t="shared" si="1"/>
        <v>0.16666666666666666</v>
      </c>
    </row>
    <row r="7" spans="3:24" x14ac:dyDescent="0.3">
      <c r="C7" t="s">
        <v>271</v>
      </c>
      <c r="D7" t="s">
        <v>308</v>
      </c>
      <c r="E7" t="s">
        <v>316</v>
      </c>
      <c r="F7" s="10">
        <f t="shared" si="0"/>
        <v>0.16666666666666666</v>
      </c>
      <c r="G7" s="10">
        <f t="shared" si="0"/>
        <v>0.27272727272727271</v>
      </c>
      <c r="H7" s="10">
        <f t="shared" si="0"/>
        <v>0.25</v>
      </c>
      <c r="I7" s="10">
        <f t="shared" si="0"/>
        <v>0.30769230769230771</v>
      </c>
      <c r="J7" s="10">
        <f t="shared" si="0"/>
        <v>0.26666666666666666</v>
      </c>
      <c r="Q7" t="s">
        <v>271</v>
      </c>
      <c r="R7" t="s">
        <v>308</v>
      </c>
      <c r="S7" t="s">
        <v>316</v>
      </c>
      <c r="T7" s="10">
        <f t="shared" si="1"/>
        <v>0.13513513513513514</v>
      </c>
      <c r="U7" s="10">
        <f t="shared" si="1"/>
        <v>0.24</v>
      </c>
      <c r="V7" s="10">
        <f t="shared" si="1"/>
        <v>0.19047619047619047</v>
      </c>
      <c r="W7" s="10">
        <f t="shared" si="1"/>
        <v>0.14285714285714285</v>
      </c>
      <c r="X7" s="10">
        <f t="shared" si="1"/>
        <v>0.1388888888888889</v>
      </c>
    </row>
    <row r="8" spans="3:24" x14ac:dyDescent="0.3">
      <c r="C8" t="s">
        <v>309</v>
      </c>
      <c r="D8" t="s">
        <v>310</v>
      </c>
      <c r="E8" s="17" t="s">
        <v>318</v>
      </c>
      <c r="F8" s="10">
        <f t="shared" si="0"/>
        <v>0.41666666666666669</v>
      </c>
      <c r="G8" s="10">
        <f t="shared" si="0"/>
        <v>0.27272727272727271</v>
      </c>
      <c r="H8" s="10">
        <f t="shared" si="0"/>
        <v>0.41666666666666669</v>
      </c>
      <c r="I8" s="10">
        <f t="shared" si="0"/>
        <v>0.30769230769230771</v>
      </c>
      <c r="J8" s="10">
        <f t="shared" si="0"/>
        <v>0.26666666666666666</v>
      </c>
      <c r="Q8" t="s">
        <v>309</v>
      </c>
      <c r="R8" t="s">
        <v>310</v>
      </c>
      <c r="S8" s="17" t="s">
        <v>318</v>
      </c>
      <c r="T8" s="10">
        <f t="shared" si="1"/>
        <v>2.7027027027027029E-2</v>
      </c>
      <c r="U8" s="10">
        <f t="shared" si="1"/>
        <v>0.16</v>
      </c>
      <c r="V8" s="10">
        <f t="shared" si="1"/>
        <v>9.5238095238095233E-2</v>
      </c>
      <c r="W8" s="10">
        <f t="shared" si="1"/>
        <v>0.21428571428571427</v>
      </c>
      <c r="X8" s="10">
        <f t="shared" si="1"/>
        <v>0.19444444444444445</v>
      </c>
    </row>
    <row r="9" spans="3:24" x14ac:dyDescent="0.3">
      <c r="C9" t="s">
        <v>311</v>
      </c>
      <c r="D9" t="s">
        <v>275</v>
      </c>
      <c r="E9" s="17" t="s">
        <v>319</v>
      </c>
      <c r="F9" s="10">
        <f t="shared" si="0"/>
        <v>0.16666666666666666</v>
      </c>
      <c r="G9" s="10">
        <f t="shared" si="0"/>
        <v>9.0909090909090912E-2</v>
      </c>
      <c r="H9" s="10">
        <f t="shared" si="0"/>
        <v>0.16666666666666666</v>
      </c>
      <c r="I9" s="10">
        <f t="shared" si="0"/>
        <v>0.30769230769230771</v>
      </c>
      <c r="J9" s="10">
        <f t="shared" si="0"/>
        <v>0.26666666666666666</v>
      </c>
      <c r="Q9" t="s">
        <v>311</v>
      </c>
      <c r="R9" t="s">
        <v>275</v>
      </c>
      <c r="S9" s="17" t="s">
        <v>319</v>
      </c>
      <c r="T9" s="10">
        <f t="shared" si="1"/>
        <v>0.21621621621621623</v>
      </c>
      <c r="U9" s="10">
        <f t="shared" si="1"/>
        <v>0.16</v>
      </c>
      <c r="V9" s="10">
        <f t="shared" si="1"/>
        <v>9.5238095238095233E-2</v>
      </c>
      <c r="W9" s="10">
        <f t="shared" si="1"/>
        <v>0.17857142857142858</v>
      </c>
      <c r="X9" s="10">
        <f t="shared" si="1"/>
        <v>0.1111111111111111</v>
      </c>
    </row>
    <row r="10" spans="3:24" x14ac:dyDescent="0.3">
      <c r="C10" t="s">
        <v>267</v>
      </c>
      <c r="D10" t="s">
        <v>312</v>
      </c>
      <c r="E10" s="17" t="s">
        <v>320</v>
      </c>
      <c r="F10" s="10">
        <f t="shared" si="0"/>
        <v>8.3333333333333329E-2</v>
      </c>
      <c r="G10" s="10">
        <f t="shared" si="0"/>
        <v>0.18181818181818182</v>
      </c>
      <c r="H10" s="10">
        <f t="shared" si="0"/>
        <v>0</v>
      </c>
      <c r="I10" s="10">
        <f t="shared" si="0"/>
        <v>0</v>
      </c>
      <c r="J10" s="10">
        <f t="shared" si="0"/>
        <v>0</v>
      </c>
      <c r="Q10" t="s">
        <v>267</v>
      </c>
      <c r="R10" t="s">
        <v>312</v>
      </c>
      <c r="S10" s="17" t="s">
        <v>320</v>
      </c>
      <c r="T10" s="10">
        <f t="shared" si="1"/>
        <v>0.1891891891891892</v>
      </c>
      <c r="U10" s="10">
        <f t="shared" si="1"/>
        <v>0.12</v>
      </c>
      <c r="V10" s="10">
        <f t="shared" si="1"/>
        <v>9.5238095238095233E-2</v>
      </c>
      <c r="W10" s="10">
        <f t="shared" si="1"/>
        <v>3.5714285714285712E-2</v>
      </c>
      <c r="X10" s="10">
        <f t="shared" si="1"/>
        <v>5.5555555555555552E-2</v>
      </c>
    </row>
    <row r="11" spans="3:24" x14ac:dyDescent="0.3">
      <c r="C11" t="s">
        <v>313</v>
      </c>
      <c r="D11" t="s">
        <v>314</v>
      </c>
      <c r="E11" s="17" t="s">
        <v>321</v>
      </c>
      <c r="F11" s="10">
        <f t="shared" si="0"/>
        <v>0</v>
      </c>
      <c r="G11" s="10">
        <f t="shared" si="0"/>
        <v>0</v>
      </c>
      <c r="H11" s="10">
        <f t="shared" si="0"/>
        <v>0</v>
      </c>
      <c r="I11" s="10">
        <f t="shared" si="0"/>
        <v>0</v>
      </c>
      <c r="J11" s="10">
        <f t="shared" si="0"/>
        <v>0</v>
      </c>
      <c r="Q11" t="s">
        <v>313</v>
      </c>
      <c r="R11" t="s">
        <v>314</v>
      </c>
      <c r="S11" s="17" t="s">
        <v>321</v>
      </c>
      <c r="T11" s="10">
        <f t="shared" si="1"/>
        <v>8.1081081081081086E-2</v>
      </c>
      <c r="U11" s="10">
        <f t="shared" si="1"/>
        <v>0.04</v>
      </c>
      <c r="V11" s="10">
        <f t="shared" si="1"/>
        <v>4.7619047619047616E-2</v>
      </c>
      <c r="W11" s="10">
        <f t="shared" si="1"/>
        <v>0.14285714285714285</v>
      </c>
      <c r="X11" s="10">
        <f t="shared" si="1"/>
        <v>0.1111111111111111</v>
      </c>
    </row>
    <row r="12" spans="3:24" x14ac:dyDescent="0.3">
      <c r="C12" t="s">
        <v>315</v>
      </c>
      <c r="D12" t="s">
        <v>278</v>
      </c>
      <c r="E12" s="17" t="s">
        <v>322</v>
      </c>
      <c r="F12" s="10">
        <f t="shared" si="0"/>
        <v>0</v>
      </c>
      <c r="G12" s="10">
        <f t="shared" si="0"/>
        <v>0</v>
      </c>
      <c r="H12" s="10">
        <f t="shared" si="0"/>
        <v>0</v>
      </c>
      <c r="I12" s="10">
        <f t="shared" si="0"/>
        <v>0</v>
      </c>
      <c r="J12" s="10">
        <f t="shared" si="0"/>
        <v>0</v>
      </c>
      <c r="Q12" t="s">
        <v>315</v>
      </c>
      <c r="R12" t="s">
        <v>315</v>
      </c>
      <c r="S12" s="17" t="s">
        <v>322</v>
      </c>
      <c r="T12" s="10">
        <f t="shared" si="1"/>
        <v>0.16216216216216217</v>
      </c>
      <c r="U12" s="10">
        <f t="shared" si="1"/>
        <v>0.24</v>
      </c>
      <c r="V12" s="10">
        <f t="shared" si="1"/>
        <v>0.19047619047619047</v>
      </c>
      <c r="W12" s="10">
        <f t="shared" si="1"/>
        <v>0.10714285714285714</v>
      </c>
      <c r="X12" s="10">
        <f t="shared" si="1"/>
        <v>0.22222222222222221</v>
      </c>
    </row>
    <row r="13" spans="3:24" x14ac:dyDescent="0.3">
      <c r="F13" s="18">
        <f>SUM(F6:F12)</f>
        <v>1</v>
      </c>
      <c r="G13" s="18">
        <f>SUM(G6:G12)</f>
        <v>1</v>
      </c>
      <c r="H13" s="18">
        <f>SUM(H6:H12)</f>
        <v>0.99999999999999989</v>
      </c>
      <c r="I13" s="18">
        <f>SUM(I6:I12)</f>
        <v>1</v>
      </c>
      <c r="J13" s="18">
        <f>SUM(J6:J12)</f>
        <v>1</v>
      </c>
      <c r="T13" s="18">
        <f>SUM(T6:T12)</f>
        <v>1</v>
      </c>
      <c r="U13" s="18">
        <f>SUM(U6:U12)</f>
        <v>1</v>
      </c>
      <c r="V13" s="18">
        <f>SUM(V6:V12)</f>
        <v>1</v>
      </c>
      <c r="W13" s="18">
        <f>SUM(W6:W12)</f>
        <v>0.99999999999999989</v>
      </c>
      <c r="X13" s="18">
        <f>SUM(X6:X12)</f>
        <v>1</v>
      </c>
    </row>
    <row r="17" spans="1:18" x14ac:dyDescent="0.3">
      <c r="O17" s="61" t="s">
        <v>364</v>
      </c>
      <c r="P17" s="61" t="s">
        <v>418</v>
      </c>
      <c r="Q17" s="61" t="s">
        <v>323</v>
      </c>
      <c r="R17" s="61" t="s">
        <v>374</v>
      </c>
    </row>
    <row r="18" spans="1:18" x14ac:dyDescent="0.3">
      <c r="A18" s="59" t="s">
        <v>86</v>
      </c>
      <c r="B18" s="4">
        <v>0.14767255172719868</v>
      </c>
      <c r="C18" s="3" t="s">
        <v>8</v>
      </c>
      <c r="D18" s="3">
        <v>2016</v>
      </c>
      <c r="O18" s="3" t="s">
        <v>55</v>
      </c>
      <c r="P18" s="4">
        <v>0.3488812849790075</v>
      </c>
      <c r="Q18" s="3" t="s">
        <v>10</v>
      </c>
      <c r="R18" s="3">
        <v>2020</v>
      </c>
    </row>
    <row r="19" spans="1:18" x14ac:dyDescent="0.3">
      <c r="A19" s="59" t="s">
        <v>82</v>
      </c>
      <c r="B19" s="4">
        <v>0.1185261280179694</v>
      </c>
      <c r="C19" s="3" t="s">
        <v>12</v>
      </c>
      <c r="D19" s="3">
        <v>2016</v>
      </c>
      <c r="O19" s="3" t="s">
        <v>74</v>
      </c>
      <c r="P19" s="4">
        <v>0.35482801619290988</v>
      </c>
      <c r="Q19" s="3" t="s">
        <v>17</v>
      </c>
      <c r="R19" s="3">
        <v>2020</v>
      </c>
    </row>
    <row r="20" spans="1:18" x14ac:dyDescent="0.3">
      <c r="A20" s="59" t="s">
        <v>44</v>
      </c>
      <c r="B20" s="4">
        <v>2.7354524256891128E-2</v>
      </c>
      <c r="C20" s="3" t="s">
        <v>23</v>
      </c>
      <c r="D20" s="3">
        <v>2016</v>
      </c>
      <c r="O20" s="3" t="s">
        <v>51</v>
      </c>
      <c r="P20" s="4">
        <v>4.7223779507391969E-2</v>
      </c>
      <c r="Q20" s="3" t="s">
        <v>19</v>
      </c>
      <c r="R20" s="3">
        <v>2020</v>
      </c>
    </row>
    <row r="21" spans="1:18" x14ac:dyDescent="0.3">
      <c r="A21" s="59" t="s">
        <v>79</v>
      </c>
      <c r="B21" s="4">
        <v>0.19548449592413866</v>
      </c>
      <c r="C21" s="3" t="s">
        <v>8</v>
      </c>
      <c r="D21" s="3">
        <v>2016</v>
      </c>
      <c r="O21" s="3" t="s">
        <v>56</v>
      </c>
      <c r="P21" s="4">
        <v>5.9957809849815004E-2</v>
      </c>
      <c r="Q21" s="3" t="s">
        <v>12</v>
      </c>
      <c r="R21" s="3">
        <v>2020</v>
      </c>
    </row>
    <row r="22" spans="1:18" x14ac:dyDescent="0.3">
      <c r="A22" s="59" t="s">
        <v>73</v>
      </c>
      <c r="B22" s="4">
        <v>9.2864297841369181E-2</v>
      </c>
      <c r="C22" s="3" t="s">
        <v>8</v>
      </c>
      <c r="D22" s="3">
        <v>2016</v>
      </c>
      <c r="O22" s="3" t="s">
        <v>52</v>
      </c>
      <c r="P22" s="4">
        <v>1.0632843479784618E-2</v>
      </c>
      <c r="Q22" s="3" t="s">
        <v>23</v>
      </c>
      <c r="R22" s="3">
        <v>2020</v>
      </c>
    </row>
    <row r="23" spans="1:18" x14ac:dyDescent="0.3">
      <c r="A23" s="59" t="s">
        <v>34</v>
      </c>
      <c r="B23" s="4">
        <v>9.779075812467683E-2</v>
      </c>
      <c r="C23" s="3" t="s">
        <v>8</v>
      </c>
      <c r="D23" s="3">
        <v>2016</v>
      </c>
      <c r="O23" s="3" t="s">
        <v>89</v>
      </c>
      <c r="P23" s="4">
        <v>1.5256367708199952E-2</v>
      </c>
      <c r="Q23" s="3" t="s">
        <v>8</v>
      </c>
      <c r="R23" s="3">
        <v>2020</v>
      </c>
    </row>
    <row r="24" spans="1:18" x14ac:dyDescent="0.3">
      <c r="A24" s="59" t="s">
        <v>43</v>
      </c>
      <c r="B24" s="4">
        <v>7.533527375623536E-2</v>
      </c>
      <c r="C24" s="3" t="s">
        <v>12</v>
      </c>
      <c r="D24" s="3">
        <v>2016</v>
      </c>
      <c r="O24" s="3" t="s">
        <v>85</v>
      </c>
      <c r="P24" s="4">
        <v>-0.83153557001574652</v>
      </c>
      <c r="Q24" s="3" t="s">
        <v>23</v>
      </c>
      <c r="R24" s="3">
        <v>2020</v>
      </c>
    </row>
    <row r="25" spans="1:18" x14ac:dyDescent="0.3">
      <c r="A25" s="59" t="s">
        <v>28</v>
      </c>
      <c r="B25" s="4">
        <v>-0.25593727480502543</v>
      </c>
      <c r="C25" s="3" t="s">
        <v>14</v>
      </c>
      <c r="D25" s="3">
        <v>2016</v>
      </c>
      <c r="O25" s="3" t="s">
        <v>37</v>
      </c>
      <c r="P25" s="4">
        <v>-12.106827121548468</v>
      </c>
      <c r="Q25" s="3" t="s">
        <v>12</v>
      </c>
      <c r="R25" s="3">
        <v>2020</v>
      </c>
    </row>
    <row r="26" spans="1:18" x14ac:dyDescent="0.3">
      <c r="A26" s="59" t="s">
        <v>61</v>
      </c>
      <c r="B26" s="4">
        <v>2.8439336640364288E-2</v>
      </c>
      <c r="C26" s="3" t="s">
        <v>17</v>
      </c>
      <c r="D26" s="3">
        <v>2016</v>
      </c>
      <c r="O26" s="3" t="s">
        <v>69</v>
      </c>
      <c r="P26" s="4">
        <v>0.2470448653214902</v>
      </c>
      <c r="Q26" s="3" t="s">
        <v>17</v>
      </c>
      <c r="R26" s="3">
        <v>2020</v>
      </c>
    </row>
    <row r="27" spans="1:18" x14ac:dyDescent="0.3">
      <c r="A27" s="59" t="s">
        <v>41</v>
      </c>
      <c r="B27" s="4">
        <v>5.413217645508156E-2</v>
      </c>
      <c r="C27" s="3" t="s">
        <v>23</v>
      </c>
      <c r="D27" s="3">
        <v>2016</v>
      </c>
      <c r="O27" s="3" t="s">
        <v>66</v>
      </c>
      <c r="P27" s="4">
        <v>9.3432011641597215E-2</v>
      </c>
      <c r="Q27" s="3" t="s">
        <v>8</v>
      </c>
      <c r="R27" s="3">
        <v>2020</v>
      </c>
    </row>
    <row r="28" spans="1:18" x14ac:dyDescent="0.3">
      <c r="A28" s="59" t="s">
        <v>138</v>
      </c>
      <c r="B28" s="4">
        <v>6.7927394893205442E-2</v>
      </c>
      <c r="C28" s="3" t="s">
        <v>8</v>
      </c>
      <c r="D28" s="3">
        <v>2016</v>
      </c>
      <c r="O28" s="3" t="s">
        <v>67</v>
      </c>
      <c r="P28" s="4">
        <v>0.28337473028411458</v>
      </c>
      <c r="Q28" s="3" t="s">
        <v>17</v>
      </c>
      <c r="R28" s="3">
        <v>2020</v>
      </c>
    </row>
    <row r="29" spans="1:18" x14ac:dyDescent="0.3">
      <c r="A29" s="59" t="s">
        <v>140</v>
      </c>
      <c r="B29" s="4">
        <v>-1.7817071059932361E-2</v>
      </c>
      <c r="C29" s="3" t="s">
        <v>8</v>
      </c>
      <c r="D29" s="3">
        <v>2016</v>
      </c>
      <c r="O29" s="3" t="s">
        <v>77</v>
      </c>
      <c r="P29" s="4">
        <v>0.12460086919850165</v>
      </c>
      <c r="Q29" s="3" t="s">
        <v>8</v>
      </c>
      <c r="R29" s="3">
        <v>2020</v>
      </c>
    </row>
    <row r="30" spans="1:18" x14ac:dyDescent="0.3">
      <c r="A30" s="59" t="s">
        <v>86</v>
      </c>
      <c r="B30" s="4">
        <v>0.13122385471354503</v>
      </c>
      <c r="C30" s="3" t="s">
        <v>8</v>
      </c>
      <c r="D30" s="3">
        <v>2017</v>
      </c>
      <c r="O30" s="3" t="s">
        <v>32</v>
      </c>
      <c r="P30" s="4">
        <v>9.7598384991779072E-2</v>
      </c>
      <c r="Q30" s="3" t="s">
        <v>10</v>
      </c>
      <c r="R30" s="3">
        <v>2020</v>
      </c>
    </row>
    <row r="31" spans="1:18" x14ac:dyDescent="0.3">
      <c r="A31" s="59" t="s">
        <v>79</v>
      </c>
      <c r="B31" s="4">
        <v>0.18657996401161181</v>
      </c>
      <c r="C31" s="3" t="s">
        <v>8</v>
      </c>
      <c r="D31" s="3">
        <v>2017</v>
      </c>
      <c r="O31" s="3" t="s">
        <v>30</v>
      </c>
      <c r="P31" s="4">
        <v>0.12189021437395295</v>
      </c>
      <c r="Q31" s="3" t="s">
        <v>10</v>
      </c>
      <c r="R31" s="3">
        <v>2020</v>
      </c>
    </row>
    <row r="32" spans="1:18" x14ac:dyDescent="0.3">
      <c r="A32" s="59" t="s">
        <v>38</v>
      </c>
      <c r="B32" s="4">
        <v>0.19142980231424969</v>
      </c>
      <c r="C32" s="3" t="s">
        <v>12</v>
      </c>
      <c r="D32" s="3">
        <v>2017</v>
      </c>
      <c r="O32" s="3" t="s">
        <v>40</v>
      </c>
      <c r="P32" s="4">
        <v>0.5465776065352872</v>
      </c>
      <c r="Q32" s="3" t="s">
        <v>8</v>
      </c>
      <c r="R32" s="3">
        <v>2020</v>
      </c>
    </row>
    <row r="33" spans="1:18" x14ac:dyDescent="0.3">
      <c r="A33" s="59" t="s">
        <v>82</v>
      </c>
      <c r="B33" s="4">
        <v>9.5839067931219671E-2</v>
      </c>
      <c r="C33" s="3" t="s">
        <v>12</v>
      </c>
      <c r="D33" s="3">
        <v>2017</v>
      </c>
      <c r="O33" s="3" t="s">
        <v>26</v>
      </c>
      <c r="P33" s="4">
        <v>0.34257666357617272</v>
      </c>
      <c r="Q33" s="3" t="s">
        <v>8</v>
      </c>
      <c r="R33" s="3">
        <v>2020</v>
      </c>
    </row>
    <row r="34" spans="1:18" x14ac:dyDescent="0.3">
      <c r="A34" s="59" t="s">
        <v>44</v>
      </c>
      <c r="B34" s="4">
        <v>2.0965693885936647E-2</v>
      </c>
      <c r="C34" s="3" t="s">
        <v>23</v>
      </c>
      <c r="D34" s="3">
        <v>2017</v>
      </c>
      <c r="O34" s="3" t="s">
        <v>60</v>
      </c>
      <c r="P34" s="4">
        <v>0.6491006469788686</v>
      </c>
      <c r="Q34" s="3" t="s">
        <v>17</v>
      </c>
      <c r="R34" s="3">
        <v>2020</v>
      </c>
    </row>
    <row r="35" spans="1:18" x14ac:dyDescent="0.3">
      <c r="A35" s="59" t="s">
        <v>73</v>
      </c>
      <c r="B35" s="4">
        <v>5.2564843144751849E-2</v>
      </c>
      <c r="C35" s="3" t="s">
        <v>8</v>
      </c>
      <c r="D35" s="3">
        <v>2017</v>
      </c>
      <c r="O35" s="3" t="s">
        <v>57</v>
      </c>
      <c r="P35" s="4">
        <v>0.11833783976092216</v>
      </c>
      <c r="Q35" s="3" t="s">
        <v>12</v>
      </c>
      <c r="R35" s="3">
        <v>2020</v>
      </c>
    </row>
    <row r="36" spans="1:18" x14ac:dyDescent="0.3">
      <c r="A36" s="59" t="s">
        <v>43</v>
      </c>
      <c r="B36" s="4">
        <v>-9.7076931593734123E-2</v>
      </c>
      <c r="C36" s="3" t="s">
        <v>12</v>
      </c>
      <c r="D36" s="3">
        <v>2017</v>
      </c>
      <c r="O36" s="3" t="s">
        <v>68</v>
      </c>
      <c r="P36" s="4">
        <v>8.7515036452744555E-2</v>
      </c>
      <c r="Q36" s="3" t="s">
        <v>17</v>
      </c>
      <c r="R36" s="3">
        <v>2020</v>
      </c>
    </row>
    <row r="37" spans="1:18" x14ac:dyDescent="0.3">
      <c r="A37" s="59" t="s">
        <v>28</v>
      </c>
      <c r="B37" s="4">
        <v>-0.29083614094609211</v>
      </c>
      <c r="C37" s="3" t="s">
        <v>14</v>
      </c>
      <c r="D37" s="3">
        <v>2017</v>
      </c>
      <c r="O37" s="3" t="s">
        <v>31</v>
      </c>
      <c r="P37" s="4">
        <v>0.20917673485853258</v>
      </c>
      <c r="Q37" s="3" t="s">
        <v>12</v>
      </c>
      <c r="R37" s="3">
        <v>2020</v>
      </c>
    </row>
    <row r="38" spans="1:18" x14ac:dyDescent="0.3">
      <c r="A38" s="59" t="s">
        <v>138</v>
      </c>
      <c r="B38" s="4">
        <v>5.2937925514554472E-2</v>
      </c>
      <c r="C38" s="3" t="s">
        <v>8</v>
      </c>
      <c r="D38" s="3">
        <v>2017</v>
      </c>
      <c r="O38" s="3" t="s">
        <v>58</v>
      </c>
      <c r="P38" s="4">
        <v>8.8815312452141817E-2</v>
      </c>
      <c r="Q38" s="3" t="s">
        <v>12</v>
      </c>
      <c r="R38" s="3">
        <v>2020</v>
      </c>
    </row>
    <row r="39" spans="1:18" x14ac:dyDescent="0.3">
      <c r="A39" s="59" t="s">
        <v>140</v>
      </c>
      <c r="B39" s="4">
        <v>4.3188765897628094E-2</v>
      </c>
      <c r="C39" s="3" t="s">
        <v>8</v>
      </c>
      <c r="D39" s="3">
        <v>2017</v>
      </c>
      <c r="O39" s="3" t="s">
        <v>48</v>
      </c>
      <c r="P39" s="4">
        <v>7.1916561971013718E-2</v>
      </c>
      <c r="Q39" s="3" t="s">
        <v>23</v>
      </c>
      <c r="R39" s="3">
        <v>2020</v>
      </c>
    </row>
    <row r="40" spans="1:18" x14ac:dyDescent="0.3">
      <c r="A40" s="59" t="s">
        <v>61</v>
      </c>
      <c r="B40" s="4">
        <v>3.3518601191330093E-2</v>
      </c>
      <c r="C40" s="3" t="s">
        <v>17</v>
      </c>
      <c r="D40" s="3">
        <v>2017</v>
      </c>
      <c r="O40" s="3" t="s">
        <v>49</v>
      </c>
      <c r="P40" s="4">
        <v>0.24686636699292722</v>
      </c>
      <c r="Q40" s="3" t="s">
        <v>23</v>
      </c>
      <c r="R40" s="3">
        <v>2020</v>
      </c>
    </row>
    <row r="41" spans="1:18" x14ac:dyDescent="0.3">
      <c r="A41" s="3" t="s">
        <v>86</v>
      </c>
      <c r="B41" s="4">
        <v>8.4841465988191561E-2</v>
      </c>
      <c r="C41" s="4" t="s">
        <v>8</v>
      </c>
      <c r="D41" s="3">
        <v>2018</v>
      </c>
      <c r="O41" s="3" t="s">
        <v>42</v>
      </c>
      <c r="P41" s="4">
        <v>0.32943259173590611</v>
      </c>
      <c r="Q41" s="3" t="s">
        <v>262</v>
      </c>
      <c r="R41" s="3">
        <v>2020</v>
      </c>
    </row>
    <row r="42" spans="1:18" x14ac:dyDescent="0.3">
      <c r="A42" s="3" t="s">
        <v>82</v>
      </c>
      <c r="B42" s="4">
        <v>0.10592299102586944</v>
      </c>
      <c r="C42" s="4" t="s">
        <v>12</v>
      </c>
      <c r="D42" s="3">
        <v>2018</v>
      </c>
      <c r="O42" s="3" t="s">
        <v>25</v>
      </c>
      <c r="P42" s="4">
        <v>9.2000819567015085E-2</v>
      </c>
      <c r="Q42" s="3" t="s">
        <v>263</v>
      </c>
      <c r="R42" s="3">
        <v>2020</v>
      </c>
    </row>
    <row r="43" spans="1:18" x14ac:dyDescent="0.3">
      <c r="A43" s="3" t="s">
        <v>44</v>
      </c>
      <c r="B43" s="4">
        <v>-8.8783398364503205E-2</v>
      </c>
      <c r="C43" s="4" t="s">
        <v>23</v>
      </c>
      <c r="D43" s="3">
        <v>2018</v>
      </c>
      <c r="O43" s="3" t="s">
        <v>72</v>
      </c>
      <c r="P43" s="4">
        <v>0.22508614015026882</v>
      </c>
      <c r="Q43" s="3" t="s">
        <v>8</v>
      </c>
      <c r="R43" s="3">
        <v>2020</v>
      </c>
    </row>
    <row r="44" spans="1:18" x14ac:dyDescent="0.3">
      <c r="A44" s="3" t="s">
        <v>79</v>
      </c>
      <c r="B44" s="4">
        <v>5.9791359230864038E-2</v>
      </c>
      <c r="C44" s="4" t="s">
        <v>8</v>
      </c>
      <c r="D44" s="3">
        <v>2018</v>
      </c>
      <c r="O44" s="3" t="s">
        <v>36</v>
      </c>
      <c r="P44" s="4">
        <v>0.10403941891521491</v>
      </c>
      <c r="Q44" s="3" t="s">
        <v>12</v>
      </c>
      <c r="R44" s="3">
        <v>2020</v>
      </c>
    </row>
    <row r="45" spans="1:18" x14ac:dyDescent="0.3">
      <c r="A45" s="3" t="s">
        <v>73</v>
      </c>
      <c r="B45" s="4">
        <v>8.8930864043071697E-2</v>
      </c>
      <c r="C45" s="4" t="s">
        <v>8</v>
      </c>
      <c r="D45" s="3">
        <v>2018</v>
      </c>
      <c r="O45" s="3" t="s">
        <v>88</v>
      </c>
      <c r="P45" s="4">
        <v>2.3004511738743096E-2</v>
      </c>
      <c r="Q45" s="3" t="s">
        <v>8</v>
      </c>
      <c r="R45" s="3">
        <v>2020</v>
      </c>
    </row>
    <row r="46" spans="1:18" x14ac:dyDescent="0.3">
      <c r="A46" s="3" t="s">
        <v>34</v>
      </c>
      <c r="B46" s="4">
        <v>0.10920992047795582</v>
      </c>
      <c r="C46" s="4" t="s">
        <v>8</v>
      </c>
      <c r="D46" s="3">
        <v>2018</v>
      </c>
      <c r="O46" s="3" t="s">
        <v>62</v>
      </c>
      <c r="P46" s="4">
        <v>0.30275868002831258</v>
      </c>
      <c r="Q46" s="3" t="s">
        <v>17</v>
      </c>
      <c r="R46" s="3">
        <v>2020</v>
      </c>
    </row>
    <row r="47" spans="1:18" x14ac:dyDescent="0.3">
      <c r="A47" s="3" t="s">
        <v>43</v>
      </c>
      <c r="B47" s="4">
        <v>-6.4098435095267928E-2</v>
      </c>
      <c r="C47" s="4" t="s">
        <v>17</v>
      </c>
      <c r="D47" s="3">
        <v>2018</v>
      </c>
      <c r="O47" s="3" t="s">
        <v>93</v>
      </c>
      <c r="P47" s="4">
        <v>-6.6538338873828692E-2</v>
      </c>
      <c r="Q47" s="3" t="s">
        <v>8</v>
      </c>
      <c r="R47" s="3">
        <v>2020</v>
      </c>
    </row>
    <row r="48" spans="1:18" x14ac:dyDescent="0.3">
      <c r="A48" s="3" t="s">
        <v>87</v>
      </c>
      <c r="B48" s="4">
        <v>6.5665435364542404E-2</v>
      </c>
      <c r="C48" s="4" t="s">
        <v>12</v>
      </c>
      <c r="D48" s="3">
        <v>2018</v>
      </c>
      <c r="O48" s="3" t="s">
        <v>50</v>
      </c>
      <c r="P48" s="4">
        <v>-2.4259418915423745</v>
      </c>
      <c r="Q48" s="3" t="s">
        <v>12</v>
      </c>
      <c r="R48" s="3">
        <v>2020</v>
      </c>
    </row>
    <row r="49" spans="1:18" x14ac:dyDescent="0.3">
      <c r="A49" s="3" t="s">
        <v>61</v>
      </c>
      <c r="B49" s="4">
        <v>5.1166348998060822E-2</v>
      </c>
      <c r="C49" s="4" t="s">
        <v>17</v>
      </c>
      <c r="D49" s="3">
        <v>2018</v>
      </c>
      <c r="O49" s="3" t="s">
        <v>54</v>
      </c>
      <c r="P49" s="4">
        <v>-8.4369970119897594E-2</v>
      </c>
      <c r="Q49" s="3" t="s">
        <v>10</v>
      </c>
      <c r="R49" s="3">
        <v>2020</v>
      </c>
    </row>
    <row r="50" spans="1:18" x14ac:dyDescent="0.3">
      <c r="A50" s="3" t="s">
        <v>41</v>
      </c>
      <c r="B50" s="4">
        <v>2.2731593223552383E-2</v>
      </c>
      <c r="C50" s="4" t="s">
        <v>23</v>
      </c>
      <c r="D50" s="3">
        <v>2018</v>
      </c>
      <c r="O50" s="3" t="s">
        <v>84</v>
      </c>
      <c r="P50" s="4">
        <v>-1.6065173580744514</v>
      </c>
      <c r="Q50" s="3" t="s">
        <v>10</v>
      </c>
      <c r="R50" s="3">
        <v>2020</v>
      </c>
    </row>
    <row r="51" spans="1:18" x14ac:dyDescent="0.3">
      <c r="A51" s="3" t="s">
        <v>138</v>
      </c>
      <c r="B51" s="4">
        <v>4.0304930854461823E-2</v>
      </c>
      <c r="C51" s="4" t="s">
        <v>8</v>
      </c>
      <c r="D51" s="3">
        <v>2018</v>
      </c>
      <c r="O51" s="3" t="s">
        <v>47</v>
      </c>
      <c r="P51" s="4">
        <v>0.16113400721800833</v>
      </c>
      <c r="Q51" s="3" t="s">
        <v>8</v>
      </c>
      <c r="R51" s="3">
        <v>2020</v>
      </c>
    </row>
    <row r="52" spans="1:18" x14ac:dyDescent="0.3">
      <c r="A52" s="3" t="s">
        <v>140</v>
      </c>
      <c r="B52" s="4">
        <v>2.4457810190227431E-2</v>
      </c>
      <c r="C52" s="4" t="s">
        <v>8</v>
      </c>
      <c r="D52" s="3">
        <v>2018</v>
      </c>
      <c r="O52" s="3" t="s">
        <v>46</v>
      </c>
      <c r="P52" s="4">
        <v>3.0683310110313534E-2</v>
      </c>
      <c r="Q52" s="3" t="s">
        <v>17</v>
      </c>
      <c r="R52" s="3">
        <v>2020</v>
      </c>
    </row>
    <row r="53" spans="1:18" x14ac:dyDescent="0.3">
      <c r="A53" s="59" t="s">
        <v>92</v>
      </c>
      <c r="B53" s="4">
        <v>8.6258987092507636E-2</v>
      </c>
      <c r="C53" s="4" t="s">
        <v>23</v>
      </c>
      <c r="D53" s="3">
        <v>2019</v>
      </c>
      <c r="O53" s="3" t="s">
        <v>29</v>
      </c>
      <c r="P53" s="4">
        <v>0.17026369148135781</v>
      </c>
      <c r="Q53" s="3" t="s">
        <v>12</v>
      </c>
      <c r="R53" s="3">
        <v>2020</v>
      </c>
    </row>
    <row r="54" spans="1:18" x14ac:dyDescent="0.3">
      <c r="A54" s="59" t="s">
        <v>86</v>
      </c>
      <c r="B54" s="4">
        <v>0.12122862989302882</v>
      </c>
      <c r="C54" s="4" t="s">
        <v>8</v>
      </c>
      <c r="D54" s="3">
        <v>2019</v>
      </c>
      <c r="O54" s="3" t="s">
        <v>89</v>
      </c>
      <c r="P54" s="4">
        <v>2.4823900352014663E-2</v>
      </c>
      <c r="Q54" s="3" t="s">
        <v>8</v>
      </c>
      <c r="R54" s="3">
        <v>2019</v>
      </c>
    </row>
    <row r="55" spans="1:18" x14ac:dyDescent="0.3">
      <c r="A55" s="59" t="s">
        <v>73</v>
      </c>
      <c r="B55" s="4">
        <v>0.10825916778540876</v>
      </c>
      <c r="C55" s="4" t="s">
        <v>8</v>
      </c>
      <c r="D55" s="3">
        <v>2019</v>
      </c>
      <c r="O55" s="3" t="s">
        <v>85</v>
      </c>
      <c r="P55" s="4">
        <v>-3.8430804444075678E-2</v>
      </c>
      <c r="Q55" s="3" t="s">
        <v>23</v>
      </c>
      <c r="R55" s="3">
        <v>2019</v>
      </c>
    </row>
    <row r="56" spans="1:18" x14ac:dyDescent="0.3">
      <c r="A56" s="59" t="s">
        <v>82</v>
      </c>
      <c r="B56" s="4">
        <v>0.14021810405312712</v>
      </c>
      <c r="C56" s="4" t="s">
        <v>12</v>
      </c>
      <c r="D56" s="3">
        <v>2019</v>
      </c>
      <c r="O56" s="3" t="s">
        <v>69</v>
      </c>
      <c r="P56" s="4">
        <v>0.18861847681981725</v>
      </c>
      <c r="Q56" s="3" t="s">
        <v>17</v>
      </c>
      <c r="R56" s="3">
        <v>2019</v>
      </c>
    </row>
    <row r="57" spans="1:18" x14ac:dyDescent="0.3">
      <c r="A57" s="59" t="s">
        <v>44</v>
      </c>
      <c r="B57" s="4">
        <v>1.0890730378700338E-2</v>
      </c>
      <c r="C57" s="4" t="s">
        <v>23</v>
      </c>
      <c r="D57" s="3">
        <v>2019</v>
      </c>
      <c r="O57" s="3" t="s">
        <v>66</v>
      </c>
      <c r="P57" s="4">
        <v>7.2489085595854985E-2</v>
      </c>
      <c r="Q57" s="3" t="s">
        <v>8</v>
      </c>
      <c r="R57" s="3">
        <v>2019</v>
      </c>
    </row>
    <row r="58" spans="1:18" x14ac:dyDescent="0.3">
      <c r="A58" s="59" t="s">
        <v>79</v>
      </c>
      <c r="B58" s="4">
        <v>0.11848387571041394</v>
      </c>
      <c r="C58" s="4" t="s">
        <v>8</v>
      </c>
      <c r="D58" s="3">
        <v>2019</v>
      </c>
      <c r="O58" s="3" t="s">
        <v>67</v>
      </c>
      <c r="P58" s="4">
        <v>5.7519536193579503E-2</v>
      </c>
      <c r="Q58" s="3" t="s">
        <v>17</v>
      </c>
      <c r="R58" s="3">
        <v>2019</v>
      </c>
    </row>
    <row r="59" spans="1:18" x14ac:dyDescent="0.3">
      <c r="A59" s="59" t="s">
        <v>34</v>
      </c>
      <c r="B59" s="4">
        <v>8.0500079100902081E-2</v>
      </c>
      <c r="C59" s="4" t="s">
        <v>8</v>
      </c>
      <c r="D59" s="3">
        <v>2019</v>
      </c>
      <c r="O59" s="3" t="s">
        <v>30</v>
      </c>
      <c r="P59" s="4">
        <v>0.11555895912621059</v>
      </c>
      <c r="Q59" s="3" t="s">
        <v>10</v>
      </c>
      <c r="R59" s="3">
        <v>2019</v>
      </c>
    </row>
    <row r="60" spans="1:18" x14ac:dyDescent="0.3">
      <c r="A60" s="59" t="s">
        <v>43</v>
      </c>
      <c r="B60" s="4">
        <v>-2.5494481057108106E-2</v>
      </c>
      <c r="C60" s="4" t="s">
        <v>17</v>
      </c>
      <c r="D60" s="3">
        <v>2019</v>
      </c>
      <c r="O60" s="3" t="s">
        <v>81</v>
      </c>
      <c r="P60" s="4">
        <v>0.27501580004931314</v>
      </c>
      <c r="Q60" s="3" t="s">
        <v>8</v>
      </c>
      <c r="R60" s="3">
        <v>2019</v>
      </c>
    </row>
    <row r="61" spans="1:18" x14ac:dyDescent="0.3">
      <c r="A61" s="59" t="s">
        <v>87</v>
      </c>
      <c r="B61" s="4">
        <v>4.8706497541876871E-2</v>
      </c>
      <c r="C61" s="4" t="s">
        <v>12</v>
      </c>
      <c r="D61" s="3">
        <v>2019</v>
      </c>
      <c r="O61" s="3" t="s">
        <v>40</v>
      </c>
      <c r="P61" s="4">
        <v>0.12108208193124943</v>
      </c>
      <c r="Q61" s="3" t="s">
        <v>8</v>
      </c>
      <c r="R61" s="3">
        <v>2019</v>
      </c>
    </row>
    <row r="62" spans="1:18" x14ac:dyDescent="0.3">
      <c r="A62" s="59" t="s">
        <v>61</v>
      </c>
      <c r="B62" s="4">
        <v>7.4904654355269301E-2</v>
      </c>
      <c r="C62" s="4" t="s">
        <v>17</v>
      </c>
      <c r="D62" s="3">
        <v>2019</v>
      </c>
      <c r="O62" s="3" t="s">
        <v>26</v>
      </c>
      <c r="P62" s="4">
        <v>0.24707334689947683</v>
      </c>
      <c r="Q62" s="3" t="s">
        <v>8</v>
      </c>
      <c r="R62" s="3">
        <v>2019</v>
      </c>
    </row>
    <row r="63" spans="1:18" x14ac:dyDescent="0.3">
      <c r="A63" s="59" t="s">
        <v>41</v>
      </c>
      <c r="B63" s="4">
        <v>2.7015120467205962E-2</v>
      </c>
      <c r="C63" s="4" t="s">
        <v>23</v>
      </c>
      <c r="D63" s="3">
        <v>2019</v>
      </c>
      <c r="O63" s="3" t="s">
        <v>57</v>
      </c>
      <c r="P63" s="4">
        <v>8.5223732284049641E-2</v>
      </c>
      <c r="Q63" s="3" t="s">
        <v>12</v>
      </c>
      <c r="R63" s="3">
        <v>2019</v>
      </c>
    </row>
    <row r="64" spans="1:18" x14ac:dyDescent="0.3">
      <c r="A64" s="59" t="s">
        <v>138</v>
      </c>
      <c r="B64" s="4">
        <v>6.3119418995925589E-2</v>
      </c>
      <c r="C64" s="4" t="s">
        <v>8</v>
      </c>
      <c r="D64" s="3">
        <v>2019</v>
      </c>
      <c r="O64" s="3" t="s">
        <v>68</v>
      </c>
      <c r="P64" s="4">
        <v>0.11324248031744769</v>
      </c>
      <c r="Q64" s="3" t="s">
        <v>17</v>
      </c>
      <c r="R64" s="3">
        <v>2019</v>
      </c>
    </row>
    <row r="65" spans="1:18" x14ac:dyDescent="0.3">
      <c r="A65" s="59" t="s">
        <v>140</v>
      </c>
      <c r="B65" s="4">
        <v>4.0083657185208406E-2</v>
      </c>
      <c r="C65" s="4" t="s">
        <v>8</v>
      </c>
      <c r="D65" s="3">
        <v>2019</v>
      </c>
      <c r="O65" s="3" t="s">
        <v>74</v>
      </c>
      <c r="P65" s="4">
        <v>1.9329622751082413E-2</v>
      </c>
      <c r="Q65" s="3" t="s">
        <v>17</v>
      </c>
      <c r="R65" s="3">
        <v>2019</v>
      </c>
    </row>
    <row r="66" spans="1:18" x14ac:dyDescent="0.3">
      <c r="A66" s="59" t="s">
        <v>73</v>
      </c>
      <c r="B66" s="4">
        <v>8.5859917101843292E-2</v>
      </c>
      <c r="C66" s="4" t="s">
        <v>8</v>
      </c>
      <c r="D66" s="3">
        <v>2020</v>
      </c>
      <c r="O66" s="3" t="s">
        <v>58</v>
      </c>
      <c r="P66" s="4">
        <v>-0.49892970642461404</v>
      </c>
      <c r="Q66" s="3" t="s">
        <v>12</v>
      </c>
      <c r="R66" s="3">
        <v>2019</v>
      </c>
    </row>
    <row r="67" spans="1:18" x14ac:dyDescent="0.3">
      <c r="A67" s="59" t="s">
        <v>86</v>
      </c>
      <c r="B67" s="4">
        <v>3.2123483670295487E-2</v>
      </c>
      <c r="C67" s="4" t="s">
        <v>8</v>
      </c>
      <c r="D67" s="3">
        <v>2020</v>
      </c>
      <c r="O67" s="3" t="s">
        <v>29</v>
      </c>
      <c r="P67" s="4">
        <v>0.10043443177403137</v>
      </c>
      <c r="Q67" s="3" t="s">
        <v>12</v>
      </c>
      <c r="R67" s="3">
        <v>2019</v>
      </c>
    </row>
    <row r="68" spans="1:18" x14ac:dyDescent="0.3">
      <c r="A68" s="59" t="s">
        <v>39</v>
      </c>
      <c r="B68" s="4">
        <v>3.6284355894688272E-2</v>
      </c>
      <c r="C68" s="4" t="s">
        <v>12</v>
      </c>
      <c r="D68" s="3">
        <v>2020</v>
      </c>
      <c r="O68" s="3" t="s">
        <v>78</v>
      </c>
      <c r="P68" s="4">
        <v>1.2446110302685694E-2</v>
      </c>
      <c r="Q68" s="3" t="s">
        <v>10</v>
      </c>
      <c r="R68" s="3">
        <v>2019</v>
      </c>
    </row>
    <row r="69" spans="1:18" x14ac:dyDescent="0.3">
      <c r="A69" s="59" t="s">
        <v>92</v>
      </c>
      <c r="B69" s="4">
        <v>0.11679121370013365</v>
      </c>
      <c r="C69" s="4" t="s">
        <v>23</v>
      </c>
      <c r="D69" s="3">
        <v>2020</v>
      </c>
      <c r="O69" s="3" t="s">
        <v>49</v>
      </c>
      <c r="P69" s="4">
        <v>0.30784049344825276</v>
      </c>
      <c r="Q69" s="3" t="s">
        <v>23</v>
      </c>
      <c r="R69" s="3">
        <v>2019</v>
      </c>
    </row>
    <row r="70" spans="1:18" x14ac:dyDescent="0.3">
      <c r="A70" s="59" t="s">
        <v>82</v>
      </c>
      <c r="B70" s="4">
        <v>0.12364857003685673</v>
      </c>
      <c r="C70" s="4" t="s">
        <v>12</v>
      </c>
      <c r="D70" s="3">
        <v>2020</v>
      </c>
      <c r="O70" s="3" t="s">
        <v>51</v>
      </c>
      <c r="P70" s="4">
        <v>6.3365893815118091E-2</v>
      </c>
      <c r="Q70" s="3" t="s">
        <v>19</v>
      </c>
      <c r="R70" s="3">
        <v>2019</v>
      </c>
    </row>
    <row r="71" spans="1:18" x14ac:dyDescent="0.3">
      <c r="A71" s="59" t="s">
        <v>44</v>
      </c>
      <c r="B71" s="4">
        <v>-4.3001056381951827E-2</v>
      </c>
      <c r="C71" s="4" t="s">
        <v>23</v>
      </c>
      <c r="D71" s="3">
        <v>2020</v>
      </c>
      <c r="O71" s="3" t="s">
        <v>72</v>
      </c>
      <c r="P71" s="4">
        <v>0.21384196599712579</v>
      </c>
      <c r="Q71" s="3" t="s">
        <v>8</v>
      </c>
      <c r="R71" s="3">
        <v>2019</v>
      </c>
    </row>
    <row r="72" spans="1:18" x14ac:dyDescent="0.3">
      <c r="A72" s="59" t="s">
        <v>79</v>
      </c>
      <c r="B72" s="4">
        <v>0.13254664548668391</v>
      </c>
      <c r="C72" s="4" t="s">
        <v>8</v>
      </c>
      <c r="D72" s="3">
        <v>2020</v>
      </c>
      <c r="O72" s="3" t="s">
        <v>36</v>
      </c>
      <c r="P72" s="4">
        <v>0.10125944313555779</v>
      </c>
      <c r="Q72" s="3" t="s">
        <v>12</v>
      </c>
      <c r="R72" s="3">
        <v>2019</v>
      </c>
    </row>
    <row r="73" spans="1:18" x14ac:dyDescent="0.3">
      <c r="A73" s="59" t="s">
        <v>34</v>
      </c>
      <c r="B73" s="4">
        <v>9.6183831513955986E-2</v>
      </c>
      <c r="C73" s="4" t="s">
        <v>8</v>
      </c>
      <c r="D73" s="3">
        <v>2020</v>
      </c>
      <c r="O73" s="3" t="s">
        <v>88</v>
      </c>
      <c r="P73" s="4">
        <v>3.948399714354673E-2</v>
      </c>
      <c r="Q73" s="3" t="s">
        <v>8</v>
      </c>
      <c r="R73" s="3">
        <v>2019</v>
      </c>
    </row>
    <row r="74" spans="1:18" x14ac:dyDescent="0.3">
      <c r="A74" s="59" t="s">
        <v>43</v>
      </c>
      <c r="B74" s="4">
        <v>9.163847289554352E-3</v>
      </c>
      <c r="C74" s="4" t="s">
        <v>17</v>
      </c>
      <c r="D74" s="3">
        <v>2020</v>
      </c>
      <c r="O74" s="3" t="s">
        <v>62</v>
      </c>
      <c r="P74" s="4">
        <v>0.39113696916970259</v>
      </c>
      <c r="Q74" s="3" t="s">
        <v>17</v>
      </c>
      <c r="R74" s="3">
        <v>2019</v>
      </c>
    </row>
    <row r="75" spans="1:18" x14ac:dyDescent="0.3">
      <c r="A75" s="59" t="s">
        <v>87</v>
      </c>
      <c r="B75" s="4">
        <v>7.8337346626358176E-2</v>
      </c>
      <c r="C75" s="4" t="s">
        <v>12</v>
      </c>
      <c r="D75" s="3">
        <v>2020</v>
      </c>
      <c r="O75" s="3" t="s">
        <v>93</v>
      </c>
      <c r="P75" s="4">
        <v>-6.8645870959956759E-3</v>
      </c>
      <c r="Q75" s="3" t="s">
        <v>8</v>
      </c>
      <c r="R75" s="3">
        <v>2019</v>
      </c>
    </row>
    <row r="76" spans="1:18" x14ac:dyDescent="0.3">
      <c r="A76" s="59" t="s">
        <v>28</v>
      </c>
      <c r="B76" s="4">
        <v>-0.13027568840301199</v>
      </c>
      <c r="C76" s="4" t="s">
        <v>14</v>
      </c>
      <c r="D76" s="3">
        <v>2020</v>
      </c>
      <c r="O76" s="3" t="s">
        <v>50</v>
      </c>
      <c r="P76" s="4">
        <v>-0.74007071974449645</v>
      </c>
      <c r="Q76" s="3" t="s">
        <v>12</v>
      </c>
      <c r="R76" s="3">
        <v>2019</v>
      </c>
    </row>
    <row r="77" spans="1:18" x14ac:dyDescent="0.3">
      <c r="A77" s="59" t="s">
        <v>41</v>
      </c>
      <c r="B77" s="4">
        <v>-9.2238900557987419E-2</v>
      </c>
      <c r="C77" s="4" t="s">
        <v>23</v>
      </c>
      <c r="D77" s="3">
        <v>2020</v>
      </c>
      <c r="O77" s="3" t="s">
        <v>54</v>
      </c>
      <c r="P77" s="4">
        <v>0.20063365202278083</v>
      </c>
      <c r="Q77" s="3" t="s">
        <v>10</v>
      </c>
      <c r="R77" s="3">
        <v>2019</v>
      </c>
    </row>
    <row r="78" spans="1:18" x14ac:dyDescent="0.3">
      <c r="A78" s="59" t="s">
        <v>61</v>
      </c>
      <c r="B78" s="4">
        <v>0.14791342304914795</v>
      </c>
      <c r="C78" s="4" t="s">
        <v>17</v>
      </c>
      <c r="D78" s="3">
        <v>2020</v>
      </c>
      <c r="O78" s="3" t="s">
        <v>84</v>
      </c>
      <c r="P78" s="4">
        <v>9.8419002165670927E-2</v>
      </c>
      <c r="Q78" s="3" t="s">
        <v>10</v>
      </c>
      <c r="R78" s="3">
        <v>2019</v>
      </c>
    </row>
    <row r="79" spans="1:18" x14ac:dyDescent="0.3">
      <c r="A79" s="59" t="s">
        <v>138</v>
      </c>
      <c r="B79" s="62">
        <v>7.4840975172164939E-2</v>
      </c>
      <c r="C79" s="62" t="s">
        <v>8</v>
      </c>
      <c r="D79" s="3">
        <v>2020</v>
      </c>
      <c r="O79" s="3" t="s">
        <v>47</v>
      </c>
      <c r="P79" s="4">
        <v>0.22635660519967282</v>
      </c>
      <c r="Q79" s="3" t="s">
        <v>8</v>
      </c>
      <c r="R79" s="3">
        <v>2019</v>
      </c>
    </row>
    <row r="80" spans="1:18" x14ac:dyDescent="0.3">
      <c r="A80" s="59" t="s">
        <v>140</v>
      </c>
      <c r="B80" s="62">
        <v>4.7094674427069612E-2</v>
      </c>
      <c r="C80" s="62" t="s">
        <v>8</v>
      </c>
      <c r="D80" s="3">
        <v>2020</v>
      </c>
      <c r="O80" s="3" t="s">
        <v>45</v>
      </c>
      <c r="P80" s="4">
        <v>-0.32247953186978312</v>
      </c>
      <c r="Q80" s="3" t="s">
        <v>17</v>
      </c>
      <c r="R80" s="3">
        <v>2019</v>
      </c>
    </row>
    <row r="81" spans="1:18" x14ac:dyDescent="0.3">
      <c r="A81" s="1"/>
      <c r="B81" s="13"/>
      <c r="C81" s="13"/>
      <c r="O81" s="3" t="s">
        <v>46</v>
      </c>
      <c r="P81" s="4">
        <v>7.2671857268728504E-2</v>
      </c>
      <c r="Q81" s="3" t="s">
        <v>17</v>
      </c>
      <c r="R81" s="3">
        <v>2019</v>
      </c>
    </row>
    <row r="82" spans="1:18" x14ac:dyDescent="0.3">
      <c r="A82" s="1"/>
      <c r="B82" s="13"/>
      <c r="C82" s="13"/>
      <c r="O82" s="3" t="s">
        <v>67</v>
      </c>
      <c r="P82" s="4">
        <v>-7.5236711220856858E-2</v>
      </c>
      <c r="Q82" s="3" t="s">
        <v>17</v>
      </c>
      <c r="R82" s="3">
        <v>2018</v>
      </c>
    </row>
    <row r="83" spans="1:18" x14ac:dyDescent="0.3">
      <c r="A83" s="1"/>
      <c r="B83" s="13"/>
      <c r="C83" s="13"/>
      <c r="O83" s="3" t="s">
        <v>89</v>
      </c>
      <c r="P83" s="4">
        <v>1.1725128892628696E-3</v>
      </c>
      <c r="Q83" s="3" t="s">
        <v>8</v>
      </c>
      <c r="R83" s="3">
        <v>2018</v>
      </c>
    </row>
    <row r="84" spans="1:18" x14ac:dyDescent="0.3">
      <c r="A84" s="1"/>
      <c r="B84" s="13"/>
      <c r="C84" s="13"/>
      <c r="O84" s="3" t="s">
        <v>69</v>
      </c>
      <c r="P84" s="4">
        <v>0.1630669342087879</v>
      </c>
      <c r="Q84" s="3" t="s">
        <v>17</v>
      </c>
      <c r="R84" s="3">
        <v>2018</v>
      </c>
    </row>
    <row r="85" spans="1:18" x14ac:dyDescent="0.3">
      <c r="A85" s="1"/>
      <c r="B85" s="13"/>
      <c r="C85" s="13"/>
      <c r="O85" s="3" t="s">
        <v>66</v>
      </c>
      <c r="P85" s="4">
        <v>2.8526558855401077E-2</v>
      </c>
      <c r="Q85" s="3" t="s">
        <v>8</v>
      </c>
      <c r="R85" s="3">
        <v>2018</v>
      </c>
    </row>
    <row r="86" spans="1:18" x14ac:dyDescent="0.3">
      <c r="A86" s="1"/>
      <c r="B86" s="13"/>
      <c r="C86" s="13"/>
      <c r="O86" s="3" t="s">
        <v>40</v>
      </c>
      <c r="P86" s="4">
        <v>0.16297665546040471</v>
      </c>
      <c r="Q86" s="3" t="s">
        <v>8</v>
      </c>
      <c r="R86" s="3">
        <v>2018</v>
      </c>
    </row>
    <row r="87" spans="1:18" x14ac:dyDescent="0.3">
      <c r="A87" s="1"/>
      <c r="B87" s="13"/>
      <c r="C87" s="13"/>
      <c r="O87" s="3" t="s">
        <v>26</v>
      </c>
      <c r="P87" s="4">
        <v>0.26134078406824285</v>
      </c>
      <c r="Q87" s="3" t="s">
        <v>8</v>
      </c>
      <c r="R87" s="3">
        <v>2018</v>
      </c>
    </row>
    <row r="88" spans="1:18" x14ac:dyDescent="0.3">
      <c r="A88" s="1"/>
      <c r="B88" s="13"/>
      <c r="C88" s="13"/>
      <c r="O88" s="3" t="s">
        <v>60</v>
      </c>
      <c r="P88" s="4">
        <v>0.26476561354054989</v>
      </c>
      <c r="Q88" s="3" t="s">
        <v>17</v>
      </c>
      <c r="R88" s="3">
        <v>2018</v>
      </c>
    </row>
    <row r="89" spans="1:18" x14ac:dyDescent="0.3">
      <c r="A89" s="1"/>
      <c r="B89" s="13"/>
      <c r="C89" s="13"/>
      <c r="O89" s="3" t="s">
        <v>57</v>
      </c>
      <c r="P89" s="4">
        <v>0.11557116340877728</v>
      </c>
      <c r="Q89" s="3" t="s">
        <v>12</v>
      </c>
      <c r="R89" s="3">
        <v>2018</v>
      </c>
    </row>
    <row r="90" spans="1:18" x14ac:dyDescent="0.3">
      <c r="A90" s="1"/>
      <c r="B90" s="13"/>
      <c r="C90" s="13"/>
      <c r="O90" s="3" t="s">
        <v>68</v>
      </c>
      <c r="P90" s="4">
        <v>4.7898129005147984E-2</v>
      </c>
      <c r="Q90" s="3" t="s">
        <v>17</v>
      </c>
      <c r="R90" s="3">
        <v>2018</v>
      </c>
    </row>
    <row r="91" spans="1:18" x14ac:dyDescent="0.3">
      <c r="A91" s="1"/>
      <c r="B91" s="13"/>
      <c r="C91" s="13"/>
      <c r="O91" s="3" t="s">
        <v>74</v>
      </c>
      <c r="P91" s="4">
        <v>0.36621767129092536</v>
      </c>
      <c r="Q91" s="3" t="s">
        <v>17</v>
      </c>
      <c r="R91" s="3">
        <v>2018</v>
      </c>
    </row>
    <row r="92" spans="1:18" x14ac:dyDescent="0.3">
      <c r="A92" s="1"/>
      <c r="B92" s="13"/>
      <c r="C92" s="13"/>
      <c r="O92" s="3" t="s">
        <v>58</v>
      </c>
      <c r="P92" s="4">
        <v>-6.2181363458937176E-2</v>
      </c>
      <c r="Q92" s="3" t="s">
        <v>12</v>
      </c>
      <c r="R92" s="3">
        <v>2018</v>
      </c>
    </row>
    <row r="93" spans="1:18" x14ac:dyDescent="0.3">
      <c r="A93" s="1"/>
      <c r="B93" s="13"/>
      <c r="C93" s="13"/>
      <c r="O93" s="3" t="s">
        <v>35</v>
      </c>
      <c r="P93" s="4">
        <v>0.21054977581145942</v>
      </c>
      <c r="Q93" s="3" t="s">
        <v>12</v>
      </c>
      <c r="R93" s="3">
        <v>2018</v>
      </c>
    </row>
    <row r="94" spans="1:18" x14ac:dyDescent="0.3">
      <c r="A94" s="1"/>
      <c r="B94" s="13"/>
      <c r="C94" s="13"/>
      <c r="O94" s="3" t="s">
        <v>29</v>
      </c>
      <c r="P94" s="4">
        <v>0.14156627670523703</v>
      </c>
      <c r="Q94" s="3" t="s">
        <v>12</v>
      </c>
      <c r="R94" s="3">
        <v>2018</v>
      </c>
    </row>
    <row r="95" spans="1:18" x14ac:dyDescent="0.3">
      <c r="A95" s="1"/>
      <c r="B95" s="13"/>
      <c r="C95" s="13"/>
      <c r="O95" s="3" t="s">
        <v>78</v>
      </c>
      <c r="P95" s="4">
        <v>8.044837923899293E-3</v>
      </c>
      <c r="Q95" s="3" t="s">
        <v>10</v>
      </c>
      <c r="R95" s="3">
        <v>2018</v>
      </c>
    </row>
    <row r="96" spans="1:18" x14ac:dyDescent="0.3">
      <c r="A96" s="1"/>
      <c r="B96" s="13"/>
      <c r="C96" s="13"/>
      <c r="O96" s="3" t="s">
        <v>49</v>
      </c>
      <c r="P96" s="4">
        <v>6.8152913168663953E-2</v>
      </c>
      <c r="Q96" s="3" t="s">
        <v>23</v>
      </c>
      <c r="R96" s="3">
        <v>2018</v>
      </c>
    </row>
    <row r="97" spans="1:18" x14ac:dyDescent="0.3">
      <c r="A97" s="1"/>
      <c r="B97" s="13"/>
      <c r="C97" s="13"/>
      <c r="O97" s="3" t="s">
        <v>51</v>
      </c>
      <c r="P97" s="4">
        <v>7.9466910533620622E-2</v>
      </c>
      <c r="Q97" s="3" t="s">
        <v>19</v>
      </c>
      <c r="R97" s="3">
        <v>2018</v>
      </c>
    </row>
    <row r="98" spans="1:18" x14ac:dyDescent="0.3">
      <c r="A98" s="1"/>
      <c r="B98" s="13"/>
      <c r="C98" s="13"/>
      <c r="O98" s="3" t="s">
        <v>62</v>
      </c>
      <c r="P98" s="4">
        <v>0.29578319170633943</v>
      </c>
      <c r="Q98" s="3" t="s">
        <v>17</v>
      </c>
      <c r="R98" s="3">
        <v>2018</v>
      </c>
    </row>
    <row r="99" spans="1:18" x14ac:dyDescent="0.3">
      <c r="A99" s="1"/>
      <c r="B99" s="13"/>
      <c r="C99" s="13"/>
      <c r="O99" s="3" t="s">
        <v>93</v>
      </c>
      <c r="P99" s="4">
        <v>-0.12526619187347734</v>
      </c>
      <c r="Q99" s="3" t="s">
        <v>8</v>
      </c>
      <c r="R99" s="3">
        <v>2018</v>
      </c>
    </row>
    <row r="100" spans="1:18" x14ac:dyDescent="0.3">
      <c r="A100" s="1"/>
      <c r="B100" s="13"/>
      <c r="C100" s="13"/>
      <c r="O100" s="3" t="s">
        <v>53</v>
      </c>
      <c r="P100" s="4">
        <v>-1.2833565783356577</v>
      </c>
      <c r="Q100" s="3" t="s">
        <v>12</v>
      </c>
      <c r="R100" s="3">
        <v>2018</v>
      </c>
    </row>
    <row r="101" spans="1:18" x14ac:dyDescent="0.3">
      <c r="A101" s="1"/>
      <c r="B101" s="13"/>
      <c r="C101" s="13"/>
      <c r="O101" s="3" t="s">
        <v>45</v>
      </c>
      <c r="P101" s="4">
        <v>-0.2474960371324694</v>
      </c>
      <c r="Q101" s="3" t="s">
        <v>17</v>
      </c>
      <c r="R101" s="3">
        <v>2018</v>
      </c>
    </row>
    <row r="102" spans="1:18" x14ac:dyDescent="0.3">
      <c r="A102" s="1"/>
      <c r="B102" s="13"/>
      <c r="C102" s="13"/>
      <c r="O102" s="3" t="s">
        <v>46</v>
      </c>
      <c r="P102" s="4">
        <v>-2.2148061471206983E-2</v>
      </c>
      <c r="Q102" s="3" t="s">
        <v>17</v>
      </c>
      <c r="R102" s="3">
        <v>2018</v>
      </c>
    </row>
    <row r="103" spans="1:18" x14ac:dyDescent="0.3">
      <c r="A103" s="1"/>
      <c r="B103" s="13"/>
      <c r="C103" s="13"/>
      <c r="O103" s="3" t="s">
        <v>52</v>
      </c>
      <c r="P103" s="4">
        <v>7.8218735662955816E-3</v>
      </c>
      <c r="Q103" s="3" t="s">
        <v>23</v>
      </c>
      <c r="R103" s="3">
        <v>2017</v>
      </c>
    </row>
    <row r="104" spans="1:18" x14ac:dyDescent="0.3">
      <c r="A104" s="1"/>
      <c r="B104" s="13"/>
      <c r="C104" s="13"/>
      <c r="O104" s="3" t="s">
        <v>75</v>
      </c>
      <c r="P104" s="4">
        <v>0.11076059137464504</v>
      </c>
      <c r="Q104" s="3" t="s">
        <v>12</v>
      </c>
      <c r="R104" s="3">
        <v>2017</v>
      </c>
    </row>
    <row r="105" spans="1:18" x14ac:dyDescent="0.3">
      <c r="A105" s="1"/>
      <c r="B105" s="13"/>
      <c r="C105" s="13"/>
      <c r="O105" s="3" t="s">
        <v>89</v>
      </c>
      <c r="P105" s="4">
        <v>2.6287677047127748E-2</v>
      </c>
      <c r="Q105" s="3" t="s">
        <v>8</v>
      </c>
      <c r="R105" s="3">
        <v>2017</v>
      </c>
    </row>
    <row r="106" spans="1:18" x14ac:dyDescent="0.3">
      <c r="A106" s="1"/>
      <c r="B106" s="13"/>
      <c r="C106" s="13"/>
      <c r="O106" s="3" t="s">
        <v>27</v>
      </c>
      <c r="P106" s="4">
        <v>0.10813152647282186</v>
      </c>
      <c r="Q106" s="3" t="s">
        <v>10</v>
      </c>
      <c r="R106" s="3">
        <v>2017</v>
      </c>
    </row>
    <row r="107" spans="1:18" x14ac:dyDescent="0.3">
      <c r="A107" s="1"/>
      <c r="B107" s="13"/>
      <c r="C107" s="13"/>
      <c r="O107" s="3" t="s">
        <v>69</v>
      </c>
      <c r="P107" s="4">
        <v>0.15207683303362698</v>
      </c>
      <c r="Q107" s="3" t="s">
        <v>17</v>
      </c>
      <c r="R107" s="3">
        <v>2017</v>
      </c>
    </row>
    <row r="108" spans="1:18" x14ac:dyDescent="0.3">
      <c r="A108" s="1"/>
      <c r="B108" s="13"/>
      <c r="C108" s="13"/>
      <c r="O108" s="3" t="s">
        <v>66</v>
      </c>
      <c r="P108" s="4">
        <v>4.7225072678664028E-2</v>
      </c>
      <c r="Q108" s="3" t="s">
        <v>8</v>
      </c>
      <c r="R108" s="3">
        <v>2017</v>
      </c>
    </row>
    <row r="109" spans="1:18" x14ac:dyDescent="0.3">
      <c r="A109" s="1"/>
      <c r="B109" s="13"/>
      <c r="C109" s="13"/>
      <c r="O109" s="3" t="s">
        <v>67</v>
      </c>
      <c r="P109" s="4">
        <v>0.13085787510828661</v>
      </c>
      <c r="Q109" s="3" t="s">
        <v>17</v>
      </c>
      <c r="R109" s="3">
        <v>2017</v>
      </c>
    </row>
    <row r="110" spans="1:18" x14ac:dyDescent="0.3">
      <c r="A110" s="1"/>
      <c r="B110" s="13"/>
      <c r="C110" s="13"/>
      <c r="O110" s="3" t="s">
        <v>77</v>
      </c>
      <c r="P110" s="4">
        <v>6.5045021996058272E-2</v>
      </c>
      <c r="Q110" s="3" t="s">
        <v>8</v>
      </c>
      <c r="R110" s="3">
        <v>2017</v>
      </c>
    </row>
    <row r="111" spans="1:18" x14ac:dyDescent="0.3">
      <c r="A111" s="1"/>
      <c r="B111" s="13"/>
      <c r="C111" s="13"/>
      <c r="O111" s="3" t="s">
        <v>32</v>
      </c>
      <c r="P111" s="4">
        <v>6.7949423335900941E-2</v>
      </c>
      <c r="Q111" s="3" t="s">
        <v>10</v>
      </c>
      <c r="R111" s="3">
        <v>2017</v>
      </c>
    </row>
    <row r="112" spans="1:18" x14ac:dyDescent="0.3">
      <c r="A112" s="1"/>
      <c r="B112" s="13"/>
      <c r="C112" s="13"/>
      <c r="O112" s="3" t="s">
        <v>40</v>
      </c>
      <c r="P112" s="4">
        <v>0.233053784728604</v>
      </c>
      <c r="Q112" s="3" t="s">
        <v>8</v>
      </c>
      <c r="R112" s="3">
        <v>2017</v>
      </c>
    </row>
    <row r="113" spans="1:18" x14ac:dyDescent="0.3">
      <c r="A113" s="1"/>
      <c r="B113" s="13"/>
      <c r="C113" s="13"/>
      <c r="O113" s="3" t="s">
        <v>26</v>
      </c>
      <c r="P113" s="4">
        <v>0.32507212798291463</v>
      </c>
      <c r="Q113" s="3" t="s">
        <v>8</v>
      </c>
      <c r="R113" s="3">
        <v>2017</v>
      </c>
    </row>
    <row r="114" spans="1:18" x14ac:dyDescent="0.3">
      <c r="A114" s="1"/>
      <c r="B114" s="13"/>
      <c r="C114" s="13"/>
      <c r="O114" s="3" t="s">
        <v>60</v>
      </c>
      <c r="P114" s="4">
        <v>0.2857450876519112</v>
      </c>
      <c r="Q114" s="3" t="s">
        <v>17</v>
      </c>
      <c r="R114" s="3">
        <v>2017</v>
      </c>
    </row>
    <row r="115" spans="1:18" x14ac:dyDescent="0.3">
      <c r="A115" s="1"/>
      <c r="B115" s="13"/>
      <c r="C115" s="13"/>
      <c r="O115" s="3" t="s">
        <v>57</v>
      </c>
      <c r="P115" s="4">
        <v>0.10524362977304379</v>
      </c>
      <c r="Q115" s="3" t="s">
        <v>12</v>
      </c>
      <c r="R115" s="3">
        <v>2017</v>
      </c>
    </row>
    <row r="116" spans="1:18" x14ac:dyDescent="0.3">
      <c r="A116" s="1"/>
      <c r="B116" s="13"/>
      <c r="C116" s="13"/>
      <c r="O116" s="3" t="s">
        <v>35</v>
      </c>
      <c r="P116" s="4">
        <v>0.18149974512113684</v>
      </c>
      <c r="Q116" s="3" t="s">
        <v>12</v>
      </c>
      <c r="R116" s="3">
        <v>2017</v>
      </c>
    </row>
    <row r="117" spans="1:18" x14ac:dyDescent="0.3">
      <c r="A117" s="1"/>
      <c r="B117" s="13"/>
      <c r="C117" s="13"/>
      <c r="O117" s="3" t="s">
        <v>58</v>
      </c>
      <c r="P117" s="4">
        <v>-4.1074308844660866E-2</v>
      </c>
      <c r="Q117" s="3" t="s">
        <v>12</v>
      </c>
      <c r="R117" s="3">
        <v>2017</v>
      </c>
    </row>
    <row r="118" spans="1:18" x14ac:dyDescent="0.3">
      <c r="A118" s="1"/>
      <c r="B118" s="13"/>
      <c r="C118" s="13"/>
      <c r="O118" s="3" t="s">
        <v>71</v>
      </c>
      <c r="P118" s="4">
        <v>3.404953056661495E-3</v>
      </c>
      <c r="Q118" s="3" t="s">
        <v>17</v>
      </c>
      <c r="R118" s="3">
        <v>2017</v>
      </c>
    </row>
    <row r="119" spans="1:18" x14ac:dyDescent="0.3">
      <c r="A119" s="1"/>
      <c r="B119" s="13"/>
      <c r="C119" s="13"/>
      <c r="O119" s="3" t="s">
        <v>78</v>
      </c>
      <c r="P119" s="4">
        <v>1.5649268176888033E-2</v>
      </c>
      <c r="Q119" s="3" t="s">
        <v>10</v>
      </c>
      <c r="R119" s="3">
        <v>2017</v>
      </c>
    </row>
    <row r="120" spans="1:18" x14ac:dyDescent="0.3">
      <c r="A120" s="1"/>
      <c r="B120" s="13"/>
      <c r="C120" s="13"/>
      <c r="O120" s="3" t="s">
        <v>29</v>
      </c>
      <c r="P120" s="4">
        <v>0.17300216602310151</v>
      </c>
      <c r="Q120" s="3" t="s">
        <v>12</v>
      </c>
      <c r="R120" s="3">
        <v>2017</v>
      </c>
    </row>
    <row r="121" spans="1:18" x14ac:dyDescent="0.3">
      <c r="A121" s="1"/>
      <c r="B121" s="13"/>
      <c r="C121" s="13"/>
      <c r="O121" s="3" t="s">
        <v>49</v>
      </c>
      <c r="P121" s="4">
        <v>7.3709798935819554E-2</v>
      </c>
      <c r="Q121" s="3" t="s">
        <v>23</v>
      </c>
      <c r="R121" s="3">
        <v>2017</v>
      </c>
    </row>
    <row r="122" spans="1:18" x14ac:dyDescent="0.3">
      <c r="A122" s="1"/>
      <c r="B122" s="13"/>
      <c r="C122" s="13"/>
      <c r="O122" s="3" t="s">
        <v>64</v>
      </c>
      <c r="P122" s="4">
        <v>5.9874779981428352</v>
      </c>
      <c r="Q122" s="3" t="s">
        <v>8</v>
      </c>
      <c r="R122" s="3">
        <v>2017</v>
      </c>
    </row>
    <row r="123" spans="1:18" x14ac:dyDescent="0.3">
      <c r="A123" s="1"/>
      <c r="B123" s="13"/>
      <c r="C123" s="13"/>
      <c r="O123" s="3" t="s">
        <v>62</v>
      </c>
      <c r="P123" s="4">
        <v>0.44970574484663878</v>
      </c>
      <c r="Q123" s="3" t="s">
        <v>17</v>
      </c>
      <c r="R123" s="3">
        <v>2017</v>
      </c>
    </row>
    <row r="124" spans="1:18" x14ac:dyDescent="0.3">
      <c r="A124" s="1"/>
      <c r="B124" s="13"/>
      <c r="C124" s="13"/>
      <c r="O124" s="3" t="s">
        <v>93</v>
      </c>
      <c r="P124" s="4">
        <v>5.476102042466955E-2</v>
      </c>
      <c r="Q124" s="3" t="s">
        <v>8</v>
      </c>
      <c r="R124" s="3">
        <v>2017</v>
      </c>
    </row>
    <row r="125" spans="1:18" x14ac:dyDescent="0.3">
      <c r="A125" s="1"/>
      <c r="B125" s="13"/>
      <c r="C125" s="13"/>
      <c r="O125" s="3" t="s">
        <v>33</v>
      </c>
      <c r="P125" s="4">
        <v>0.35417711588039791</v>
      </c>
      <c r="Q125" s="3" t="s">
        <v>12</v>
      </c>
      <c r="R125" s="3">
        <v>2017</v>
      </c>
    </row>
    <row r="126" spans="1:18" x14ac:dyDescent="0.3">
      <c r="A126" s="1"/>
      <c r="B126" s="13"/>
      <c r="C126" s="13"/>
      <c r="O126" s="3" t="s">
        <v>45</v>
      </c>
      <c r="P126" s="4">
        <v>2.7864842364745058E-2</v>
      </c>
      <c r="Q126" s="3" t="s">
        <v>17</v>
      </c>
      <c r="R126" s="3">
        <v>2017</v>
      </c>
    </row>
    <row r="127" spans="1:18" x14ac:dyDescent="0.3">
      <c r="A127" s="1"/>
      <c r="B127" s="13"/>
      <c r="C127" s="13"/>
      <c r="O127" s="3" t="s">
        <v>55</v>
      </c>
      <c r="P127" s="4">
        <v>0.46490586332055245</v>
      </c>
      <c r="Q127" s="3" t="s">
        <v>10</v>
      </c>
      <c r="R127" s="3">
        <v>2017</v>
      </c>
    </row>
    <row r="128" spans="1:18" x14ac:dyDescent="0.3">
      <c r="A128" s="1"/>
      <c r="B128" s="13"/>
      <c r="C128" s="13"/>
      <c r="O128" s="3" t="s">
        <v>56</v>
      </c>
      <c r="P128" s="4">
        <v>0.11398292800773072</v>
      </c>
      <c r="Q128" s="3" t="s">
        <v>12</v>
      </c>
      <c r="R128" s="3">
        <v>2016</v>
      </c>
    </row>
    <row r="129" spans="1:18" x14ac:dyDescent="0.3">
      <c r="A129" s="1"/>
      <c r="B129" s="13"/>
      <c r="C129" s="13"/>
      <c r="O129" s="3" t="s">
        <v>52</v>
      </c>
      <c r="P129" s="4">
        <v>0.18593059082541766</v>
      </c>
      <c r="Q129" s="3" t="s">
        <v>23</v>
      </c>
      <c r="R129" s="3">
        <v>2016</v>
      </c>
    </row>
    <row r="130" spans="1:18" x14ac:dyDescent="0.3">
      <c r="B130" s="13"/>
      <c r="C130" s="13"/>
      <c r="O130" s="3" t="s">
        <v>76</v>
      </c>
      <c r="P130" s="4">
        <v>-2.4455823884454088E-2</v>
      </c>
      <c r="Q130" s="3" t="s">
        <v>12</v>
      </c>
      <c r="R130" s="3">
        <v>2016</v>
      </c>
    </row>
    <row r="131" spans="1:18" x14ac:dyDescent="0.3">
      <c r="A131" s="8"/>
      <c r="B131" s="14"/>
      <c r="C131" s="14"/>
      <c r="O131" s="3" t="s">
        <v>75</v>
      </c>
      <c r="P131" s="4">
        <v>0.15048567015849254</v>
      </c>
      <c r="Q131" s="3" t="s">
        <v>12</v>
      </c>
      <c r="R131" s="3">
        <v>2016</v>
      </c>
    </row>
    <row r="132" spans="1:18" x14ac:dyDescent="0.3">
      <c r="A132" s="1"/>
      <c r="B132" s="13"/>
      <c r="C132" s="13"/>
      <c r="O132" s="3" t="s">
        <v>89</v>
      </c>
      <c r="P132" s="4">
        <v>0.10648603196025989</v>
      </c>
      <c r="Q132" s="3" t="s">
        <v>8</v>
      </c>
      <c r="R132" s="3">
        <v>2016</v>
      </c>
    </row>
    <row r="133" spans="1:18" x14ac:dyDescent="0.3">
      <c r="A133" s="1"/>
      <c r="B133" s="13"/>
      <c r="C133" s="13"/>
      <c r="O133" s="3" t="s">
        <v>27</v>
      </c>
      <c r="P133" s="4">
        <v>1.0731963812019402E-2</v>
      </c>
      <c r="Q133" s="3" t="s">
        <v>10</v>
      </c>
      <c r="R133" s="3">
        <v>2016</v>
      </c>
    </row>
    <row r="134" spans="1:18" x14ac:dyDescent="0.3">
      <c r="A134" s="1"/>
      <c r="B134" s="13"/>
      <c r="C134" s="13"/>
      <c r="O134" s="3" t="s">
        <v>37</v>
      </c>
      <c r="P134" s="4">
        <v>-0.38096022613958569</v>
      </c>
      <c r="Q134" s="3" t="s">
        <v>12</v>
      </c>
      <c r="R134" s="3">
        <v>2016</v>
      </c>
    </row>
    <row r="135" spans="1:18" x14ac:dyDescent="0.3">
      <c r="A135" s="1"/>
      <c r="B135" s="13"/>
      <c r="C135" s="13"/>
      <c r="O135" s="3" t="s">
        <v>69</v>
      </c>
      <c r="P135" s="4">
        <v>0.21016301787570529</v>
      </c>
      <c r="Q135" s="3" t="s">
        <v>17</v>
      </c>
      <c r="R135" s="3">
        <v>2016</v>
      </c>
    </row>
    <row r="136" spans="1:18" x14ac:dyDescent="0.3">
      <c r="A136" s="1"/>
      <c r="B136" s="13"/>
      <c r="C136" s="13"/>
      <c r="O136" s="3" t="s">
        <v>66</v>
      </c>
      <c r="P136" s="4">
        <v>2.3148229279894791E-2</v>
      </c>
      <c r="Q136" s="3" t="s">
        <v>8</v>
      </c>
      <c r="R136" s="3">
        <v>2016</v>
      </c>
    </row>
    <row r="137" spans="1:18" x14ac:dyDescent="0.3">
      <c r="A137" s="1"/>
      <c r="B137" s="13"/>
      <c r="C137" s="13"/>
      <c r="O137" s="3" t="s">
        <v>67</v>
      </c>
      <c r="P137" s="4">
        <v>0.19765087714572349</v>
      </c>
      <c r="Q137" s="3" t="s">
        <v>17</v>
      </c>
      <c r="R137" s="3">
        <v>2016</v>
      </c>
    </row>
    <row r="138" spans="1:18" x14ac:dyDescent="0.3">
      <c r="A138" s="1"/>
      <c r="B138" s="13"/>
      <c r="C138" s="13"/>
      <c r="O138" s="3" t="s">
        <v>83</v>
      </c>
      <c r="P138" s="4">
        <v>0.18122172899321384</v>
      </c>
      <c r="Q138" s="3" t="s">
        <v>12</v>
      </c>
      <c r="R138" s="3">
        <v>2016</v>
      </c>
    </row>
    <row r="139" spans="1:18" x14ac:dyDescent="0.3">
      <c r="A139" s="1"/>
      <c r="B139" s="13"/>
      <c r="C139" s="13"/>
      <c r="O139" s="3" t="s">
        <v>77</v>
      </c>
      <c r="P139" s="4">
        <v>0.14157958796919748</v>
      </c>
      <c r="Q139" s="3" t="s">
        <v>8</v>
      </c>
      <c r="R139" s="3">
        <v>2016</v>
      </c>
    </row>
    <row r="140" spans="1:18" x14ac:dyDescent="0.3">
      <c r="A140" s="1"/>
      <c r="B140" s="13"/>
      <c r="C140" s="13"/>
      <c r="O140" s="3" t="s">
        <v>32</v>
      </c>
      <c r="P140" s="4">
        <v>7.3452006005888734E-2</v>
      </c>
      <c r="Q140" s="3" t="s">
        <v>10</v>
      </c>
      <c r="R140" s="3">
        <v>2016</v>
      </c>
    </row>
    <row r="141" spans="1:18" x14ac:dyDescent="0.3">
      <c r="A141" s="1"/>
      <c r="B141" s="13"/>
      <c r="C141" s="13"/>
      <c r="O141" s="3" t="s">
        <v>40</v>
      </c>
      <c r="P141" s="4">
        <v>0.2485341035734018</v>
      </c>
      <c r="Q141" s="3" t="s">
        <v>8</v>
      </c>
      <c r="R141" s="3">
        <v>2016</v>
      </c>
    </row>
    <row r="142" spans="1:18" x14ac:dyDescent="0.3">
      <c r="A142" s="1"/>
      <c r="B142" s="13"/>
      <c r="C142" s="13"/>
      <c r="O142" s="3" t="s">
        <v>26</v>
      </c>
      <c r="P142" s="4">
        <v>0.39022502977628781</v>
      </c>
      <c r="Q142" s="3" t="s">
        <v>8</v>
      </c>
      <c r="R142" s="3">
        <v>2016</v>
      </c>
    </row>
    <row r="143" spans="1:18" x14ac:dyDescent="0.3">
      <c r="A143" s="1"/>
      <c r="B143" s="13"/>
      <c r="C143" s="13"/>
      <c r="O143" s="3" t="s">
        <v>59</v>
      </c>
      <c r="P143" s="4">
        <v>4.0942989397056498E-2</v>
      </c>
      <c r="Q143" s="3" t="s">
        <v>19</v>
      </c>
      <c r="R143" s="3">
        <v>2016</v>
      </c>
    </row>
    <row r="144" spans="1:18" x14ac:dyDescent="0.3">
      <c r="A144" s="1"/>
      <c r="B144" s="13"/>
      <c r="C144" s="13"/>
      <c r="O144" s="3" t="s">
        <v>60</v>
      </c>
      <c r="P144" s="4">
        <v>0.18810069035692079</v>
      </c>
      <c r="Q144" s="3" t="s">
        <v>17</v>
      </c>
      <c r="R144" s="3">
        <v>2016</v>
      </c>
    </row>
    <row r="145" spans="1:18" x14ac:dyDescent="0.3">
      <c r="A145" s="1"/>
      <c r="B145" s="13"/>
      <c r="C145" s="13"/>
      <c r="O145" s="3" t="s">
        <v>57</v>
      </c>
      <c r="P145" s="4">
        <v>0.10131323694725067</v>
      </c>
      <c r="Q145" s="3" t="s">
        <v>12</v>
      </c>
      <c r="R145" s="3">
        <v>2016</v>
      </c>
    </row>
    <row r="146" spans="1:18" x14ac:dyDescent="0.3">
      <c r="A146" s="1"/>
      <c r="B146" s="13"/>
      <c r="C146" s="13"/>
      <c r="O146" s="3" t="s">
        <v>68</v>
      </c>
      <c r="P146" s="4">
        <v>0.18047505148984311</v>
      </c>
      <c r="Q146" s="3" t="s">
        <v>17</v>
      </c>
      <c r="R146" s="3">
        <v>2016</v>
      </c>
    </row>
    <row r="147" spans="1:18" x14ac:dyDescent="0.3">
      <c r="A147" s="1"/>
      <c r="B147" s="13"/>
      <c r="C147" s="13"/>
      <c r="O147" s="3" t="s">
        <v>91</v>
      </c>
      <c r="P147" s="4">
        <v>0.15000648846728654</v>
      </c>
      <c r="Q147" s="3" t="s">
        <v>12</v>
      </c>
      <c r="R147" s="3">
        <v>2016</v>
      </c>
    </row>
    <row r="148" spans="1:18" x14ac:dyDescent="0.3">
      <c r="A148" s="1"/>
      <c r="B148" s="13"/>
      <c r="C148" s="13"/>
      <c r="O148" s="3" t="s">
        <v>65</v>
      </c>
      <c r="P148" s="4">
        <v>-0.1959005459657544</v>
      </c>
      <c r="Q148" s="3" t="s">
        <v>17</v>
      </c>
      <c r="R148" s="3">
        <v>2016</v>
      </c>
    </row>
    <row r="149" spans="1:18" x14ac:dyDescent="0.3">
      <c r="A149" s="1"/>
      <c r="B149" s="13"/>
      <c r="C149" s="13"/>
      <c r="O149" s="3" t="s">
        <v>46</v>
      </c>
      <c r="P149" s="4">
        <v>9.3820772641172705E-3</v>
      </c>
      <c r="Q149" s="3" t="s">
        <v>17</v>
      </c>
      <c r="R149" s="3">
        <v>2016</v>
      </c>
    </row>
    <row r="150" spans="1:18" x14ac:dyDescent="0.3">
      <c r="A150" s="1"/>
      <c r="B150" s="13"/>
      <c r="C150" s="13"/>
      <c r="O150" s="3" t="s">
        <v>58</v>
      </c>
      <c r="P150" s="4">
        <v>0.13293445495850162</v>
      </c>
      <c r="Q150" s="3" t="s">
        <v>12</v>
      </c>
      <c r="R150" s="3">
        <v>2016</v>
      </c>
    </row>
    <row r="151" spans="1:18" x14ac:dyDescent="0.3">
      <c r="A151" s="1"/>
      <c r="B151" s="13"/>
      <c r="C151" s="13"/>
      <c r="O151" s="3" t="s">
        <v>78</v>
      </c>
      <c r="P151" s="4">
        <v>0.13891161857087986</v>
      </c>
      <c r="Q151" s="3" t="s">
        <v>10</v>
      </c>
      <c r="R151" s="3">
        <v>2016</v>
      </c>
    </row>
    <row r="152" spans="1:18" x14ac:dyDescent="0.3">
      <c r="A152" s="1"/>
      <c r="B152" s="13"/>
      <c r="C152" s="13"/>
      <c r="O152" s="3" t="s">
        <v>29</v>
      </c>
      <c r="P152" s="4">
        <v>0.21256516956618854</v>
      </c>
      <c r="Q152" s="3" t="s">
        <v>12</v>
      </c>
      <c r="R152" s="3">
        <v>2016</v>
      </c>
    </row>
    <row r="153" spans="1:18" x14ac:dyDescent="0.3">
      <c r="A153" s="1"/>
      <c r="B153" s="13"/>
      <c r="C153" s="13"/>
      <c r="O153" s="3" t="s">
        <v>71</v>
      </c>
      <c r="P153" s="4">
        <v>4.1604675178293131E-2</v>
      </c>
      <c r="Q153" s="3" t="s">
        <v>17</v>
      </c>
      <c r="R153" s="3">
        <v>2016</v>
      </c>
    </row>
    <row r="154" spans="1:18" x14ac:dyDescent="0.3">
      <c r="A154" s="1"/>
      <c r="B154" s="13"/>
      <c r="C154" s="13"/>
      <c r="O154" s="3" t="s">
        <v>49</v>
      </c>
      <c r="P154" s="4">
        <v>0.31855135050761918</v>
      </c>
      <c r="Q154" s="3" t="s">
        <v>23</v>
      </c>
      <c r="R154" s="3">
        <v>2016</v>
      </c>
    </row>
    <row r="155" spans="1:18" x14ac:dyDescent="0.3">
      <c r="A155" s="1"/>
      <c r="B155" s="13"/>
      <c r="C155" s="13"/>
      <c r="O155" s="3" t="s">
        <v>64</v>
      </c>
      <c r="P155" s="4">
        <v>1.8808709396590579</v>
      </c>
      <c r="Q155" s="3" t="s">
        <v>8</v>
      </c>
      <c r="R155" s="3">
        <v>2016</v>
      </c>
    </row>
    <row r="156" spans="1:18" x14ac:dyDescent="0.3">
      <c r="A156" s="1"/>
      <c r="B156" s="13"/>
      <c r="C156" s="13"/>
      <c r="O156" s="3" t="s">
        <v>51</v>
      </c>
      <c r="P156" s="4">
        <v>-7.4977970883633407E-2</v>
      </c>
      <c r="Q156" s="3" t="s">
        <v>19</v>
      </c>
      <c r="R156" s="3">
        <v>2016</v>
      </c>
    </row>
    <row r="157" spans="1:18" x14ac:dyDescent="0.3">
      <c r="A157" s="1"/>
      <c r="B157" s="13"/>
      <c r="C157" s="13"/>
      <c r="O157" s="3" t="s">
        <v>70</v>
      </c>
      <c r="P157" s="4">
        <v>-7.770300583221175E-2</v>
      </c>
      <c r="Q157" s="3" t="s">
        <v>12</v>
      </c>
      <c r="R157" s="3">
        <v>2016</v>
      </c>
    </row>
    <row r="158" spans="1:18" x14ac:dyDescent="0.3">
      <c r="A158" s="1"/>
      <c r="B158" s="13"/>
      <c r="C158" s="13"/>
      <c r="O158" s="3" t="s">
        <v>62</v>
      </c>
      <c r="P158" s="4">
        <v>0.7927968625846552</v>
      </c>
      <c r="Q158" s="3" t="s">
        <v>17</v>
      </c>
      <c r="R158" s="3">
        <v>2016</v>
      </c>
    </row>
    <row r="159" spans="1:18" x14ac:dyDescent="0.3">
      <c r="A159" s="1"/>
      <c r="B159" s="13"/>
      <c r="C159" s="13"/>
      <c r="O159" s="3" t="s">
        <v>93</v>
      </c>
      <c r="P159" s="4">
        <v>0.10059272544900835</v>
      </c>
      <c r="Q159" s="3" t="s">
        <v>8</v>
      </c>
      <c r="R159" s="3">
        <v>2016</v>
      </c>
    </row>
    <row r="160" spans="1:18" x14ac:dyDescent="0.3">
      <c r="A160" s="1"/>
      <c r="B160" s="13"/>
      <c r="C160" s="13"/>
      <c r="O160" s="3" t="s">
        <v>90</v>
      </c>
      <c r="P160" s="4">
        <v>-0.44052768256194119</v>
      </c>
      <c r="Q160" s="3" t="s">
        <v>17</v>
      </c>
      <c r="R160" s="3">
        <v>2016</v>
      </c>
    </row>
    <row r="161" spans="1:18" x14ac:dyDescent="0.3">
      <c r="A161" s="1"/>
      <c r="B161" s="13"/>
      <c r="C161" s="13"/>
      <c r="O161" s="3" t="s">
        <v>80</v>
      </c>
      <c r="P161" s="4">
        <v>0.28102405036167011</v>
      </c>
      <c r="Q161" s="3" t="s">
        <v>8</v>
      </c>
      <c r="R161" s="3">
        <v>2016</v>
      </c>
    </row>
    <row r="162" spans="1:18" x14ac:dyDescent="0.3">
      <c r="A162" s="1"/>
      <c r="B162" s="13"/>
      <c r="C162" s="13"/>
      <c r="O162" s="3" t="s">
        <v>63</v>
      </c>
      <c r="P162" s="4">
        <v>0.32634960765217619</v>
      </c>
      <c r="Q162" s="3" t="s">
        <v>12</v>
      </c>
      <c r="R162" s="3">
        <v>2016</v>
      </c>
    </row>
    <row r="163" spans="1:18" x14ac:dyDescent="0.3">
      <c r="A163" s="1"/>
      <c r="B163" s="13"/>
      <c r="C163" s="13"/>
      <c r="O163" s="3" t="s">
        <v>33</v>
      </c>
      <c r="P163" s="4">
        <v>0.14804267214330538</v>
      </c>
      <c r="Q163" s="3" t="s">
        <v>17</v>
      </c>
      <c r="R163" s="3">
        <v>2016</v>
      </c>
    </row>
    <row r="164" spans="1:18" x14ac:dyDescent="0.3">
      <c r="B164" s="13"/>
      <c r="C164" s="13"/>
      <c r="O164" s="3" t="s">
        <v>45</v>
      </c>
      <c r="P164" s="4">
        <v>-0.10546927807750121</v>
      </c>
      <c r="Q164" s="3" t="s">
        <v>17</v>
      </c>
      <c r="R164" s="3">
        <v>2016</v>
      </c>
    </row>
    <row r="165" spans="1:18" x14ac:dyDescent="0.3">
      <c r="B165" s="13"/>
      <c r="C165" s="13"/>
      <c r="O165" s="1"/>
      <c r="P165" s="7"/>
      <c r="Q165" s="7"/>
    </row>
    <row r="166" spans="1:18" x14ac:dyDescent="0.3">
      <c r="A166" s="8"/>
      <c r="B166" s="14"/>
      <c r="C166" s="14"/>
      <c r="O166" s="1"/>
      <c r="P166" s="7"/>
      <c r="Q166" s="7"/>
    </row>
    <row r="167" spans="1:18" x14ac:dyDescent="0.3">
      <c r="A167" s="1"/>
      <c r="B167" s="13"/>
      <c r="C167" s="13"/>
      <c r="O167" s="1"/>
      <c r="P167" s="7"/>
      <c r="Q167" s="7"/>
    </row>
    <row r="168" spans="1:18" x14ac:dyDescent="0.3">
      <c r="A168" s="1"/>
      <c r="B168" s="13"/>
      <c r="C168" s="13"/>
      <c r="O168" s="1"/>
      <c r="P168" s="7"/>
      <c r="Q168" s="7"/>
    </row>
    <row r="169" spans="1:18" x14ac:dyDescent="0.3">
      <c r="A169" s="1"/>
      <c r="B169" s="13"/>
      <c r="C169" s="13"/>
      <c r="O169" s="1"/>
      <c r="P169" s="7"/>
      <c r="Q169" s="7"/>
    </row>
    <row r="170" spans="1:18" x14ac:dyDescent="0.3">
      <c r="A170" s="1"/>
      <c r="B170" s="13"/>
      <c r="C170" s="13"/>
      <c r="O170" s="1"/>
      <c r="P170" s="7"/>
      <c r="Q170" s="7"/>
    </row>
    <row r="171" spans="1:18" x14ac:dyDescent="0.3">
      <c r="A171" s="1"/>
      <c r="B171" s="13"/>
      <c r="C171" s="13"/>
      <c r="O171" s="1"/>
      <c r="P171" s="7"/>
      <c r="Q171" s="7"/>
    </row>
    <row r="172" spans="1:18" x14ac:dyDescent="0.3">
      <c r="A172" s="1"/>
      <c r="B172" s="13"/>
      <c r="C172" s="13"/>
      <c r="O172" s="1"/>
      <c r="P172" s="7"/>
      <c r="Q172" s="7"/>
    </row>
    <row r="173" spans="1:18" x14ac:dyDescent="0.3">
      <c r="A173" s="1"/>
      <c r="B173" s="13"/>
      <c r="C173" s="13"/>
      <c r="O173" s="1"/>
      <c r="P173" s="7"/>
      <c r="Q173" s="7"/>
    </row>
    <row r="174" spans="1:18" x14ac:dyDescent="0.3">
      <c r="A174" s="1"/>
      <c r="B174" s="13"/>
      <c r="C174" s="13"/>
      <c r="O174" s="1"/>
      <c r="P174" s="7"/>
      <c r="Q174" s="7"/>
    </row>
    <row r="175" spans="1:18" x14ac:dyDescent="0.3">
      <c r="A175" s="1"/>
      <c r="B175" s="13"/>
      <c r="C175" s="13"/>
      <c r="O175" s="1"/>
      <c r="P175" s="7"/>
      <c r="Q175" s="7"/>
    </row>
    <row r="176" spans="1:18" x14ac:dyDescent="0.3">
      <c r="A176" s="1"/>
      <c r="B176" s="13"/>
      <c r="C176" s="13"/>
      <c r="O176" s="1"/>
      <c r="P176" s="13"/>
      <c r="Q176" s="13"/>
    </row>
    <row r="177" spans="1:17" x14ac:dyDescent="0.3">
      <c r="A177" s="1"/>
      <c r="B177" s="13"/>
      <c r="C177" s="13"/>
      <c r="O177" s="1"/>
      <c r="P177" s="7"/>
      <c r="Q177" s="7"/>
    </row>
    <row r="178" spans="1:17" x14ac:dyDescent="0.3">
      <c r="A178" s="1"/>
      <c r="B178" s="13"/>
      <c r="C178" s="13"/>
      <c r="O178" s="1"/>
      <c r="P178" s="7"/>
      <c r="Q178" s="7"/>
    </row>
    <row r="179" spans="1:17" x14ac:dyDescent="0.3">
      <c r="A179" s="1"/>
      <c r="B179" s="13"/>
      <c r="C179" s="13"/>
      <c r="O179" s="1"/>
      <c r="P179" s="7"/>
      <c r="Q179" s="7"/>
    </row>
    <row r="180" spans="1:17" x14ac:dyDescent="0.3">
      <c r="A180" s="1"/>
      <c r="B180" s="13"/>
      <c r="C180" s="13"/>
      <c r="O180" s="1"/>
      <c r="P180" s="7"/>
      <c r="Q180" s="7"/>
    </row>
    <row r="181" spans="1:17" x14ac:dyDescent="0.3">
      <c r="A181" s="1"/>
      <c r="B181" s="13"/>
      <c r="C181" s="13"/>
      <c r="O181" s="1"/>
      <c r="P181" s="7"/>
      <c r="Q181" s="7"/>
    </row>
    <row r="182" spans="1:17" x14ac:dyDescent="0.3">
      <c r="A182" s="1"/>
      <c r="B182" s="13"/>
      <c r="C182" s="13"/>
      <c r="O182" s="1"/>
      <c r="P182" s="7"/>
      <c r="Q182" s="7"/>
    </row>
    <row r="183" spans="1:17" x14ac:dyDescent="0.3">
      <c r="A183" s="1"/>
      <c r="B183" s="13"/>
      <c r="C183" s="13"/>
      <c r="O183" s="1"/>
      <c r="P183" s="7"/>
      <c r="Q183" s="7"/>
    </row>
    <row r="184" spans="1:17" x14ac:dyDescent="0.3">
      <c r="A184" s="1"/>
      <c r="B184" s="13"/>
      <c r="C184" s="13"/>
      <c r="O184" s="1"/>
      <c r="P184" s="7"/>
      <c r="Q184" s="7"/>
    </row>
    <row r="185" spans="1:17" x14ac:dyDescent="0.3">
      <c r="A185" s="1"/>
      <c r="B185" s="13"/>
      <c r="C185" s="13"/>
      <c r="O185" s="1"/>
      <c r="P185" s="7"/>
      <c r="Q185" s="7"/>
    </row>
    <row r="186" spans="1:17" x14ac:dyDescent="0.3">
      <c r="A186" s="1"/>
      <c r="B186" s="13"/>
      <c r="C186" s="13"/>
      <c r="O186" s="1"/>
      <c r="P186" s="7"/>
      <c r="Q186" s="7"/>
    </row>
    <row r="187" spans="1:17" x14ac:dyDescent="0.3">
      <c r="A187" s="1"/>
      <c r="B187" s="13"/>
      <c r="C187" s="13"/>
      <c r="O187" s="1"/>
      <c r="P187" s="7"/>
      <c r="Q187" s="7"/>
    </row>
    <row r="188" spans="1:17" x14ac:dyDescent="0.3">
      <c r="A188" s="1"/>
      <c r="B188" s="13"/>
      <c r="C188" s="13"/>
      <c r="O188" s="1"/>
      <c r="P188" s="7"/>
      <c r="Q188" s="7"/>
    </row>
    <row r="189" spans="1:17" x14ac:dyDescent="0.3">
      <c r="A189" s="1"/>
      <c r="B189" s="13"/>
      <c r="C189" s="13"/>
      <c r="O189" s="1"/>
      <c r="P189" s="7"/>
      <c r="Q189" s="7"/>
    </row>
    <row r="190" spans="1:17" x14ac:dyDescent="0.3">
      <c r="A190" s="1"/>
      <c r="B190" s="13"/>
      <c r="C190" s="13"/>
      <c r="O190" s="1"/>
      <c r="P190" s="7"/>
      <c r="Q190" s="7"/>
    </row>
    <row r="191" spans="1:17" x14ac:dyDescent="0.3">
      <c r="A191" s="1"/>
      <c r="B191" s="13"/>
      <c r="C191" s="13"/>
      <c r="O191" s="1"/>
      <c r="P191" s="7"/>
      <c r="Q191" s="7"/>
    </row>
    <row r="192" spans="1:17" x14ac:dyDescent="0.3">
      <c r="A192" s="1"/>
      <c r="B192" s="13"/>
      <c r="C192" s="13"/>
      <c r="O192" s="1"/>
      <c r="P192" s="7"/>
      <c r="Q192" s="7"/>
    </row>
    <row r="193" spans="1:17" x14ac:dyDescent="0.3">
      <c r="A193" s="1"/>
      <c r="B193" s="13"/>
      <c r="C193" s="13"/>
      <c r="O193" s="1"/>
      <c r="P193" s="7"/>
      <c r="Q193" s="7"/>
    </row>
    <row r="194" spans="1:17" x14ac:dyDescent="0.3">
      <c r="A194" s="1"/>
      <c r="B194" s="13"/>
      <c r="C194" s="13"/>
      <c r="O194" s="1"/>
      <c r="P194" s="7"/>
      <c r="Q194" s="7"/>
    </row>
    <row r="195" spans="1:17" x14ac:dyDescent="0.3">
      <c r="A195" s="1"/>
      <c r="B195" s="13"/>
      <c r="C195" s="13"/>
      <c r="O195" s="1"/>
      <c r="P195" s="7"/>
      <c r="Q195" s="7"/>
    </row>
    <row r="196" spans="1:17" x14ac:dyDescent="0.3">
      <c r="A196" s="1"/>
      <c r="B196" s="13"/>
      <c r="C196" s="13"/>
      <c r="O196" s="1"/>
      <c r="P196" s="7"/>
      <c r="Q196" s="7"/>
    </row>
    <row r="197" spans="1:17" x14ac:dyDescent="0.3">
      <c r="A197" s="1"/>
      <c r="B197" s="13"/>
      <c r="C197" s="13"/>
      <c r="O197" s="1"/>
      <c r="P197" s="7"/>
      <c r="Q197" s="7"/>
    </row>
    <row r="198" spans="1:17" x14ac:dyDescent="0.3">
      <c r="A198" s="1"/>
      <c r="B198" s="13"/>
      <c r="C198" s="13"/>
      <c r="O198" s="1"/>
      <c r="P198" s="7"/>
      <c r="Q198" s="7"/>
    </row>
    <row r="199" spans="1:17" x14ac:dyDescent="0.3">
      <c r="A199" s="1"/>
      <c r="B199" s="13"/>
      <c r="C199" s="13"/>
      <c r="O199" s="1"/>
      <c r="P199" s="7"/>
      <c r="Q199" s="7"/>
    </row>
    <row r="200" spans="1:17" x14ac:dyDescent="0.3">
      <c r="A200" s="1"/>
      <c r="B200" s="13"/>
      <c r="C200" s="13"/>
      <c r="O200" s="1"/>
      <c r="P200" s="7"/>
      <c r="Q200" s="7"/>
    </row>
    <row r="201" spans="1:17" x14ac:dyDescent="0.3">
      <c r="A201" s="1"/>
      <c r="B201" s="13"/>
      <c r="C201" s="13"/>
      <c r="O201" s="1"/>
      <c r="P201" s="7"/>
      <c r="Q201" s="7"/>
    </row>
    <row r="202" spans="1:17" x14ac:dyDescent="0.3">
      <c r="A202" s="1"/>
      <c r="B202" s="13"/>
      <c r="C202" s="13"/>
      <c r="O202" s="1"/>
      <c r="P202" s="7"/>
      <c r="Q202" s="7"/>
    </row>
    <row r="203" spans="1:17" x14ac:dyDescent="0.3">
      <c r="A203" s="1"/>
      <c r="B203" s="13"/>
      <c r="C203" s="13"/>
      <c r="O203" s="1"/>
      <c r="P203" s="7"/>
      <c r="Q203" s="7"/>
    </row>
    <row r="204" spans="1:17" x14ac:dyDescent="0.3">
      <c r="A204" s="1"/>
      <c r="B204" s="13"/>
      <c r="C204" s="13"/>
      <c r="O204" s="1"/>
      <c r="P204" s="7"/>
      <c r="Q204" s="7"/>
    </row>
    <row r="205" spans="1:17" x14ac:dyDescent="0.3">
      <c r="A205" s="1"/>
      <c r="B205" s="13"/>
      <c r="C205" s="13"/>
      <c r="O205" s="1"/>
      <c r="P205" s="7"/>
      <c r="Q205" s="7"/>
    </row>
    <row r="206" spans="1:17" x14ac:dyDescent="0.3">
      <c r="A206" s="1"/>
      <c r="B206" s="13"/>
      <c r="C206" s="13"/>
      <c r="O206" s="1"/>
      <c r="P206" s="7"/>
      <c r="Q206" s="7"/>
    </row>
    <row r="207" spans="1:17" x14ac:dyDescent="0.3">
      <c r="A207" s="1"/>
      <c r="B207" s="13"/>
      <c r="C207" s="13"/>
      <c r="O207" s="1"/>
      <c r="P207" s="7"/>
      <c r="Q207" s="7"/>
    </row>
    <row r="208" spans="1:17" x14ac:dyDescent="0.3">
      <c r="A208" s="1"/>
      <c r="B208" s="13"/>
      <c r="C208" s="13"/>
      <c r="O208" s="1"/>
      <c r="P208" s="7"/>
      <c r="Q208" s="7"/>
    </row>
    <row r="209" spans="1:17" x14ac:dyDescent="0.3">
      <c r="A209" s="1"/>
      <c r="B209" s="13"/>
      <c r="C209" s="13"/>
      <c r="O209" s="1"/>
      <c r="P209" s="7"/>
      <c r="Q209" s="7"/>
    </row>
    <row r="210" spans="1:17" x14ac:dyDescent="0.3">
      <c r="A210" s="1"/>
      <c r="B210" s="13"/>
      <c r="C210" s="13"/>
      <c r="O210" s="1"/>
      <c r="P210" s="7"/>
      <c r="Q210" s="7"/>
    </row>
    <row r="211" spans="1:17" x14ac:dyDescent="0.3">
      <c r="A211" s="1"/>
      <c r="B211" s="13"/>
      <c r="C211" s="13"/>
      <c r="O211" s="1"/>
      <c r="P211" s="7"/>
      <c r="Q211" s="7"/>
    </row>
    <row r="212" spans="1:17" x14ac:dyDescent="0.3">
      <c r="A212" s="1"/>
      <c r="B212" s="13"/>
      <c r="C212" s="13"/>
      <c r="O212" s="1"/>
      <c r="P212" s="13"/>
      <c r="Q212" s="13"/>
    </row>
    <row r="213" spans="1:17" x14ac:dyDescent="0.3">
      <c r="A213" s="1"/>
      <c r="B213" s="13"/>
      <c r="C213" s="13"/>
      <c r="O213" s="1"/>
      <c r="P213" s="13"/>
      <c r="Q213" s="13"/>
    </row>
    <row r="214" spans="1:17" x14ac:dyDescent="0.3">
      <c r="A214" s="1"/>
      <c r="B214" s="13"/>
      <c r="C214" s="13"/>
      <c r="O214" s="1"/>
      <c r="P214" s="13"/>
      <c r="Q214" s="13"/>
    </row>
    <row r="215" spans="1:17" x14ac:dyDescent="0.3">
      <c r="B215" s="13"/>
      <c r="C215" s="13"/>
      <c r="O215" s="1"/>
      <c r="P215" s="13"/>
      <c r="Q215" s="13"/>
    </row>
    <row r="216" spans="1:17" x14ac:dyDescent="0.3">
      <c r="A216" s="8"/>
      <c r="B216" s="14"/>
      <c r="C216" s="14"/>
      <c r="O216" s="1"/>
      <c r="P216" s="13"/>
      <c r="Q216" s="13"/>
    </row>
    <row r="217" spans="1:17" x14ac:dyDescent="0.3">
      <c r="A217" s="1"/>
      <c r="B217" s="13"/>
      <c r="C217" s="13"/>
      <c r="O217" s="1"/>
      <c r="P217" s="13"/>
      <c r="Q217" s="13"/>
    </row>
    <row r="218" spans="1:17" x14ac:dyDescent="0.3">
      <c r="A218" s="1"/>
      <c r="B218" s="13"/>
      <c r="C218" s="13"/>
      <c r="O218" s="1"/>
      <c r="P218" s="13"/>
      <c r="Q218" s="13"/>
    </row>
    <row r="219" spans="1:17" x14ac:dyDescent="0.3">
      <c r="A219" s="1"/>
      <c r="B219" s="13"/>
      <c r="C219" s="13"/>
      <c r="O219" s="1"/>
      <c r="P219" s="13"/>
      <c r="Q219" s="13"/>
    </row>
    <row r="220" spans="1:17" x14ac:dyDescent="0.3">
      <c r="A220" s="1"/>
      <c r="B220" s="13"/>
      <c r="C220" s="13"/>
      <c r="O220" s="1"/>
      <c r="P220" s="13"/>
      <c r="Q220" s="13"/>
    </row>
    <row r="221" spans="1:17" x14ac:dyDescent="0.3">
      <c r="A221" s="1"/>
      <c r="B221" s="13"/>
      <c r="C221" s="13"/>
      <c r="O221" s="1"/>
      <c r="P221" s="13"/>
      <c r="Q221" s="13"/>
    </row>
    <row r="222" spans="1:17" x14ac:dyDescent="0.3">
      <c r="A222" s="1"/>
      <c r="B222" s="13"/>
      <c r="C222" s="13"/>
      <c r="O222" s="1"/>
      <c r="P222" s="13"/>
      <c r="Q222" s="13"/>
    </row>
    <row r="223" spans="1:17" x14ac:dyDescent="0.3">
      <c r="A223" s="1"/>
      <c r="B223" s="13"/>
      <c r="C223" s="13"/>
      <c r="O223" s="1"/>
      <c r="P223" s="13"/>
      <c r="Q223" s="13"/>
    </row>
    <row r="224" spans="1:17" x14ac:dyDescent="0.3">
      <c r="A224" s="1"/>
      <c r="B224" s="13"/>
      <c r="C224" s="13"/>
      <c r="O224" s="1"/>
      <c r="P224" s="13"/>
      <c r="Q224" s="13"/>
    </row>
    <row r="225" spans="1:17" x14ac:dyDescent="0.3">
      <c r="A225" s="1"/>
      <c r="B225" s="13"/>
      <c r="C225" s="13"/>
      <c r="O225" s="1"/>
      <c r="P225" s="13"/>
      <c r="Q225" s="13"/>
    </row>
    <row r="226" spans="1:17" x14ac:dyDescent="0.3">
      <c r="A226" s="1"/>
      <c r="B226" s="13"/>
      <c r="C226" s="13"/>
      <c r="O226" s="1"/>
      <c r="P226" s="13"/>
      <c r="Q226" s="13"/>
    </row>
    <row r="227" spans="1:17" x14ac:dyDescent="0.3">
      <c r="A227" s="1"/>
      <c r="B227" s="13"/>
      <c r="C227" s="13"/>
      <c r="O227" s="1"/>
      <c r="P227" s="13"/>
      <c r="Q227" s="13"/>
    </row>
    <row r="228" spans="1:17" x14ac:dyDescent="0.3">
      <c r="A228" s="1"/>
      <c r="B228" s="13"/>
      <c r="C228" s="13"/>
      <c r="O228" s="1"/>
      <c r="P228" s="13"/>
      <c r="Q228" s="13"/>
    </row>
    <row r="229" spans="1:17" x14ac:dyDescent="0.3">
      <c r="A229" s="1"/>
      <c r="B229" s="13"/>
      <c r="C229" s="13"/>
      <c r="O229" s="1"/>
      <c r="P229" s="13"/>
      <c r="Q229" s="13"/>
    </row>
    <row r="230" spans="1:17" x14ac:dyDescent="0.3">
      <c r="A230" s="1"/>
      <c r="B230" s="13"/>
      <c r="C230" s="13"/>
      <c r="O230" s="1"/>
      <c r="P230" s="13"/>
      <c r="Q230" s="13"/>
    </row>
    <row r="231" spans="1:17" x14ac:dyDescent="0.3">
      <c r="A231" s="1"/>
      <c r="B231" s="13"/>
      <c r="C231" s="13"/>
      <c r="O231" s="1"/>
      <c r="P231" s="13"/>
      <c r="Q231" s="13"/>
    </row>
    <row r="232" spans="1:17" x14ac:dyDescent="0.3">
      <c r="A232" s="1"/>
      <c r="B232" s="13"/>
      <c r="C232" s="13"/>
      <c r="P232" s="13"/>
      <c r="Q232" s="13"/>
    </row>
    <row r="233" spans="1:17" x14ac:dyDescent="0.3">
      <c r="A233" s="1"/>
      <c r="B233" s="13"/>
      <c r="C233" s="13"/>
      <c r="O233" s="8"/>
      <c r="P233" s="14"/>
      <c r="Q233" s="14"/>
    </row>
    <row r="234" spans="1:17" x14ac:dyDescent="0.3">
      <c r="A234" s="1"/>
      <c r="B234" s="13"/>
      <c r="C234" s="13"/>
      <c r="O234" s="1"/>
      <c r="P234" s="13"/>
      <c r="Q234" s="13"/>
    </row>
    <row r="235" spans="1:17" x14ac:dyDescent="0.3">
      <c r="A235" s="1"/>
      <c r="B235" s="13"/>
      <c r="C235" s="13"/>
      <c r="O235" s="1"/>
      <c r="P235" s="13"/>
      <c r="Q235" s="13"/>
    </row>
    <row r="236" spans="1:17" x14ac:dyDescent="0.3">
      <c r="A236" s="1"/>
      <c r="B236" s="13"/>
      <c r="C236" s="13"/>
      <c r="O236" s="1"/>
      <c r="P236" s="13"/>
      <c r="Q236" s="13"/>
    </row>
    <row r="237" spans="1:17" x14ac:dyDescent="0.3">
      <c r="A237" s="1"/>
      <c r="B237" s="13"/>
      <c r="C237" s="13"/>
      <c r="O237" s="1"/>
      <c r="P237" s="13"/>
      <c r="Q237" s="13"/>
    </row>
    <row r="238" spans="1:17" x14ac:dyDescent="0.3">
      <c r="A238" s="1"/>
      <c r="B238" s="13"/>
      <c r="C238" s="13"/>
      <c r="O238" s="1"/>
      <c r="P238" s="13"/>
      <c r="Q238" s="13"/>
    </row>
    <row r="239" spans="1:17" x14ac:dyDescent="0.3">
      <c r="A239" s="1"/>
      <c r="B239" s="13"/>
      <c r="C239" s="13"/>
      <c r="O239" s="1"/>
      <c r="P239" s="13"/>
      <c r="Q239" s="13"/>
    </row>
    <row r="240" spans="1:17" x14ac:dyDescent="0.3">
      <c r="A240" s="1"/>
      <c r="B240" s="13"/>
      <c r="C240" s="13"/>
      <c r="O240" s="1"/>
      <c r="P240" s="13"/>
      <c r="Q240" s="13"/>
    </row>
    <row r="241" spans="1:17" x14ac:dyDescent="0.3">
      <c r="A241" s="1"/>
      <c r="B241" s="13"/>
      <c r="C241" s="13"/>
      <c r="O241" s="1"/>
      <c r="P241" s="13"/>
      <c r="Q241" s="13"/>
    </row>
    <row r="242" spans="1:17" x14ac:dyDescent="0.3">
      <c r="A242" s="1"/>
      <c r="B242" s="13"/>
      <c r="C242" s="13"/>
      <c r="O242" s="1"/>
      <c r="P242" s="13"/>
      <c r="Q242" s="13"/>
    </row>
    <row r="243" spans="1:17" x14ac:dyDescent="0.3">
      <c r="A243" s="1"/>
      <c r="B243" s="13"/>
      <c r="C243" s="13"/>
      <c r="O243" s="1"/>
      <c r="P243" s="13"/>
      <c r="Q243" s="13"/>
    </row>
    <row r="244" spans="1:17" x14ac:dyDescent="0.3">
      <c r="A244" s="1"/>
      <c r="B244" s="13"/>
      <c r="C244" s="13"/>
      <c r="O244" s="1"/>
      <c r="P244" s="13"/>
      <c r="Q244" s="13"/>
    </row>
    <row r="245" spans="1:17" x14ac:dyDescent="0.3">
      <c r="A245" s="1"/>
      <c r="B245" s="13"/>
      <c r="C245" s="13"/>
      <c r="O245" s="1"/>
      <c r="P245" s="13"/>
      <c r="Q245" s="13"/>
    </row>
    <row r="246" spans="1:17" x14ac:dyDescent="0.3">
      <c r="A246" s="1"/>
      <c r="B246" s="13"/>
      <c r="C246" s="13"/>
      <c r="O246" s="1"/>
      <c r="P246" s="13"/>
      <c r="Q246" s="13"/>
    </row>
    <row r="247" spans="1:17" x14ac:dyDescent="0.3">
      <c r="A247" s="1"/>
      <c r="B247" s="13"/>
      <c r="C247" s="13"/>
      <c r="O247" s="1"/>
      <c r="P247" s="13"/>
      <c r="Q247" s="13"/>
    </row>
    <row r="248" spans="1:17" x14ac:dyDescent="0.3">
      <c r="A248" s="1"/>
      <c r="B248" s="13"/>
      <c r="C248" s="13"/>
      <c r="O248" s="1"/>
      <c r="P248" s="13"/>
      <c r="Q248" s="13"/>
    </row>
    <row r="249" spans="1:17" x14ac:dyDescent="0.3">
      <c r="A249" s="1"/>
      <c r="B249" s="13"/>
      <c r="C249" s="13"/>
      <c r="O249" s="1"/>
      <c r="P249" s="13"/>
      <c r="Q249" s="13"/>
    </row>
    <row r="250" spans="1:17" x14ac:dyDescent="0.3">
      <c r="A250" s="1"/>
      <c r="B250" s="13"/>
      <c r="C250" s="13"/>
      <c r="O250" s="1"/>
      <c r="P250" s="13"/>
      <c r="Q250" s="13"/>
    </row>
    <row r="251" spans="1:17" x14ac:dyDescent="0.3">
      <c r="A251" s="1"/>
      <c r="B251" s="13"/>
      <c r="C251" s="13"/>
      <c r="O251" s="1"/>
      <c r="P251" s="13"/>
      <c r="Q251" s="13"/>
    </row>
    <row r="252" spans="1:17" x14ac:dyDescent="0.3">
      <c r="A252" s="1"/>
      <c r="B252" s="13"/>
      <c r="C252" s="13"/>
      <c r="O252" s="1"/>
      <c r="P252" s="13"/>
      <c r="Q252" s="13"/>
    </row>
    <row r="253" spans="1:17" x14ac:dyDescent="0.3">
      <c r="A253" s="1"/>
      <c r="B253" s="13"/>
      <c r="C253" s="13"/>
      <c r="O253" s="1"/>
      <c r="P253" s="13"/>
      <c r="Q253" s="13"/>
    </row>
    <row r="254" spans="1:17" x14ac:dyDescent="0.3">
      <c r="A254" s="1"/>
      <c r="B254" s="13"/>
      <c r="C254" s="13"/>
      <c r="O254" s="1"/>
      <c r="P254" s="13"/>
      <c r="Q254" s="13"/>
    </row>
    <row r="255" spans="1:17" x14ac:dyDescent="0.3">
      <c r="A255" s="1"/>
      <c r="B255" s="13"/>
      <c r="C255" s="13"/>
      <c r="O255" s="1"/>
      <c r="P255" s="13"/>
      <c r="Q255" s="13"/>
    </row>
    <row r="256" spans="1:17" x14ac:dyDescent="0.3">
      <c r="A256" s="1"/>
      <c r="B256" s="13"/>
      <c r="C256" s="13"/>
      <c r="O256" s="1"/>
      <c r="P256" s="13"/>
      <c r="Q256" s="13"/>
    </row>
    <row r="257" spans="1:17" x14ac:dyDescent="0.3">
      <c r="A257" s="1"/>
      <c r="B257" s="13"/>
      <c r="C257" s="13"/>
      <c r="O257" s="1"/>
      <c r="P257" s="13"/>
      <c r="Q257" s="13"/>
    </row>
    <row r="258" spans="1:17" x14ac:dyDescent="0.3">
      <c r="A258" s="1"/>
      <c r="B258" s="13"/>
      <c r="C258" s="13"/>
      <c r="O258" s="1"/>
      <c r="P258" s="13"/>
      <c r="Q258" s="13"/>
    </row>
    <row r="259" spans="1:17" x14ac:dyDescent="0.3">
      <c r="A259" s="1"/>
      <c r="B259" s="13"/>
      <c r="C259" s="13"/>
      <c r="O259" s="1"/>
      <c r="P259" s="13"/>
      <c r="Q259" s="13"/>
    </row>
    <row r="260" spans="1:17" x14ac:dyDescent="0.3">
      <c r="A260" s="1"/>
      <c r="B260" s="13"/>
      <c r="C260" s="13"/>
      <c r="O260" s="1"/>
      <c r="P260" s="13"/>
      <c r="Q260" s="13"/>
    </row>
    <row r="261" spans="1:17" x14ac:dyDescent="0.3">
      <c r="A261" s="1"/>
      <c r="B261" s="13"/>
      <c r="C261" s="13"/>
      <c r="O261" s="1"/>
      <c r="P261" s="13"/>
      <c r="Q261" s="13"/>
    </row>
    <row r="262" spans="1:17" x14ac:dyDescent="0.3">
      <c r="A262" s="1"/>
      <c r="B262" s="13"/>
      <c r="C262" s="13"/>
      <c r="O262" s="1"/>
      <c r="P262" s="13"/>
      <c r="Q262" s="13"/>
    </row>
    <row r="263" spans="1:17" x14ac:dyDescent="0.3">
      <c r="A263" s="1"/>
      <c r="B263" s="13"/>
      <c r="C263" s="13"/>
      <c r="O263" s="1"/>
      <c r="P263" s="13"/>
      <c r="Q263" s="13"/>
    </row>
    <row r="264" spans="1:17" x14ac:dyDescent="0.3">
      <c r="A264" s="1"/>
      <c r="B264" s="13"/>
      <c r="C264" s="13"/>
      <c r="O264" s="1"/>
      <c r="P264" s="13"/>
      <c r="Q264" s="13"/>
    </row>
    <row r="265" spans="1:17" x14ac:dyDescent="0.3">
      <c r="O265" s="1"/>
      <c r="P265" s="13"/>
      <c r="Q265" s="13"/>
    </row>
    <row r="266" spans="1:17" x14ac:dyDescent="0.3">
      <c r="O266" s="1"/>
      <c r="P266" s="13"/>
      <c r="Q266" s="13"/>
    </row>
    <row r="267" spans="1:17" x14ac:dyDescent="0.3">
      <c r="O267" s="1"/>
      <c r="P267" s="13"/>
      <c r="Q267" s="13"/>
    </row>
    <row r="268" spans="1:17" x14ac:dyDescent="0.3">
      <c r="O268" s="1"/>
      <c r="P268" s="13"/>
      <c r="Q268" s="13"/>
    </row>
    <row r="269" spans="1:17" x14ac:dyDescent="0.3">
      <c r="O269" s="1"/>
      <c r="P269" s="13"/>
      <c r="Q269" s="13"/>
    </row>
    <row r="270" spans="1:17" x14ac:dyDescent="0.3">
      <c r="O270" s="1"/>
      <c r="P270" s="13"/>
      <c r="Q270" s="13"/>
    </row>
    <row r="271" spans="1:17" x14ac:dyDescent="0.3">
      <c r="O271" s="1"/>
      <c r="P271" s="13"/>
      <c r="Q271" s="13"/>
    </row>
    <row r="272" spans="1:17" x14ac:dyDescent="0.3">
      <c r="O272" s="1"/>
      <c r="P272" s="13"/>
      <c r="Q272" s="13"/>
    </row>
    <row r="273" spans="15:17" x14ac:dyDescent="0.3">
      <c r="O273" s="1"/>
      <c r="P273" s="13"/>
      <c r="Q273" s="13"/>
    </row>
    <row r="274" spans="15:17" x14ac:dyDescent="0.3">
      <c r="O274" s="1"/>
      <c r="P274" s="13"/>
      <c r="Q274" s="13"/>
    </row>
    <row r="275" spans="15:17" x14ac:dyDescent="0.3">
      <c r="O275" s="1"/>
      <c r="P275" s="13"/>
      <c r="Q275" s="13"/>
    </row>
    <row r="276" spans="15:17" x14ac:dyDescent="0.3">
      <c r="O276" s="1"/>
      <c r="P276" s="13"/>
      <c r="Q276" s="13"/>
    </row>
    <row r="277" spans="15:17" x14ac:dyDescent="0.3">
      <c r="O277" s="1"/>
      <c r="P277" s="13"/>
      <c r="Q277" s="13"/>
    </row>
    <row r="278" spans="15:17" x14ac:dyDescent="0.3">
      <c r="O278" s="1"/>
      <c r="P278" s="13"/>
      <c r="Q278" s="13"/>
    </row>
    <row r="279" spans="15:17" x14ac:dyDescent="0.3">
      <c r="O279" s="1"/>
      <c r="P279" s="13"/>
      <c r="Q279" s="13"/>
    </row>
    <row r="280" spans="15:17" x14ac:dyDescent="0.3">
      <c r="O280" s="1"/>
      <c r="P280" s="13"/>
      <c r="Q280" s="13"/>
    </row>
    <row r="281" spans="15:17" x14ac:dyDescent="0.3">
      <c r="O281" s="1"/>
      <c r="P281" s="13"/>
      <c r="Q281" s="13"/>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DE6F-C37B-4F6D-8F99-D33AF1DDAB00}">
  <dimension ref="A1:M276"/>
  <sheetViews>
    <sheetView showGridLines="0" zoomScale="70" zoomScaleNormal="70" workbookViewId="0">
      <selection activeCell="A8" sqref="A8"/>
    </sheetView>
  </sheetViews>
  <sheetFormatPr baseColWidth="10" defaultRowHeight="14.4" x14ac:dyDescent="0.3"/>
  <cols>
    <col min="1" max="1" width="75" bestFit="1" customWidth="1"/>
    <col min="2" max="2" width="25.88671875" bestFit="1" customWidth="1"/>
    <col min="3" max="3" width="18.88671875" bestFit="1" customWidth="1"/>
    <col min="4" max="4" width="22.109375" customWidth="1"/>
    <col min="5" max="5" width="23.44140625" bestFit="1" customWidth="1"/>
    <col min="6" max="6" width="6.33203125" bestFit="1" customWidth="1"/>
    <col min="7" max="7" width="22.109375" customWidth="1"/>
    <col min="8" max="8" width="19.33203125" bestFit="1" customWidth="1"/>
    <col min="9" max="9" width="18.5546875" bestFit="1" customWidth="1"/>
    <col min="12" max="12" width="25.88671875" bestFit="1" customWidth="1"/>
  </cols>
  <sheetData>
    <row r="1" spans="6:13" x14ac:dyDescent="0.3">
      <c r="G1" s="22" t="s">
        <v>352</v>
      </c>
    </row>
    <row r="2" spans="6:13" x14ac:dyDescent="0.3">
      <c r="H2" t="s">
        <v>272</v>
      </c>
      <c r="I2">
        <v>2016</v>
      </c>
      <c r="J2">
        <v>2017</v>
      </c>
      <c r="K2">
        <v>2018</v>
      </c>
      <c r="L2">
        <v>2019</v>
      </c>
      <c r="M2">
        <v>2020</v>
      </c>
    </row>
    <row r="3" spans="6:13" x14ac:dyDescent="0.3">
      <c r="F3" t="s">
        <v>353</v>
      </c>
      <c r="G3" t="s">
        <v>303</v>
      </c>
      <c r="H3" t="s">
        <v>291</v>
      </c>
      <c r="I3" s="10">
        <f t="shared" ref="I3:M8" si="0">+COUNTIFS($E:$E,$F3,$E:$E,$G3,$G:$G,I$2)/COUNTIF($G:$G,I$2)</f>
        <v>2.0408163265306121E-2</v>
      </c>
      <c r="J3" s="10">
        <f t="shared" si="0"/>
        <v>0</v>
      </c>
      <c r="K3" s="10">
        <f t="shared" si="0"/>
        <v>6.0606060606060608E-2</v>
      </c>
      <c r="L3" s="10">
        <f t="shared" si="0"/>
        <v>4.878048780487805E-2</v>
      </c>
      <c r="M3" s="10">
        <f t="shared" si="0"/>
        <v>5.8823529411764705E-2</v>
      </c>
    </row>
    <row r="4" spans="6:13" x14ac:dyDescent="0.3">
      <c r="F4" t="s">
        <v>297</v>
      </c>
      <c r="G4" t="s">
        <v>354</v>
      </c>
      <c r="H4" t="s">
        <v>292</v>
      </c>
      <c r="I4" s="10">
        <f t="shared" si="0"/>
        <v>0.10204081632653061</v>
      </c>
      <c r="J4" s="10">
        <f t="shared" si="0"/>
        <v>8.3333333333333329E-2</v>
      </c>
      <c r="K4" s="10">
        <f t="shared" si="0"/>
        <v>9.0909090909090912E-2</v>
      </c>
      <c r="L4" s="10">
        <f t="shared" si="0"/>
        <v>0.14634146341463414</v>
      </c>
      <c r="M4" s="10">
        <f t="shared" si="0"/>
        <v>9.8039215686274508E-2</v>
      </c>
    </row>
    <row r="5" spans="6:13" x14ac:dyDescent="0.3">
      <c r="F5" t="s">
        <v>355</v>
      </c>
      <c r="G5" t="s">
        <v>356</v>
      </c>
      <c r="H5" t="s">
        <v>293</v>
      </c>
      <c r="I5" s="10">
        <f t="shared" si="0"/>
        <v>0.30612244897959184</v>
      </c>
      <c r="J5" s="10">
        <f t="shared" si="0"/>
        <v>0.19444444444444445</v>
      </c>
      <c r="K5" s="10">
        <f t="shared" si="0"/>
        <v>0.24242424242424243</v>
      </c>
      <c r="L5" s="10">
        <f t="shared" si="0"/>
        <v>0.21951219512195122</v>
      </c>
      <c r="M5" s="10">
        <f t="shared" si="0"/>
        <v>0.21568627450980393</v>
      </c>
    </row>
    <row r="6" spans="6:13" x14ac:dyDescent="0.3">
      <c r="F6" t="s">
        <v>357</v>
      </c>
      <c r="G6" t="s">
        <v>358</v>
      </c>
      <c r="H6" t="s">
        <v>294</v>
      </c>
      <c r="I6" s="10">
        <f t="shared" si="0"/>
        <v>0.22448979591836735</v>
      </c>
      <c r="J6" s="10">
        <f t="shared" si="0"/>
        <v>0.25</v>
      </c>
      <c r="K6" s="10">
        <f t="shared" si="0"/>
        <v>0.30303030303030304</v>
      </c>
      <c r="L6" s="10">
        <f t="shared" si="0"/>
        <v>0.26829268292682928</v>
      </c>
      <c r="M6" s="10">
        <f t="shared" si="0"/>
        <v>0.25490196078431371</v>
      </c>
    </row>
    <row r="7" spans="6:13" x14ac:dyDescent="0.3">
      <c r="F7" t="s">
        <v>359</v>
      </c>
      <c r="G7" t="s">
        <v>360</v>
      </c>
      <c r="H7" t="s">
        <v>299</v>
      </c>
      <c r="I7" s="10">
        <f t="shared" si="0"/>
        <v>0.16326530612244897</v>
      </c>
      <c r="J7" s="10">
        <f t="shared" si="0"/>
        <v>0.30555555555555558</v>
      </c>
      <c r="K7" s="10">
        <f t="shared" si="0"/>
        <v>0.12121212121212122</v>
      </c>
      <c r="L7" s="10">
        <f t="shared" si="0"/>
        <v>0.1951219512195122</v>
      </c>
      <c r="M7" s="10">
        <f t="shared" si="0"/>
        <v>0.11764705882352941</v>
      </c>
    </row>
    <row r="8" spans="6:13" x14ac:dyDescent="0.3">
      <c r="F8" t="s">
        <v>361</v>
      </c>
      <c r="G8" t="s">
        <v>361</v>
      </c>
      <c r="H8" t="s">
        <v>295</v>
      </c>
      <c r="I8" s="10">
        <f t="shared" si="0"/>
        <v>0.16326530612244897</v>
      </c>
      <c r="J8" s="10">
        <f t="shared" si="0"/>
        <v>0.16666666666666666</v>
      </c>
      <c r="K8" s="10">
        <f t="shared" si="0"/>
        <v>0.18181818181818182</v>
      </c>
      <c r="L8" s="10">
        <f t="shared" si="0"/>
        <v>0.12195121951219512</v>
      </c>
      <c r="M8" s="10">
        <f t="shared" si="0"/>
        <v>0.23529411764705882</v>
      </c>
    </row>
    <row r="20" spans="6:13" x14ac:dyDescent="0.3">
      <c r="G20" s="22" t="s">
        <v>362</v>
      </c>
    </row>
    <row r="21" spans="6:13" x14ac:dyDescent="0.3">
      <c r="H21" t="s">
        <v>272</v>
      </c>
      <c r="I21">
        <v>2016</v>
      </c>
      <c r="J21">
        <v>2017</v>
      </c>
      <c r="K21">
        <v>2018</v>
      </c>
      <c r="L21">
        <v>2019</v>
      </c>
      <c r="M21">
        <v>2020</v>
      </c>
    </row>
    <row r="22" spans="6:13" x14ac:dyDescent="0.3">
      <c r="F22" t="s">
        <v>300</v>
      </c>
      <c r="G22" t="s">
        <v>301</v>
      </c>
      <c r="H22" t="s">
        <v>291</v>
      </c>
      <c r="I22" s="10">
        <f t="shared" ref="I22:M27" si="1">+COUNTIFS($D:$D,$F22,$D:$D,$G22,$G:$G,I$2)/COUNTIF($G:$G,I$2)</f>
        <v>4.0816326530612242E-2</v>
      </c>
      <c r="J22" s="10">
        <f t="shared" si="1"/>
        <v>0</v>
      </c>
      <c r="K22" s="10">
        <f t="shared" si="1"/>
        <v>3.0303030303030304E-2</v>
      </c>
      <c r="L22" s="10">
        <f t="shared" si="1"/>
        <v>4.878048780487805E-2</v>
      </c>
      <c r="M22" s="10">
        <f t="shared" si="1"/>
        <v>3.9215686274509803E-2</v>
      </c>
    </row>
    <row r="23" spans="6:13" x14ac:dyDescent="0.3">
      <c r="F23" t="s">
        <v>296</v>
      </c>
      <c r="G23" t="s">
        <v>302</v>
      </c>
      <c r="H23" t="s">
        <v>292</v>
      </c>
      <c r="I23" s="10">
        <f t="shared" si="1"/>
        <v>0.10204081632653061</v>
      </c>
      <c r="J23" s="10">
        <f t="shared" si="1"/>
        <v>8.3333333333333329E-2</v>
      </c>
      <c r="K23" s="10">
        <f t="shared" si="1"/>
        <v>0.15151515151515152</v>
      </c>
      <c r="L23" s="10">
        <f t="shared" si="1"/>
        <v>9.7560975609756101E-2</v>
      </c>
      <c r="M23" s="10">
        <f t="shared" si="1"/>
        <v>7.8431372549019607E-2</v>
      </c>
    </row>
    <row r="24" spans="6:13" x14ac:dyDescent="0.3">
      <c r="F24" t="s">
        <v>290</v>
      </c>
      <c r="G24" t="s">
        <v>303</v>
      </c>
      <c r="H24" t="s">
        <v>293</v>
      </c>
      <c r="I24" s="10">
        <f t="shared" si="1"/>
        <v>0.30612244897959184</v>
      </c>
      <c r="J24" s="10">
        <f t="shared" si="1"/>
        <v>0.22222222222222221</v>
      </c>
      <c r="K24" s="10">
        <f t="shared" si="1"/>
        <v>0.27272727272727271</v>
      </c>
      <c r="L24" s="10">
        <f t="shared" si="1"/>
        <v>0.31707317073170732</v>
      </c>
      <c r="M24" s="10">
        <f t="shared" si="1"/>
        <v>0.19607843137254902</v>
      </c>
    </row>
    <row r="25" spans="6:13" x14ac:dyDescent="0.3">
      <c r="F25" t="s">
        <v>297</v>
      </c>
      <c r="G25" t="s">
        <v>304</v>
      </c>
      <c r="H25" t="s">
        <v>294</v>
      </c>
      <c r="I25" s="10">
        <f t="shared" si="1"/>
        <v>0.20408163265306123</v>
      </c>
      <c r="J25" s="10">
        <f t="shared" si="1"/>
        <v>0.30555555555555558</v>
      </c>
      <c r="K25" s="10">
        <f t="shared" si="1"/>
        <v>0.21212121212121213</v>
      </c>
      <c r="L25" s="10">
        <f t="shared" si="1"/>
        <v>0.1951219512195122</v>
      </c>
      <c r="M25" s="10">
        <f t="shared" si="1"/>
        <v>0.29411764705882354</v>
      </c>
    </row>
    <row r="26" spans="6:13" x14ac:dyDescent="0.3">
      <c r="F26" t="s">
        <v>298</v>
      </c>
      <c r="G26" t="s">
        <v>305</v>
      </c>
      <c r="H26" t="s">
        <v>299</v>
      </c>
      <c r="I26" s="10">
        <f t="shared" si="1"/>
        <v>0.10204081632653061</v>
      </c>
      <c r="J26" s="10">
        <f t="shared" si="1"/>
        <v>8.3333333333333329E-2</v>
      </c>
      <c r="K26" s="10">
        <f t="shared" si="1"/>
        <v>0.15151515151515152</v>
      </c>
      <c r="L26" s="10">
        <f t="shared" si="1"/>
        <v>0.14634146341463414</v>
      </c>
      <c r="M26" s="10">
        <f t="shared" si="1"/>
        <v>0.11764705882352941</v>
      </c>
    </row>
    <row r="27" spans="6:13" x14ac:dyDescent="0.3">
      <c r="F27" t="s">
        <v>295</v>
      </c>
      <c r="G27" t="s">
        <v>295</v>
      </c>
      <c r="H27" t="s">
        <v>295</v>
      </c>
      <c r="I27" s="10">
        <f t="shared" si="1"/>
        <v>0.24489795918367346</v>
      </c>
      <c r="J27" s="10">
        <f t="shared" si="1"/>
        <v>0.30555555555555558</v>
      </c>
      <c r="K27" s="10">
        <f t="shared" si="1"/>
        <v>0.18181818181818182</v>
      </c>
      <c r="L27" s="10">
        <f t="shared" si="1"/>
        <v>0.1951219512195122</v>
      </c>
      <c r="M27" s="10">
        <f t="shared" si="1"/>
        <v>0.27450980392156865</v>
      </c>
    </row>
    <row r="38" spans="6:13" x14ac:dyDescent="0.3">
      <c r="G38" s="22" t="s">
        <v>363</v>
      </c>
    </row>
    <row r="39" spans="6:13" x14ac:dyDescent="0.3">
      <c r="H39" t="s">
        <v>272</v>
      </c>
      <c r="I39">
        <v>2016</v>
      </c>
      <c r="J39">
        <v>2017</v>
      </c>
      <c r="K39">
        <v>2018</v>
      </c>
      <c r="L39">
        <v>2019</v>
      </c>
      <c r="M39">
        <v>2020</v>
      </c>
    </row>
    <row r="40" spans="6:13" x14ac:dyDescent="0.3">
      <c r="F40" t="s">
        <v>300</v>
      </c>
      <c r="G40" t="s">
        <v>301</v>
      </c>
      <c r="H40" t="s">
        <v>291</v>
      </c>
      <c r="I40" s="10">
        <f t="shared" ref="I40:M45" si="2">+COUNTIFS($C:$C,$F40,$C:$C,$G40,$G:$G,I$2)/COUNTIF($G:$G,I$2)</f>
        <v>4.0816326530612242E-2</v>
      </c>
      <c r="J40" s="10">
        <f t="shared" si="2"/>
        <v>2.7777777777777776E-2</v>
      </c>
      <c r="K40" s="10">
        <f t="shared" si="2"/>
        <v>6.0606060606060608E-2</v>
      </c>
      <c r="L40" s="10">
        <f t="shared" si="2"/>
        <v>7.3170731707317069E-2</v>
      </c>
      <c r="M40" s="10">
        <f t="shared" si="2"/>
        <v>9.8039215686274508E-2</v>
      </c>
    </row>
    <row r="41" spans="6:13" x14ac:dyDescent="0.3">
      <c r="F41" t="s">
        <v>296</v>
      </c>
      <c r="G41" t="s">
        <v>302</v>
      </c>
      <c r="H41" t="s">
        <v>292</v>
      </c>
      <c r="I41" s="10">
        <f t="shared" si="2"/>
        <v>0.20408163265306123</v>
      </c>
      <c r="J41" s="10">
        <f t="shared" si="2"/>
        <v>5.5555555555555552E-2</v>
      </c>
      <c r="K41" s="10">
        <f t="shared" si="2"/>
        <v>6.0606060606060608E-2</v>
      </c>
      <c r="L41" s="10">
        <f t="shared" si="2"/>
        <v>0.12195121951219512</v>
      </c>
      <c r="M41" s="10">
        <f t="shared" si="2"/>
        <v>0.13725490196078433</v>
      </c>
    </row>
    <row r="42" spans="6:13" x14ac:dyDescent="0.3">
      <c r="F42" t="s">
        <v>290</v>
      </c>
      <c r="G42" t="s">
        <v>303</v>
      </c>
      <c r="H42" t="s">
        <v>293</v>
      </c>
      <c r="I42" s="10">
        <f t="shared" si="2"/>
        <v>0.26530612244897961</v>
      </c>
      <c r="J42" s="10">
        <f t="shared" si="2"/>
        <v>0.27777777777777779</v>
      </c>
      <c r="K42" s="10">
        <f t="shared" si="2"/>
        <v>0.36363636363636365</v>
      </c>
      <c r="L42" s="10">
        <f t="shared" si="2"/>
        <v>0.41463414634146339</v>
      </c>
      <c r="M42" s="10">
        <f t="shared" si="2"/>
        <v>0.33333333333333331</v>
      </c>
    </row>
    <row r="43" spans="6:13" x14ac:dyDescent="0.3">
      <c r="F43" t="s">
        <v>297</v>
      </c>
      <c r="G43" t="s">
        <v>304</v>
      </c>
      <c r="H43" t="s">
        <v>294</v>
      </c>
      <c r="I43" s="10">
        <f t="shared" si="2"/>
        <v>0.2857142857142857</v>
      </c>
      <c r="J43" s="10">
        <f t="shared" si="2"/>
        <v>0.44444444444444442</v>
      </c>
      <c r="K43" s="10">
        <f t="shared" si="2"/>
        <v>0.30303030303030304</v>
      </c>
      <c r="L43" s="10">
        <f t="shared" si="2"/>
        <v>0.14634146341463414</v>
      </c>
      <c r="M43" s="10">
        <f t="shared" si="2"/>
        <v>0.25490196078431371</v>
      </c>
    </row>
    <row r="44" spans="6:13" x14ac:dyDescent="0.3">
      <c r="F44" t="s">
        <v>298</v>
      </c>
      <c r="G44" t="s">
        <v>305</v>
      </c>
      <c r="H44" t="s">
        <v>299</v>
      </c>
      <c r="I44" s="10">
        <f t="shared" si="2"/>
        <v>0.10204081632653061</v>
      </c>
      <c r="J44" s="10">
        <f t="shared" si="2"/>
        <v>0.1388888888888889</v>
      </c>
      <c r="K44" s="10">
        <f t="shared" si="2"/>
        <v>6.0606060606060608E-2</v>
      </c>
      <c r="L44" s="10">
        <f t="shared" si="2"/>
        <v>0.1951219512195122</v>
      </c>
      <c r="M44" s="10">
        <f t="shared" si="2"/>
        <v>7.8431372549019607E-2</v>
      </c>
    </row>
    <row r="45" spans="6:13" x14ac:dyDescent="0.3">
      <c r="F45" t="s">
        <v>295</v>
      </c>
      <c r="G45" t="s">
        <v>295</v>
      </c>
      <c r="H45" t="s">
        <v>295</v>
      </c>
      <c r="I45" s="10">
        <f t="shared" si="2"/>
        <v>0.10204081632653061</v>
      </c>
      <c r="J45" s="10">
        <f t="shared" si="2"/>
        <v>5.5555555555555552E-2</v>
      </c>
      <c r="K45" s="10">
        <f t="shared" si="2"/>
        <v>0.15151515151515152</v>
      </c>
      <c r="L45" s="10">
        <f t="shared" si="2"/>
        <v>4.878048780487805E-2</v>
      </c>
      <c r="M45" s="10">
        <f t="shared" si="2"/>
        <v>9.8039215686274508E-2</v>
      </c>
    </row>
    <row r="56" spans="6:13" x14ac:dyDescent="0.3">
      <c r="G56" s="22" t="s">
        <v>414</v>
      </c>
    </row>
    <row r="57" spans="6:13" x14ac:dyDescent="0.3">
      <c r="H57" t="s">
        <v>272</v>
      </c>
      <c r="I57">
        <v>2016</v>
      </c>
      <c r="J57">
        <v>2017</v>
      </c>
      <c r="K57">
        <v>2018</v>
      </c>
      <c r="L57">
        <v>2019</v>
      </c>
      <c r="M57">
        <v>2020</v>
      </c>
    </row>
    <row r="58" spans="6:13" x14ac:dyDescent="0.3">
      <c r="F58" t="s">
        <v>300</v>
      </c>
      <c r="G58" t="s">
        <v>301</v>
      </c>
      <c r="H58" t="s">
        <v>291</v>
      </c>
      <c r="I58" s="10">
        <f t="shared" ref="I58:M63" si="3">+COUNTIFS($H:$H,$F58,$H:$H,$G58,$G:$G,I$2)/COUNTIF($G:$G,I$2)</f>
        <v>0.10204081632653061</v>
      </c>
      <c r="J58" s="10">
        <f t="shared" si="3"/>
        <v>0</v>
      </c>
      <c r="K58" s="10">
        <f t="shared" si="3"/>
        <v>3.0303030303030304E-2</v>
      </c>
      <c r="L58" s="10">
        <f t="shared" si="3"/>
        <v>4.878048780487805E-2</v>
      </c>
      <c r="M58" s="10">
        <f t="shared" si="3"/>
        <v>3.9215686274509803E-2</v>
      </c>
    </row>
    <row r="59" spans="6:13" x14ac:dyDescent="0.3">
      <c r="F59" t="s">
        <v>296</v>
      </c>
      <c r="G59" t="s">
        <v>302</v>
      </c>
      <c r="H59" t="s">
        <v>292</v>
      </c>
      <c r="I59" s="10">
        <f t="shared" si="3"/>
        <v>0.20408163265306123</v>
      </c>
      <c r="J59" s="10">
        <f t="shared" si="3"/>
        <v>0.1388888888888889</v>
      </c>
      <c r="K59" s="10">
        <f t="shared" si="3"/>
        <v>6.0606060606060608E-2</v>
      </c>
      <c r="L59" s="10">
        <f t="shared" si="3"/>
        <v>7.3170731707317069E-2</v>
      </c>
      <c r="M59" s="10">
        <f t="shared" si="3"/>
        <v>7.8431372549019607E-2</v>
      </c>
    </row>
    <row r="60" spans="6:13" x14ac:dyDescent="0.3">
      <c r="F60" t="s">
        <v>290</v>
      </c>
      <c r="G60" t="s">
        <v>303</v>
      </c>
      <c r="H60" t="s">
        <v>293</v>
      </c>
      <c r="I60" s="10">
        <f t="shared" si="3"/>
        <v>0.14285714285714285</v>
      </c>
      <c r="J60" s="10">
        <f t="shared" si="3"/>
        <v>0.22222222222222221</v>
      </c>
      <c r="K60" s="10">
        <f t="shared" si="3"/>
        <v>0.30303030303030304</v>
      </c>
      <c r="L60" s="10">
        <f t="shared" si="3"/>
        <v>0.36585365853658536</v>
      </c>
      <c r="M60" s="10">
        <f t="shared" si="3"/>
        <v>0.15686274509803921</v>
      </c>
    </row>
    <row r="61" spans="6:13" x14ac:dyDescent="0.3">
      <c r="F61" t="s">
        <v>297</v>
      </c>
      <c r="G61" t="s">
        <v>304</v>
      </c>
      <c r="H61" t="s">
        <v>294</v>
      </c>
      <c r="I61" s="10">
        <f t="shared" si="3"/>
        <v>0.20408163265306123</v>
      </c>
      <c r="J61" s="10">
        <f t="shared" si="3"/>
        <v>0.1111111111111111</v>
      </c>
      <c r="K61" s="10">
        <f t="shared" si="3"/>
        <v>0.33333333333333331</v>
      </c>
      <c r="L61" s="10">
        <f t="shared" si="3"/>
        <v>0.29268292682926828</v>
      </c>
      <c r="M61" s="10">
        <f t="shared" si="3"/>
        <v>0.35294117647058826</v>
      </c>
    </row>
    <row r="62" spans="6:13" x14ac:dyDescent="0.3">
      <c r="F62" t="s">
        <v>298</v>
      </c>
      <c r="G62" t="s">
        <v>305</v>
      </c>
      <c r="H62" t="s">
        <v>299</v>
      </c>
      <c r="I62" s="10">
        <f t="shared" si="3"/>
        <v>0.14285714285714285</v>
      </c>
      <c r="J62" s="10">
        <f t="shared" si="3"/>
        <v>0.30555555555555558</v>
      </c>
      <c r="K62" s="10">
        <f t="shared" si="3"/>
        <v>0.15151515151515152</v>
      </c>
      <c r="L62" s="10">
        <f t="shared" si="3"/>
        <v>0.17073170731707318</v>
      </c>
      <c r="M62" s="10">
        <f t="shared" si="3"/>
        <v>0.13725490196078433</v>
      </c>
    </row>
    <row r="63" spans="6:13" x14ac:dyDescent="0.3">
      <c r="F63" t="s">
        <v>295</v>
      </c>
      <c r="G63" t="s">
        <v>295</v>
      </c>
      <c r="H63" t="s">
        <v>295</v>
      </c>
      <c r="I63" s="10">
        <f t="shared" si="3"/>
        <v>0.20408163265306123</v>
      </c>
      <c r="J63" s="10">
        <f t="shared" si="3"/>
        <v>0.22222222222222221</v>
      </c>
      <c r="K63" s="10">
        <f t="shared" si="3"/>
        <v>0.12121212121212122</v>
      </c>
      <c r="L63" s="10">
        <f t="shared" si="3"/>
        <v>4.878048780487805E-2</v>
      </c>
      <c r="M63" s="10">
        <f t="shared" si="3"/>
        <v>0.23529411764705882</v>
      </c>
    </row>
    <row r="66" spans="1:8" x14ac:dyDescent="0.3">
      <c r="A66" s="56" t="s">
        <v>364</v>
      </c>
      <c r="B66" s="21" t="s">
        <v>367</v>
      </c>
      <c r="C66" s="56" t="s">
        <v>363</v>
      </c>
      <c r="D66" s="56" t="s">
        <v>362</v>
      </c>
      <c r="E66" s="56" t="s">
        <v>365</v>
      </c>
      <c r="F66" s="56"/>
      <c r="G66" s="57" t="s">
        <v>266</v>
      </c>
      <c r="H66" s="57" t="s">
        <v>366</v>
      </c>
    </row>
    <row r="67" spans="1:8" x14ac:dyDescent="0.3">
      <c r="A67" t="s">
        <v>73</v>
      </c>
      <c r="B67" s="63">
        <v>94.109597653885515</v>
      </c>
      <c r="C67" s="6">
        <v>89.040052310387495</v>
      </c>
      <c r="D67" s="6">
        <v>104.88433357818724</v>
      </c>
      <c r="E67" s="23">
        <f>+C67+D67</f>
        <v>193.92438588857473</v>
      </c>
      <c r="F67" s="10"/>
      <c r="G67">
        <v>2020</v>
      </c>
      <c r="H67" s="6">
        <v>99.814788234689217</v>
      </c>
    </row>
    <row r="68" spans="1:8" x14ac:dyDescent="0.3">
      <c r="A68" t="s">
        <v>86</v>
      </c>
      <c r="B68" s="63">
        <v>197.50146250024758</v>
      </c>
      <c r="C68" s="6">
        <v>167.26891665605061</v>
      </c>
      <c r="D68" s="6">
        <v>135.78681989083941</v>
      </c>
      <c r="E68" s="23">
        <f t="shared" ref="E68:E131" si="4">+C68+D68</f>
        <v>303.05573654688999</v>
      </c>
      <c r="F68" s="10"/>
      <c r="G68">
        <v>2020</v>
      </c>
      <c r="H68" s="6">
        <v>105.5542740466424</v>
      </c>
    </row>
    <row r="69" spans="1:8" x14ac:dyDescent="0.3">
      <c r="A69" t="s">
        <v>39</v>
      </c>
      <c r="B69" s="63">
        <v>142.35730407922432</v>
      </c>
      <c r="C69" s="6">
        <v>117.16325034431367</v>
      </c>
      <c r="D69" s="6">
        <v>104.42151615817441</v>
      </c>
      <c r="E69" s="23">
        <f t="shared" si="4"/>
        <v>221.58476650248809</v>
      </c>
      <c r="F69" s="10"/>
      <c r="G69">
        <v>2020</v>
      </c>
      <c r="H69" s="6">
        <v>79.227462423263788</v>
      </c>
    </row>
    <row r="70" spans="1:8" x14ac:dyDescent="0.3">
      <c r="A70" t="s">
        <v>92</v>
      </c>
      <c r="B70" s="63">
        <v>336.66331696606233</v>
      </c>
      <c r="C70" s="6">
        <v>232.18034663464738</v>
      </c>
      <c r="D70" s="6">
        <v>196.2028056161937</v>
      </c>
      <c r="E70" s="23">
        <f t="shared" si="4"/>
        <v>428.38315225084108</v>
      </c>
      <c r="F70" s="10"/>
      <c r="G70">
        <v>2020</v>
      </c>
      <c r="H70" s="6">
        <v>91.719835284778739</v>
      </c>
    </row>
    <row r="71" spans="1:8" x14ac:dyDescent="0.3">
      <c r="A71" t="s">
        <v>82</v>
      </c>
      <c r="B71" s="63">
        <v>40.891258609307584</v>
      </c>
      <c r="C71" s="6">
        <v>83.565248577217503</v>
      </c>
      <c r="D71" s="6">
        <v>62.287769646455196</v>
      </c>
      <c r="E71" s="23">
        <f t="shared" si="4"/>
        <v>145.85301822367271</v>
      </c>
      <c r="F71" s="10"/>
      <c r="G71">
        <v>2020</v>
      </c>
      <c r="H71" s="6">
        <v>104.96175961436512</v>
      </c>
    </row>
    <row r="72" spans="1:8" x14ac:dyDescent="0.3">
      <c r="A72" t="s">
        <v>44</v>
      </c>
      <c r="B72" s="63">
        <v>74.653576983531096</v>
      </c>
      <c r="C72" s="6">
        <v>95.319839144618683</v>
      </c>
      <c r="D72" s="6">
        <v>94.988720000767927</v>
      </c>
      <c r="E72" s="23">
        <f t="shared" si="4"/>
        <v>190.3085591453866</v>
      </c>
      <c r="F72" s="10"/>
      <c r="G72">
        <v>2020</v>
      </c>
      <c r="H72" s="6">
        <v>115.6549821618555</v>
      </c>
    </row>
    <row r="73" spans="1:8" x14ac:dyDescent="0.3">
      <c r="A73" t="s">
        <v>79</v>
      </c>
      <c r="B73" s="63">
        <v>128.05903945082059</v>
      </c>
      <c r="C73" s="6">
        <v>51.938253162871156</v>
      </c>
      <c r="D73" s="6">
        <v>115.33293580010891</v>
      </c>
      <c r="E73" s="23">
        <f t="shared" si="4"/>
        <v>167.27118896298006</v>
      </c>
      <c r="F73" s="10"/>
      <c r="G73">
        <v>2020</v>
      </c>
      <c r="H73" s="6">
        <v>39.212149512159478</v>
      </c>
    </row>
    <row r="74" spans="1:8" x14ac:dyDescent="0.3">
      <c r="A74" t="s">
        <v>34</v>
      </c>
      <c r="B74" s="63">
        <v>-0.75940135926899188</v>
      </c>
      <c r="C74" s="6">
        <v>47.550396337462587</v>
      </c>
      <c r="D74" s="6">
        <v>98.698431676671973</v>
      </c>
      <c r="E74" s="23">
        <f t="shared" si="4"/>
        <v>146.24882801413457</v>
      </c>
      <c r="F74" s="10"/>
      <c r="G74">
        <v>2020</v>
      </c>
      <c r="H74" s="6">
        <v>147.00822937340357</v>
      </c>
    </row>
    <row r="75" spans="1:8" x14ac:dyDescent="0.3">
      <c r="A75" t="s">
        <v>43</v>
      </c>
      <c r="B75" s="63">
        <v>238.72514382137149</v>
      </c>
      <c r="C75" s="6">
        <v>132.77554337511955</v>
      </c>
      <c r="D75" s="6">
        <v>200.81633739645113</v>
      </c>
      <c r="E75" s="23">
        <f t="shared" si="4"/>
        <v>333.59188077157069</v>
      </c>
      <c r="F75" s="10"/>
      <c r="G75">
        <v>2020</v>
      </c>
      <c r="H75" s="6">
        <v>94.866736950199183</v>
      </c>
    </row>
    <row r="76" spans="1:8" x14ac:dyDescent="0.3">
      <c r="A76" t="s">
        <v>87</v>
      </c>
      <c r="B76" s="63">
        <v>92.748249810301758</v>
      </c>
      <c r="C76" s="6">
        <v>65.32430603164245</v>
      </c>
      <c r="D76" s="6">
        <v>50.41112954191987</v>
      </c>
      <c r="E76" s="23">
        <f t="shared" si="4"/>
        <v>115.73543557356231</v>
      </c>
      <c r="F76" s="10"/>
      <c r="G76">
        <v>2020</v>
      </c>
      <c r="H76" s="6">
        <v>22.987185763260552</v>
      </c>
    </row>
    <row r="77" spans="1:8" x14ac:dyDescent="0.3">
      <c r="A77" t="s">
        <v>28</v>
      </c>
      <c r="B77" s="63">
        <v>-234.08614116366488</v>
      </c>
      <c r="C77" s="6">
        <v>60.150760451643777</v>
      </c>
      <c r="D77" s="6">
        <v>116.95649136126249</v>
      </c>
      <c r="E77" s="23">
        <f t="shared" si="4"/>
        <v>177.10725181290627</v>
      </c>
      <c r="F77" s="10"/>
      <c r="G77">
        <v>2020</v>
      </c>
      <c r="H77" s="6">
        <v>411.19339297657115</v>
      </c>
    </row>
    <row r="78" spans="1:8" x14ac:dyDescent="0.3">
      <c r="A78" t="s">
        <v>41</v>
      </c>
      <c r="B78" s="63">
        <v>175.01443522894883</v>
      </c>
      <c r="C78" s="6">
        <v>143.75165574198826</v>
      </c>
      <c r="D78" s="6">
        <v>170.16629112075302</v>
      </c>
      <c r="E78" s="23">
        <f t="shared" si="4"/>
        <v>313.91794686274125</v>
      </c>
      <c r="F78" s="10"/>
      <c r="G78">
        <v>2020</v>
      </c>
      <c r="H78" s="6">
        <v>138.90351163379242</v>
      </c>
    </row>
    <row r="79" spans="1:8" x14ac:dyDescent="0.3">
      <c r="A79" t="s">
        <v>61</v>
      </c>
      <c r="B79" s="63">
        <v>61.520773756342777</v>
      </c>
      <c r="C79" s="6">
        <v>80.864699778083619</v>
      </c>
      <c r="D79" s="6">
        <v>95.864009299745618</v>
      </c>
      <c r="E79" s="23">
        <f t="shared" si="4"/>
        <v>176.72870907782925</v>
      </c>
      <c r="F79" s="10"/>
      <c r="G79">
        <v>2020</v>
      </c>
      <c r="H79" s="6">
        <v>115.20793532148647</v>
      </c>
    </row>
    <row r="80" spans="1:8" x14ac:dyDescent="0.3">
      <c r="A80" t="s">
        <v>138</v>
      </c>
      <c r="B80" s="63">
        <v>95.94185150069049</v>
      </c>
      <c r="C80" s="6">
        <v>140.22916532918597</v>
      </c>
      <c r="D80" s="6">
        <v>72.138549810187612</v>
      </c>
      <c r="E80" s="23">
        <f t="shared" si="4"/>
        <v>212.36771513937359</v>
      </c>
      <c r="F80" s="10"/>
      <c r="G80">
        <v>2020</v>
      </c>
      <c r="H80" s="6">
        <v>116.4258636386831</v>
      </c>
    </row>
    <row r="81" spans="1:8" x14ac:dyDescent="0.3">
      <c r="A81" t="s">
        <v>140</v>
      </c>
      <c r="B81" s="63">
        <v>188.53898477030833</v>
      </c>
      <c r="C81" s="6">
        <v>100.69413853924064</v>
      </c>
      <c r="D81" s="6">
        <v>144.47469794757598</v>
      </c>
      <c r="E81" s="23">
        <f t="shared" si="4"/>
        <v>245.16883648681662</v>
      </c>
      <c r="F81" s="10"/>
      <c r="G81">
        <v>2020</v>
      </c>
      <c r="H81" s="6">
        <v>56.629851716508284</v>
      </c>
    </row>
    <row r="82" spans="1:8" x14ac:dyDescent="0.3">
      <c r="A82" t="s">
        <v>55</v>
      </c>
      <c r="B82" s="63">
        <v>209.77110830415154</v>
      </c>
      <c r="C82" s="6">
        <v>114.13725542118385</v>
      </c>
      <c r="D82" s="6">
        <v>191.71064468289887</v>
      </c>
      <c r="E82" s="23">
        <f t="shared" si="4"/>
        <v>305.84790010408273</v>
      </c>
      <c r="F82" s="10"/>
      <c r="G82">
        <v>2020</v>
      </c>
      <c r="H82" s="6">
        <v>96.076791799931172</v>
      </c>
    </row>
    <row r="83" spans="1:8" x14ac:dyDescent="0.3">
      <c r="A83" t="s">
        <v>74</v>
      </c>
      <c r="B83" s="63">
        <v>98.051805926862954</v>
      </c>
      <c r="C83" s="6">
        <v>115.79259509734446</v>
      </c>
      <c r="D83" s="6">
        <v>98.482033439749301</v>
      </c>
      <c r="E83" s="23">
        <f t="shared" si="4"/>
        <v>214.27462853709375</v>
      </c>
      <c r="F83" s="10"/>
      <c r="G83">
        <v>2020</v>
      </c>
      <c r="H83" s="6">
        <v>116.22282261023079</v>
      </c>
    </row>
    <row r="84" spans="1:8" x14ac:dyDescent="0.3">
      <c r="A84" t="s">
        <v>51</v>
      </c>
      <c r="B84" s="63">
        <v>120.86402363074475</v>
      </c>
      <c r="C84" s="6">
        <v>190.98732978296542</v>
      </c>
      <c r="D84" s="6">
        <v>63.498099503272705</v>
      </c>
      <c r="E84" s="23">
        <f t="shared" si="4"/>
        <v>254.48542928623812</v>
      </c>
      <c r="F84" s="10"/>
      <c r="G84">
        <v>2020</v>
      </c>
      <c r="H84" s="6">
        <v>133.62140565549336</v>
      </c>
    </row>
    <row r="85" spans="1:8" x14ac:dyDescent="0.3">
      <c r="A85" t="s">
        <v>56</v>
      </c>
      <c r="B85" s="63">
        <v>8.8982589000116548</v>
      </c>
      <c r="C85" s="6">
        <v>51.232533205175301</v>
      </c>
      <c r="D85" s="6">
        <v>143.12684708020245</v>
      </c>
      <c r="E85" s="23">
        <f t="shared" si="4"/>
        <v>194.35938028537777</v>
      </c>
      <c r="F85" s="10"/>
      <c r="G85">
        <v>2020</v>
      </c>
      <c r="H85" s="6">
        <v>185.46112138536611</v>
      </c>
    </row>
    <row r="86" spans="1:8" x14ac:dyDescent="0.3">
      <c r="A86" t="s">
        <v>52</v>
      </c>
      <c r="B86" s="63">
        <v>92.395936756526055</v>
      </c>
      <c r="C86" s="6">
        <v>67.819095547348169</v>
      </c>
      <c r="D86" s="6">
        <v>109.24280852386367</v>
      </c>
      <c r="E86" s="23">
        <f t="shared" si="4"/>
        <v>177.06190407121184</v>
      </c>
      <c r="F86" s="10"/>
      <c r="G86">
        <v>2020</v>
      </c>
      <c r="H86" s="6">
        <v>84.665967314685787</v>
      </c>
    </row>
    <row r="87" spans="1:8" x14ac:dyDescent="0.3">
      <c r="A87" t="s">
        <v>89</v>
      </c>
      <c r="B87" s="63">
        <v>142.00610912229018</v>
      </c>
      <c r="C87" s="6">
        <v>67.909229836347421</v>
      </c>
      <c r="D87" s="6">
        <v>172.7021431356998</v>
      </c>
      <c r="E87" s="23">
        <f t="shared" si="4"/>
        <v>240.61137297204721</v>
      </c>
      <c r="F87" s="10"/>
      <c r="G87">
        <v>2020</v>
      </c>
      <c r="H87" s="6">
        <v>98.605263849757023</v>
      </c>
    </row>
    <row r="88" spans="1:8" x14ac:dyDescent="0.3">
      <c r="A88" t="s">
        <v>85</v>
      </c>
      <c r="B88" s="63">
        <v>136.69958777355097</v>
      </c>
      <c r="C88" s="6">
        <v>61.50595485110118</v>
      </c>
      <c r="D88" s="6">
        <v>229.29444960552405</v>
      </c>
      <c r="E88" s="23">
        <f t="shared" si="4"/>
        <v>290.80040445662524</v>
      </c>
      <c r="F88" s="10"/>
      <c r="G88">
        <v>2020</v>
      </c>
      <c r="H88" s="6">
        <v>154.10081668307427</v>
      </c>
    </row>
    <row r="89" spans="1:8" x14ac:dyDescent="0.3">
      <c r="A89" t="s">
        <v>37</v>
      </c>
      <c r="B89" s="63">
        <v>0</v>
      </c>
      <c r="C89" s="6">
        <v>0</v>
      </c>
      <c r="D89" s="6">
        <v>0</v>
      </c>
      <c r="E89" s="23">
        <f t="shared" si="4"/>
        <v>0</v>
      </c>
      <c r="F89" s="10"/>
      <c r="G89">
        <v>2020</v>
      </c>
      <c r="H89" s="6">
        <v>0</v>
      </c>
    </row>
    <row r="90" spans="1:8" x14ac:dyDescent="0.3">
      <c r="A90" t="s">
        <v>69</v>
      </c>
      <c r="B90" s="63">
        <v>63.10369122577319</v>
      </c>
      <c r="C90" s="6">
        <v>95.012703234966196</v>
      </c>
      <c r="D90" s="6">
        <v>75.148524614411201</v>
      </c>
      <c r="E90" s="23">
        <f t="shared" si="4"/>
        <v>170.16122784937738</v>
      </c>
      <c r="F90" s="10"/>
      <c r="G90">
        <v>2020</v>
      </c>
      <c r="H90" s="6">
        <v>107.05753662360419</v>
      </c>
    </row>
    <row r="91" spans="1:8" x14ac:dyDescent="0.3">
      <c r="A91" t="s">
        <v>66</v>
      </c>
      <c r="B91" s="63">
        <v>79.307595897478308</v>
      </c>
      <c r="C91" s="6">
        <v>105.31886458000731</v>
      </c>
      <c r="D91" s="6">
        <v>113.54841268396456</v>
      </c>
      <c r="E91" s="23">
        <f t="shared" si="4"/>
        <v>218.86727726397186</v>
      </c>
      <c r="F91" s="10"/>
      <c r="G91">
        <v>2020</v>
      </c>
      <c r="H91" s="6">
        <v>139.55968136649355</v>
      </c>
    </row>
    <row r="92" spans="1:8" x14ac:dyDescent="0.3">
      <c r="A92" t="s">
        <v>67</v>
      </c>
      <c r="B92" s="63">
        <v>36.794779848075549</v>
      </c>
      <c r="C92" s="6">
        <v>65.529344961791054</v>
      </c>
      <c r="D92" s="6">
        <v>51.484913899362468</v>
      </c>
      <c r="E92" s="23">
        <f t="shared" si="4"/>
        <v>117.01425886115352</v>
      </c>
      <c r="F92" s="10"/>
      <c r="G92">
        <v>2020</v>
      </c>
      <c r="H92" s="6">
        <v>80.219479013077972</v>
      </c>
    </row>
    <row r="93" spans="1:8" x14ac:dyDescent="0.3">
      <c r="A93" t="s">
        <v>77</v>
      </c>
      <c r="B93" s="63">
        <v>93.4440896924377</v>
      </c>
      <c r="C93" s="6">
        <v>51.467067032315811</v>
      </c>
      <c r="D93" s="6">
        <v>88.720080056007561</v>
      </c>
      <c r="E93" s="23">
        <f t="shared" si="4"/>
        <v>140.18714708832337</v>
      </c>
      <c r="F93" s="10"/>
      <c r="G93">
        <v>2020</v>
      </c>
      <c r="H93" s="6">
        <v>46.743057395885664</v>
      </c>
    </row>
    <row r="94" spans="1:8" x14ac:dyDescent="0.3">
      <c r="A94" t="s">
        <v>32</v>
      </c>
      <c r="B94" s="63">
        <v>57.258581594489527</v>
      </c>
      <c r="C94" s="6">
        <v>63.325033568653737</v>
      </c>
      <c r="D94" s="6">
        <v>187.90690734613582</v>
      </c>
      <c r="E94" s="23">
        <f t="shared" si="4"/>
        <v>251.23194091478956</v>
      </c>
      <c r="F94" s="10"/>
      <c r="G94">
        <v>2020</v>
      </c>
      <c r="H94" s="6">
        <v>193.97335932030003</v>
      </c>
    </row>
    <row r="95" spans="1:8" x14ac:dyDescent="0.3">
      <c r="A95" t="s">
        <v>30</v>
      </c>
      <c r="B95" s="63">
        <v>21.270098962293247</v>
      </c>
      <c r="C95" s="6">
        <v>84.146238530938277</v>
      </c>
      <c r="D95" s="6">
        <v>152.39066798622395</v>
      </c>
      <c r="E95" s="23">
        <f t="shared" si="4"/>
        <v>236.53690651716221</v>
      </c>
      <c r="F95" s="10"/>
      <c r="G95">
        <v>2020</v>
      </c>
      <c r="H95" s="6">
        <v>215.26680755486896</v>
      </c>
    </row>
    <row r="96" spans="1:8" x14ac:dyDescent="0.3">
      <c r="A96" t="s">
        <v>40</v>
      </c>
      <c r="B96" s="63">
        <v>68.979387406390572</v>
      </c>
      <c r="C96" s="6">
        <v>59.029996035373287</v>
      </c>
      <c r="D96" s="6">
        <v>74.654392950596005</v>
      </c>
      <c r="E96" s="23">
        <f t="shared" si="4"/>
        <v>133.68438898596929</v>
      </c>
      <c r="F96" s="10"/>
      <c r="G96">
        <v>2020</v>
      </c>
      <c r="H96" s="6">
        <v>64.70500157957872</v>
      </c>
    </row>
    <row r="97" spans="1:8" x14ac:dyDescent="0.3">
      <c r="A97" t="s">
        <v>26</v>
      </c>
      <c r="B97" s="63">
        <v>120.16198812902512</v>
      </c>
      <c r="C97" s="6">
        <v>91.297748628543658</v>
      </c>
      <c r="D97" s="6">
        <v>98.993534543316358</v>
      </c>
      <c r="E97" s="23">
        <f t="shared" si="4"/>
        <v>190.29128317186002</v>
      </c>
      <c r="F97" s="10"/>
      <c r="G97">
        <v>2020</v>
      </c>
      <c r="H97" s="6">
        <v>70.129295042834897</v>
      </c>
    </row>
    <row r="98" spans="1:8" x14ac:dyDescent="0.3">
      <c r="A98" t="s">
        <v>60</v>
      </c>
      <c r="B98" s="63">
        <v>92.372676344965868</v>
      </c>
      <c r="C98" s="6">
        <v>89.407188651407907</v>
      </c>
      <c r="D98" s="6">
        <v>107.92965204399647</v>
      </c>
      <c r="E98" s="23">
        <f t="shared" si="4"/>
        <v>197.33684069540436</v>
      </c>
      <c r="F98" s="10"/>
      <c r="G98">
        <v>2020</v>
      </c>
      <c r="H98" s="6">
        <v>104.96416435043849</v>
      </c>
    </row>
    <row r="99" spans="1:8" x14ac:dyDescent="0.3">
      <c r="A99" t="s">
        <v>57</v>
      </c>
      <c r="B99" s="63">
        <v>80.657355877938429</v>
      </c>
      <c r="C99" s="6">
        <v>85.816304499579246</v>
      </c>
      <c r="D99" s="6">
        <v>95.106926999649374</v>
      </c>
      <c r="E99" s="23">
        <f t="shared" si="4"/>
        <v>180.92323149922862</v>
      </c>
      <c r="F99" s="10"/>
      <c r="G99">
        <v>2020</v>
      </c>
      <c r="H99" s="6">
        <v>100.26587562129019</v>
      </c>
    </row>
    <row r="100" spans="1:8" x14ac:dyDescent="0.3">
      <c r="A100" t="s">
        <v>68</v>
      </c>
      <c r="B100" s="63">
        <v>-54.901207141465335</v>
      </c>
      <c r="C100" s="6">
        <v>17.64706811465744</v>
      </c>
      <c r="D100" s="6">
        <v>45.449483758323112</v>
      </c>
      <c r="E100" s="23">
        <f t="shared" si="4"/>
        <v>63.096551872980555</v>
      </c>
      <c r="F100" s="10"/>
      <c r="G100">
        <v>2020</v>
      </c>
      <c r="H100" s="6">
        <v>117.99775901444589</v>
      </c>
    </row>
    <row r="101" spans="1:8" x14ac:dyDescent="0.3">
      <c r="A101" t="s">
        <v>31</v>
      </c>
      <c r="B101" s="63">
        <v>59.352628643836155</v>
      </c>
      <c r="C101" s="6">
        <v>117.39164392062683</v>
      </c>
      <c r="D101" s="6">
        <v>43.148524744741785</v>
      </c>
      <c r="E101" s="23">
        <f t="shared" si="4"/>
        <v>160.54016866536861</v>
      </c>
      <c r="F101" s="10"/>
      <c r="G101">
        <v>2020</v>
      </c>
      <c r="H101" s="6">
        <v>101.18754002153246</v>
      </c>
    </row>
    <row r="102" spans="1:8" x14ac:dyDescent="0.3">
      <c r="A102" t="s">
        <v>58</v>
      </c>
      <c r="B102" s="63">
        <v>61.900978937570841</v>
      </c>
      <c r="C102" s="6">
        <v>82.588412320780805</v>
      </c>
      <c r="D102" s="6">
        <v>134.01834519002321</v>
      </c>
      <c r="E102" s="23">
        <f t="shared" si="4"/>
        <v>216.60675751080402</v>
      </c>
      <c r="F102" s="10"/>
      <c r="G102">
        <v>2020</v>
      </c>
      <c r="H102" s="6">
        <v>154.70577857323318</v>
      </c>
    </row>
    <row r="103" spans="1:8" x14ac:dyDescent="0.3">
      <c r="A103" t="s">
        <v>48</v>
      </c>
      <c r="B103" s="63">
        <v>60.687782672458525</v>
      </c>
      <c r="C103" s="6">
        <v>86.909848377616782</v>
      </c>
      <c r="D103" s="6">
        <v>68.747660400740926</v>
      </c>
      <c r="E103" s="23">
        <f t="shared" si="4"/>
        <v>155.65750877835771</v>
      </c>
      <c r="F103" s="10"/>
      <c r="G103">
        <v>2020</v>
      </c>
      <c r="H103" s="6">
        <v>94.969726105899184</v>
      </c>
    </row>
    <row r="104" spans="1:8" x14ac:dyDescent="0.3">
      <c r="A104" t="s">
        <v>49</v>
      </c>
      <c r="B104" s="63">
        <v>13.909832545491682</v>
      </c>
      <c r="C104" s="6">
        <v>9.5792442585244117</v>
      </c>
      <c r="D104" s="6">
        <v>74.617411018643836</v>
      </c>
      <c r="E104" s="23">
        <f t="shared" si="4"/>
        <v>84.196655277168247</v>
      </c>
      <c r="F104" s="10"/>
      <c r="G104">
        <v>2020</v>
      </c>
      <c r="H104" s="6">
        <v>70.286822731676565</v>
      </c>
    </row>
    <row r="105" spans="1:8" x14ac:dyDescent="0.3">
      <c r="A105" t="s">
        <v>42</v>
      </c>
      <c r="B105" s="63">
        <v>71.560444353595329</v>
      </c>
      <c r="C105" s="6">
        <v>14.122213261753632</v>
      </c>
      <c r="D105" s="6">
        <v>106.09079567940093</v>
      </c>
      <c r="E105" s="23">
        <f t="shared" si="4"/>
        <v>120.21300894115456</v>
      </c>
      <c r="F105" s="10"/>
      <c r="G105">
        <v>2020</v>
      </c>
      <c r="H105" s="6">
        <v>48.652564587559226</v>
      </c>
    </row>
    <row r="106" spans="1:8" x14ac:dyDescent="0.3">
      <c r="A106" t="s">
        <v>25</v>
      </c>
      <c r="B106" s="63">
        <v>87.122189680108235</v>
      </c>
      <c r="C106" s="6">
        <v>49.740037870288276</v>
      </c>
      <c r="D106" s="6">
        <v>131.78046865897221</v>
      </c>
      <c r="E106" s="23">
        <f t="shared" si="4"/>
        <v>181.5205065292605</v>
      </c>
      <c r="F106" s="10"/>
      <c r="G106">
        <v>2020</v>
      </c>
      <c r="H106" s="6">
        <v>94.398316849152266</v>
      </c>
    </row>
    <row r="107" spans="1:8" x14ac:dyDescent="0.3">
      <c r="A107" t="s">
        <v>72</v>
      </c>
      <c r="B107" s="63">
        <v>42.597056886858525</v>
      </c>
      <c r="C107" s="6">
        <v>106.42151163700025</v>
      </c>
      <c r="D107" s="6">
        <v>88.734458161011673</v>
      </c>
      <c r="E107" s="23">
        <f t="shared" si="4"/>
        <v>195.15596979801194</v>
      </c>
      <c r="F107" s="10"/>
      <c r="G107">
        <v>2020</v>
      </c>
      <c r="H107" s="6">
        <v>152.55891291115341</v>
      </c>
    </row>
    <row r="108" spans="1:8" x14ac:dyDescent="0.3">
      <c r="A108" t="s">
        <v>36</v>
      </c>
      <c r="B108" s="63">
        <v>157.43977119244559</v>
      </c>
      <c r="C108" s="6">
        <v>93.623535069734473</v>
      </c>
      <c r="D108" s="6">
        <v>244.62711425654851</v>
      </c>
      <c r="E108" s="23">
        <f t="shared" si="4"/>
        <v>338.250649326283</v>
      </c>
      <c r="F108" s="10"/>
      <c r="G108">
        <v>2020</v>
      </c>
      <c r="H108" s="6">
        <v>180.81087813383741</v>
      </c>
    </row>
    <row r="109" spans="1:8" x14ac:dyDescent="0.3">
      <c r="A109" t="s">
        <v>88</v>
      </c>
      <c r="B109" s="63">
        <v>79.087614813242169</v>
      </c>
      <c r="C109" s="6">
        <v>101.29233056675763</v>
      </c>
      <c r="D109" s="6">
        <v>146.96645895577802</v>
      </c>
      <c r="E109" s="23">
        <f t="shared" si="4"/>
        <v>248.25878952253566</v>
      </c>
      <c r="F109" s="10"/>
      <c r="G109">
        <v>2020</v>
      </c>
      <c r="H109" s="6">
        <v>169.1711747092935</v>
      </c>
    </row>
    <row r="110" spans="1:8" x14ac:dyDescent="0.3">
      <c r="A110" t="s">
        <v>62</v>
      </c>
      <c r="B110" s="63">
        <v>-2.3157920931459444</v>
      </c>
      <c r="C110" s="6">
        <v>29.877594872997072</v>
      </c>
      <c r="D110" s="6">
        <v>103.32432516793793</v>
      </c>
      <c r="E110" s="23">
        <f t="shared" si="4"/>
        <v>133.20192004093499</v>
      </c>
      <c r="F110" s="10"/>
      <c r="G110">
        <v>2020</v>
      </c>
      <c r="H110" s="6">
        <v>135.51771213408094</v>
      </c>
    </row>
    <row r="111" spans="1:8" x14ac:dyDescent="0.3">
      <c r="A111" t="s">
        <v>93</v>
      </c>
      <c r="B111" s="63">
        <v>188.12210513771197</v>
      </c>
      <c r="C111" s="6">
        <v>104.18131597092943</v>
      </c>
      <c r="D111" s="6">
        <v>296.62174627255609</v>
      </c>
      <c r="E111" s="23">
        <f t="shared" si="4"/>
        <v>400.80306224348556</v>
      </c>
      <c r="F111" s="10"/>
      <c r="G111">
        <v>2020</v>
      </c>
      <c r="H111" s="6">
        <v>212.68095710577359</v>
      </c>
    </row>
    <row r="112" spans="1:8" x14ac:dyDescent="0.3">
      <c r="A112" t="s">
        <v>50</v>
      </c>
      <c r="B112" s="63">
        <v>-602.25535016910408</v>
      </c>
      <c r="C112" s="6">
        <v>215.60412784451748</v>
      </c>
      <c r="D112" s="6">
        <v>869.631228246565</v>
      </c>
      <c r="E112" s="23">
        <f t="shared" si="4"/>
        <v>1085.2353560910824</v>
      </c>
      <c r="F112" s="10"/>
      <c r="G112">
        <v>2020</v>
      </c>
      <c r="H112" s="6">
        <v>1687.4907062601865</v>
      </c>
    </row>
    <row r="113" spans="1:8" x14ac:dyDescent="0.3">
      <c r="A113" t="s">
        <v>54</v>
      </c>
      <c r="B113" s="63">
        <v>-6.4515767074498953</v>
      </c>
      <c r="C113" s="6">
        <v>50.956123665453326</v>
      </c>
      <c r="D113" s="6">
        <v>11.246020700225982</v>
      </c>
      <c r="E113" s="23">
        <f t="shared" si="4"/>
        <v>62.20214436567931</v>
      </c>
      <c r="F113" s="10"/>
      <c r="G113">
        <v>2020</v>
      </c>
      <c r="H113" s="6">
        <v>68.653721073129205</v>
      </c>
    </row>
    <row r="114" spans="1:8" x14ac:dyDescent="0.3">
      <c r="A114" t="s">
        <v>84</v>
      </c>
      <c r="B114" s="63">
        <v>310.28866736247357</v>
      </c>
      <c r="C114" s="6">
        <v>243.6402261089801</v>
      </c>
      <c r="D114" s="6">
        <v>235.59396125295206</v>
      </c>
      <c r="E114" s="23">
        <f t="shared" si="4"/>
        <v>479.23418736193219</v>
      </c>
      <c r="F114" s="10"/>
      <c r="G114">
        <v>2020</v>
      </c>
      <c r="H114" s="6">
        <v>168.94551999945864</v>
      </c>
    </row>
    <row r="115" spans="1:8" x14ac:dyDescent="0.3">
      <c r="A115" t="s">
        <v>47</v>
      </c>
      <c r="B115" s="63">
        <v>10.519877595174052</v>
      </c>
      <c r="C115" s="6">
        <v>78.468676366178499</v>
      </c>
      <c r="D115" s="6">
        <v>73.538694157600005</v>
      </c>
      <c r="E115" s="23">
        <f t="shared" si="4"/>
        <v>152.00737052377849</v>
      </c>
      <c r="F115" s="10"/>
      <c r="G115">
        <v>2020</v>
      </c>
      <c r="H115" s="6">
        <v>141.48749292860444</v>
      </c>
    </row>
    <row r="116" spans="1:8" x14ac:dyDescent="0.3">
      <c r="A116" t="s">
        <v>46</v>
      </c>
      <c r="B116" s="63">
        <v>222.41280131415982</v>
      </c>
      <c r="C116" s="6">
        <v>126.00116287099928</v>
      </c>
      <c r="D116" s="6">
        <v>181.08683096256627</v>
      </c>
      <c r="E116" s="23">
        <f t="shared" si="4"/>
        <v>307.08799383356552</v>
      </c>
      <c r="F116" s="10"/>
      <c r="G116">
        <v>2020</v>
      </c>
      <c r="H116" s="6">
        <v>84.675192519405698</v>
      </c>
    </row>
    <row r="117" spans="1:8" x14ac:dyDescent="0.3">
      <c r="A117" t="s">
        <v>29</v>
      </c>
      <c r="B117" s="63">
        <v>162.17147083591306</v>
      </c>
      <c r="C117" s="6">
        <v>84.71561155010248</v>
      </c>
      <c r="D117" s="6">
        <v>201.52299232222978</v>
      </c>
      <c r="E117" s="23">
        <f t="shared" si="4"/>
        <v>286.23860387233225</v>
      </c>
      <c r="F117" s="10"/>
      <c r="G117">
        <v>2020</v>
      </c>
      <c r="H117" s="6">
        <v>124.06713303641919</v>
      </c>
    </row>
    <row r="118" spans="1:8" x14ac:dyDescent="0.3">
      <c r="A118" t="s">
        <v>92</v>
      </c>
      <c r="B118" s="63">
        <v>192.35336589682106</v>
      </c>
      <c r="C118" s="6">
        <v>168.69276734603875</v>
      </c>
      <c r="D118" s="6">
        <v>88.222467200503957</v>
      </c>
      <c r="E118" s="23">
        <f t="shared" si="4"/>
        <v>256.91523454654271</v>
      </c>
      <c r="F118" s="10"/>
      <c r="G118">
        <v>2019</v>
      </c>
      <c r="H118" s="6">
        <v>64.561868649721632</v>
      </c>
    </row>
    <row r="119" spans="1:8" x14ac:dyDescent="0.3">
      <c r="A119" t="s">
        <v>86</v>
      </c>
      <c r="B119" s="63">
        <v>171.72290695986254</v>
      </c>
      <c r="C119" s="6">
        <v>142.84086283204164</v>
      </c>
      <c r="D119" s="6">
        <v>133.38201611197192</v>
      </c>
      <c r="E119" s="23">
        <f t="shared" si="4"/>
        <v>276.22287894401359</v>
      </c>
      <c r="F119" s="10"/>
      <c r="G119">
        <v>2019</v>
      </c>
      <c r="H119" s="6">
        <v>104.49997198415103</v>
      </c>
    </row>
    <row r="120" spans="1:8" x14ac:dyDescent="0.3">
      <c r="A120" t="s">
        <v>73</v>
      </c>
      <c r="B120" s="63">
        <v>76.824260575283645</v>
      </c>
      <c r="C120" s="6">
        <v>84.213010337062144</v>
      </c>
      <c r="D120" s="6">
        <v>87.920008899554801</v>
      </c>
      <c r="E120" s="23">
        <f t="shared" si="4"/>
        <v>172.13301923661695</v>
      </c>
      <c r="F120" s="10"/>
      <c r="G120">
        <v>2019</v>
      </c>
      <c r="H120" s="6">
        <v>95.3087586613333</v>
      </c>
    </row>
    <row r="121" spans="1:8" x14ac:dyDescent="0.3">
      <c r="A121" t="s">
        <v>82</v>
      </c>
      <c r="B121" s="63">
        <v>67.233506383304572</v>
      </c>
      <c r="C121" s="6">
        <v>68.751785824137855</v>
      </c>
      <c r="D121" s="6">
        <v>48.892923064356346</v>
      </c>
      <c r="E121" s="23">
        <f t="shared" si="4"/>
        <v>117.64470888849419</v>
      </c>
      <c r="F121" s="10"/>
      <c r="G121">
        <v>2019</v>
      </c>
      <c r="H121" s="6">
        <v>50.411202505189621</v>
      </c>
    </row>
    <row r="122" spans="1:8" x14ac:dyDescent="0.3">
      <c r="A122" t="s">
        <v>44</v>
      </c>
      <c r="B122" s="63">
        <v>6.954696866415901</v>
      </c>
      <c r="C122" s="6">
        <v>60.708721060275096</v>
      </c>
      <c r="D122" s="6">
        <v>109.08742275115519</v>
      </c>
      <c r="E122" s="23">
        <f t="shared" si="4"/>
        <v>169.79614381143028</v>
      </c>
      <c r="F122" s="10"/>
      <c r="G122">
        <v>2019</v>
      </c>
      <c r="H122" s="6">
        <v>162.84144694501438</v>
      </c>
    </row>
    <row r="123" spans="1:8" x14ac:dyDescent="0.3">
      <c r="A123" t="s">
        <v>79</v>
      </c>
      <c r="B123" s="63">
        <v>128.83925297051402</v>
      </c>
      <c r="C123" s="6">
        <v>46.053004949028853</v>
      </c>
      <c r="D123" s="6">
        <v>98.919510577791058</v>
      </c>
      <c r="E123" s="23">
        <f t="shared" si="4"/>
        <v>144.9725155268199</v>
      </c>
      <c r="F123" s="10"/>
      <c r="G123">
        <v>2019</v>
      </c>
      <c r="H123" s="6">
        <v>16.133262556305876</v>
      </c>
    </row>
    <row r="124" spans="1:8" x14ac:dyDescent="0.3">
      <c r="A124" t="s">
        <v>34</v>
      </c>
      <c r="B124" s="63">
        <v>-2.7189185574195847</v>
      </c>
      <c r="C124" s="6">
        <v>48.895632222852704</v>
      </c>
      <c r="D124" s="6">
        <v>69.843316232323915</v>
      </c>
      <c r="E124" s="23">
        <f t="shared" si="4"/>
        <v>118.73894845517663</v>
      </c>
      <c r="F124" s="10"/>
      <c r="G124">
        <v>2019</v>
      </c>
      <c r="H124" s="6">
        <v>121.45786701259621</v>
      </c>
    </row>
    <row r="125" spans="1:8" x14ac:dyDescent="0.3">
      <c r="A125" t="s">
        <v>43</v>
      </c>
      <c r="B125" s="63">
        <v>272.64037682931405</v>
      </c>
      <c r="C125" s="6">
        <v>143.76065100036442</v>
      </c>
      <c r="D125" s="6">
        <v>198.43339414346752</v>
      </c>
      <c r="E125" s="23">
        <f t="shared" si="4"/>
        <v>342.19404514383194</v>
      </c>
      <c r="F125" s="10"/>
      <c r="G125">
        <v>2019</v>
      </c>
      <c r="H125" s="6">
        <v>69.553668314517878</v>
      </c>
    </row>
    <row r="126" spans="1:8" x14ac:dyDescent="0.3">
      <c r="A126" t="s">
        <v>87</v>
      </c>
      <c r="B126" s="63">
        <v>76.3393718130542</v>
      </c>
      <c r="C126" s="6">
        <v>63.732136123248559</v>
      </c>
      <c r="D126" s="6">
        <v>83.085727701531354</v>
      </c>
      <c r="E126" s="23">
        <f t="shared" si="4"/>
        <v>146.81786382477992</v>
      </c>
      <c r="F126" s="10"/>
      <c r="G126">
        <v>2019</v>
      </c>
      <c r="H126" s="6">
        <v>70.47849201172572</v>
      </c>
    </row>
    <row r="127" spans="1:8" x14ac:dyDescent="0.3">
      <c r="A127" t="s">
        <v>61</v>
      </c>
      <c r="B127" s="63">
        <v>93.346540088284669</v>
      </c>
      <c r="C127" s="6">
        <v>85.744010317683887</v>
      </c>
      <c r="D127" s="6">
        <v>100.83449691014935</v>
      </c>
      <c r="E127" s="23">
        <f t="shared" si="4"/>
        <v>186.57850722783326</v>
      </c>
      <c r="F127" s="10"/>
      <c r="G127">
        <v>2019</v>
      </c>
      <c r="H127" s="6">
        <v>93.231967139548587</v>
      </c>
    </row>
    <row r="128" spans="1:8" x14ac:dyDescent="0.3">
      <c r="A128" t="s">
        <v>41</v>
      </c>
      <c r="B128" s="63">
        <v>127.15079345070453</v>
      </c>
      <c r="C128" s="6">
        <v>136.06900870507127</v>
      </c>
      <c r="D128" s="6">
        <v>104.03922516419051</v>
      </c>
      <c r="E128" s="23">
        <f t="shared" si="4"/>
        <v>240.10823386926177</v>
      </c>
      <c r="F128" s="10"/>
      <c r="G128">
        <v>2019</v>
      </c>
      <c r="H128" s="6">
        <v>112.95744041855724</v>
      </c>
    </row>
    <row r="129" spans="1:8" x14ac:dyDescent="0.3">
      <c r="A129" t="s">
        <v>138</v>
      </c>
      <c r="B129" s="63">
        <v>113.97419637219873</v>
      </c>
      <c r="C129" s="6">
        <v>160.76367801735103</v>
      </c>
      <c r="D129" s="6">
        <v>74.068392154438584</v>
      </c>
      <c r="E129" s="23">
        <f t="shared" si="4"/>
        <v>234.83207017178961</v>
      </c>
      <c r="F129" s="10"/>
      <c r="G129">
        <v>2019</v>
      </c>
      <c r="H129" s="6">
        <v>120.85787379959088</v>
      </c>
    </row>
    <row r="130" spans="1:8" x14ac:dyDescent="0.3">
      <c r="A130" t="s">
        <v>140</v>
      </c>
      <c r="B130" s="63">
        <v>167.99723790680764</v>
      </c>
      <c r="C130" s="6">
        <v>112.90147676765906</v>
      </c>
      <c r="D130" s="6">
        <v>140.32331893461213</v>
      </c>
      <c r="E130" s="23">
        <f t="shared" si="4"/>
        <v>253.22479570227119</v>
      </c>
      <c r="F130" s="10"/>
      <c r="G130">
        <v>2019</v>
      </c>
      <c r="H130" s="6">
        <v>85.227557795463554</v>
      </c>
    </row>
    <row r="131" spans="1:8" x14ac:dyDescent="0.3">
      <c r="A131" t="s">
        <v>89</v>
      </c>
      <c r="B131" s="63">
        <v>136.03857793058856</v>
      </c>
      <c r="C131" s="6">
        <v>69.634004841826723</v>
      </c>
      <c r="D131" s="6">
        <v>152.27626599395447</v>
      </c>
      <c r="E131" s="23">
        <f t="shared" si="4"/>
        <v>221.9102708357812</v>
      </c>
      <c r="F131" s="10"/>
      <c r="G131">
        <v>2019</v>
      </c>
      <c r="H131" s="6">
        <v>85.871692905192646</v>
      </c>
    </row>
    <row r="132" spans="1:8" x14ac:dyDescent="0.3">
      <c r="A132" t="s">
        <v>85</v>
      </c>
      <c r="B132" s="63">
        <v>103.4972329938723</v>
      </c>
      <c r="C132" s="6">
        <v>82.878802862530208</v>
      </c>
      <c r="D132" s="6">
        <v>168.97020800133575</v>
      </c>
      <c r="E132" s="23">
        <f t="shared" ref="E132:E195" si="5">+C132+D132</f>
        <v>251.84901086386594</v>
      </c>
      <c r="F132" s="10"/>
      <c r="G132">
        <v>2019</v>
      </c>
      <c r="H132" s="6">
        <v>148.35177786999364</v>
      </c>
    </row>
    <row r="133" spans="1:8" x14ac:dyDescent="0.3">
      <c r="A133" t="s">
        <v>69</v>
      </c>
      <c r="B133" s="63">
        <v>57.420953747678709</v>
      </c>
      <c r="C133" s="6">
        <v>87.896711588818178</v>
      </c>
      <c r="D133" s="6">
        <v>80.915922437034894</v>
      </c>
      <c r="E133" s="23">
        <f t="shared" si="5"/>
        <v>168.81263402585307</v>
      </c>
      <c r="F133" s="10"/>
      <c r="G133">
        <v>2019</v>
      </c>
      <c r="H133" s="6">
        <v>111.39168027817436</v>
      </c>
    </row>
    <row r="134" spans="1:8" x14ac:dyDescent="0.3">
      <c r="A134" t="s">
        <v>66</v>
      </c>
      <c r="B134" s="63">
        <v>84.147722560479593</v>
      </c>
      <c r="C134" s="6">
        <v>88.30789750699482</v>
      </c>
      <c r="D134" s="6">
        <v>97.90858212466722</v>
      </c>
      <c r="E134" s="23">
        <f t="shared" si="5"/>
        <v>186.21647963166203</v>
      </c>
      <c r="F134" s="10"/>
      <c r="G134">
        <v>2019</v>
      </c>
      <c r="H134" s="6">
        <v>102.06875707118243</v>
      </c>
    </row>
    <row r="135" spans="1:8" x14ac:dyDescent="0.3">
      <c r="A135" t="s">
        <v>67</v>
      </c>
      <c r="B135" s="63">
        <v>34.638921975729346</v>
      </c>
      <c r="C135" s="6">
        <v>67.138753287862926</v>
      </c>
      <c r="D135" s="6">
        <v>26.145134637491054</v>
      </c>
      <c r="E135" s="23">
        <f t="shared" si="5"/>
        <v>93.28388792535398</v>
      </c>
      <c r="F135" s="10"/>
      <c r="G135">
        <v>2019</v>
      </c>
      <c r="H135" s="6">
        <v>58.644965949624634</v>
      </c>
    </row>
    <row r="136" spans="1:8" x14ac:dyDescent="0.3">
      <c r="A136" t="s">
        <v>30</v>
      </c>
      <c r="B136" s="63">
        <v>131.19387465186159</v>
      </c>
      <c r="C136" s="6">
        <v>78.597668324020475</v>
      </c>
      <c r="D136" s="6">
        <v>201.03251127389231</v>
      </c>
      <c r="E136" s="23">
        <f t="shared" si="5"/>
        <v>279.63017959791279</v>
      </c>
      <c r="F136" s="10"/>
      <c r="G136">
        <v>2019</v>
      </c>
      <c r="H136" s="6">
        <v>148.43630494605119</v>
      </c>
    </row>
    <row r="137" spans="1:8" x14ac:dyDescent="0.3">
      <c r="A137" t="s">
        <v>81</v>
      </c>
      <c r="B137" s="63">
        <v>60.962361367025906</v>
      </c>
      <c r="C137" s="6">
        <v>83.531294368282502</v>
      </c>
      <c r="D137" s="6">
        <v>58.358688118659167</v>
      </c>
      <c r="E137" s="23">
        <f t="shared" si="5"/>
        <v>141.88998248694168</v>
      </c>
      <c r="F137" s="10"/>
      <c r="G137">
        <v>2019</v>
      </c>
      <c r="H137" s="6">
        <v>80.92762111991577</v>
      </c>
    </row>
    <row r="138" spans="1:8" x14ac:dyDescent="0.3">
      <c r="A138" t="s">
        <v>40</v>
      </c>
      <c r="B138" s="63">
        <v>49.283148078758828</v>
      </c>
      <c r="C138" s="6">
        <v>52.876686508261145</v>
      </c>
      <c r="D138" s="6">
        <v>56.768468248423012</v>
      </c>
      <c r="E138" s="23">
        <f t="shared" si="5"/>
        <v>109.64515475668415</v>
      </c>
      <c r="F138" s="10"/>
      <c r="G138">
        <v>2019</v>
      </c>
      <c r="H138" s="6">
        <v>60.362006677925322</v>
      </c>
    </row>
    <row r="139" spans="1:8" x14ac:dyDescent="0.3">
      <c r="A139" t="s">
        <v>26</v>
      </c>
      <c r="B139" s="63">
        <v>113.47731410927136</v>
      </c>
      <c r="C139" s="6">
        <v>89.235140355955792</v>
      </c>
      <c r="D139" s="6">
        <v>86.524668041691413</v>
      </c>
      <c r="E139" s="23">
        <f t="shared" si="5"/>
        <v>175.75980839764719</v>
      </c>
      <c r="F139" s="10"/>
      <c r="G139">
        <v>2019</v>
      </c>
      <c r="H139" s="6">
        <v>62.28249428837583</v>
      </c>
    </row>
    <row r="140" spans="1:8" x14ac:dyDescent="0.3">
      <c r="A140" t="s">
        <v>57</v>
      </c>
      <c r="B140" s="63">
        <v>117.84542548834953</v>
      </c>
      <c r="C140" s="6">
        <v>92.847620832955471</v>
      </c>
      <c r="D140" s="6">
        <v>127.31419329772348</v>
      </c>
      <c r="E140" s="23">
        <f t="shared" si="5"/>
        <v>220.16181413067895</v>
      </c>
      <c r="F140" s="10"/>
      <c r="G140">
        <v>2019</v>
      </c>
      <c r="H140" s="6">
        <v>102.31638864232941</v>
      </c>
    </row>
    <row r="141" spans="1:8" x14ac:dyDescent="0.3">
      <c r="A141" t="s">
        <v>68</v>
      </c>
      <c r="B141" s="63">
        <v>-13.642061035814308</v>
      </c>
      <c r="C141" s="6">
        <v>5.3259919205511448</v>
      </c>
      <c r="D141" s="6">
        <v>51.304519785997499</v>
      </c>
      <c r="E141" s="23">
        <f t="shared" si="5"/>
        <v>56.630511706548646</v>
      </c>
      <c r="F141" s="10"/>
      <c r="G141">
        <v>2019</v>
      </c>
      <c r="H141" s="6">
        <v>70.272572742362954</v>
      </c>
    </row>
    <row r="142" spans="1:8" x14ac:dyDescent="0.3">
      <c r="A142" t="s">
        <v>74</v>
      </c>
      <c r="B142" s="63">
        <v>109.03955042328624</v>
      </c>
      <c r="C142" s="6">
        <v>121.39811438942517</v>
      </c>
      <c r="D142" s="6">
        <v>88.203911793406462</v>
      </c>
      <c r="E142" s="23">
        <f t="shared" si="5"/>
        <v>209.60202618283165</v>
      </c>
      <c r="F142" s="10"/>
      <c r="G142">
        <v>2019</v>
      </c>
      <c r="H142" s="6">
        <v>100.56247575954541</v>
      </c>
    </row>
    <row r="143" spans="1:8" x14ac:dyDescent="0.3">
      <c r="A143" t="s">
        <v>58</v>
      </c>
      <c r="B143" s="63">
        <v>64.937097156009628</v>
      </c>
      <c r="C143" s="6">
        <v>56.74449128141103</v>
      </c>
      <c r="D143" s="6">
        <v>98.388537751468846</v>
      </c>
      <c r="E143" s="23">
        <f t="shared" si="5"/>
        <v>155.13302903287988</v>
      </c>
      <c r="F143" s="10"/>
      <c r="G143">
        <v>2019</v>
      </c>
      <c r="H143" s="6">
        <v>90.195931876870247</v>
      </c>
    </row>
    <row r="144" spans="1:8" x14ac:dyDescent="0.3">
      <c r="A144" t="s">
        <v>29</v>
      </c>
      <c r="B144" s="63">
        <v>104.82512949644345</v>
      </c>
      <c r="C144" s="6">
        <v>68.927638747758039</v>
      </c>
      <c r="D144" s="6">
        <v>153.11791629537512</v>
      </c>
      <c r="E144" s="23">
        <f t="shared" si="5"/>
        <v>222.04555504313316</v>
      </c>
      <c r="F144" s="10"/>
      <c r="G144">
        <v>2019</v>
      </c>
      <c r="H144" s="6">
        <v>117.22042554668971</v>
      </c>
    </row>
    <row r="145" spans="1:8" x14ac:dyDescent="0.3">
      <c r="A145" t="s">
        <v>78</v>
      </c>
      <c r="B145" s="63">
        <v>156.32880104295498</v>
      </c>
      <c r="C145" s="6">
        <v>125.84988682386138</v>
      </c>
      <c r="D145" s="6">
        <v>66.212893818213956</v>
      </c>
      <c r="E145" s="23">
        <f t="shared" si="5"/>
        <v>192.06278064207532</v>
      </c>
      <c r="F145" s="10"/>
      <c r="G145">
        <v>2019</v>
      </c>
      <c r="H145" s="6">
        <v>35.733979599120339</v>
      </c>
    </row>
    <row r="146" spans="1:8" x14ac:dyDescent="0.3">
      <c r="A146" t="s">
        <v>49</v>
      </c>
      <c r="B146" s="63">
        <v>11.967003904577751</v>
      </c>
      <c r="C146" s="6">
        <v>12.276088438811746</v>
      </c>
      <c r="D146" s="6">
        <v>80.609763133718275</v>
      </c>
      <c r="E146" s="23">
        <f t="shared" si="5"/>
        <v>92.885851572530015</v>
      </c>
      <c r="F146" s="10"/>
      <c r="G146">
        <v>2019</v>
      </c>
      <c r="H146" s="6">
        <v>80.918847667952264</v>
      </c>
    </row>
    <row r="147" spans="1:8" x14ac:dyDescent="0.3">
      <c r="A147" t="s">
        <v>51</v>
      </c>
      <c r="B147" s="63">
        <v>97.381493319774492</v>
      </c>
      <c r="C147" s="6">
        <v>107.05242243362761</v>
      </c>
      <c r="D147" s="6">
        <v>66.941245094954084</v>
      </c>
      <c r="E147" s="23">
        <f t="shared" si="5"/>
        <v>173.99366752858168</v>
      </c>
      <c r="F147" s="10"/>
      <c r="G147">
        <v>2019</v>
      </c>
      <c r="H147" s="6">
        <v>76.61217420880719</v>
      </c>
    </row>
    <row r="148" spans="1:8" x14ac:dyDescent="0.3">
      <c r="A148" t="s">
        <v>72</v>
      </c>
      <c r="B148" s="63">
        <v>72.510529599651505</v>
      </c>
      <c r="C148" s="6">
        <v>136.99335756105356</v>
      </c>
      <c r="D148" s="6">
        <v>71.236941064160476</v>
      </c>
      <c r="E148" s="23">
        <f t="shared" si="5"/>
        <v>208.23029862521403</v>
      </c>
      <c r="F148" s="10"/>
      <c r="G148">
        <v>2019</v>
      </c>
      <c r="H148" s="6">
        <v>135.71976902556253</v>
      </c>
    </row>
    <row r="149" spans="1:8" x14ac:dyDescent="0.3">
      <c r="A149" t="s">
        <v>36</v>
      </c>
      <c r="B149" s="63">
        <v>131.97830059109043</v>
      </c>
      <c r="C149" s="6">
        <v>87.390418531243526</v>
      </c>
      <c r="D149" s="6">
        <v>126.9462741150828</v>
      </c>
      <c r="E149" s="23">
        <f t="shared" si="5"/>
        <v>214.33669264632633</v>
      </c>
      <c r="F149" s="10"/>
      <c r="G149">
        <v>2019</v>
      </c>
      <c r="H149" s="6">
        <v>82.35839205523591</v>
      </c>
    </row>
    <row r="150" spans="1:8" x14ac:dyDescent="0.3">
      <c r="A150" t="s">
        <v>88</v>
      </c>
      <c r="B150" s="63">
        <v>53.73572549577915</v>
      </c>
      <c r="C150" s="6">
        <v>86.338287519453544</v>
      </c>
      <c r="D150" s="6">
        <v>108.5468864356492</v>
      </c>
      <c r="E150" s="23">
        <f t="shared" si="5"/>
        <v>194.88517395510274</v>
      </c>
      <c r="F150" s="10"/>
      <c r="G150">
        <v>2019</v>
      </c>
      <c r="H150" s="6">
        <v>141.14944845932359</v>
      </c>
    </row>
    <row r="151" spans="1:8" x14ac:dyDescent="0.3">
      <c r="A151" t="s">
        <v>62</v>
      </c>
      <c r="B151" s="63">
        <v>33.968151257542317</v>
      </c>
      <c r="C151" s="6">
        <v>22.045518999822416</v>
      </c>
      <c r="D151" s="6">
        <v>91.7496801510827</v>
      </c>
      <c r="E151" s="23">
        <f t="shared" si="5"/>
        <v>113.79519915090512</v>
      </c>
      <c r="F151" s="10"/>
      <c r="G151">
        <v>2019</v>
      </c>
      <c r="H151" s="6">
        <v>79.827047893362803</v>
      </c>
    </row>
    <row r="152" spans="1:8" x14ac:dyDescent="0.3">
      <c r="A152" t="s">
        <v>93</v>
      </c>
      <c r="B152" s="63">
        <v>179.76910670686061</v>
      </c>
      <c r="C152" s="6">
        <v>108.43796683179305</v>
      </c>
      <c r="D152" s="6">
        <v>208.66390609720344</v>
      </c>
      <c r="E152" s="23">
        <f t="shared" si="5"/>
        <v>317.1018729289965</v>
      </c>
      <c r="F152" s="10"/>
      <c r="G152">
        <v>2019</v>
      </c>
      <c r="H152" s="6">
        <v>137.33276622213589</v>
      </c>
    </row>
    <row r="153" spans="1:8" x14ac:dyDescent="0.3">
      <c r="A153" t="s">
        <v>50</v>
      </c>
      <c r="B153" s="63">
        <v>794.93853962118123</v>
      </c>
      <c r="C153" s="6">
        <v>148.70876714994648</v>
      </c>
      <c r="D153" s="6">
        <v>646.22977247123481</v>
      </c>
      <c r="E153" s="23">
        <f t="shared" si="5"/>
        <v>794.93853962118123</v>
      </c>
      <c r="F153" s="10"/>
      <c r="G153">
        <v>2019</v>
      </c>
      <c r="H153" s="6">
        <v>0</v>
      </c>
    </row>
    <row r="154" spans="1:8" x14ac:dyDescent="0.3">
      <c r="A154" t="s">
        <v>54</v>
      </c>
      <c r="B154" s="63">
        <v>-23.639527274497794</v>
      </c>
      <c r="C154" s="6">
        <v>63.23652143463184</v>
      </c>
      <c r="D154" s="6">
        <v>7.0967809211317823</v>
      </c>
      <c r="E154" s="23">
        <f t="shared" si="5"/>
        <v>70.333302355763621</v>
      </c>
      <c r="F154" s="10"/>
      <c r="G154">
        <v>2019</v>
      </c>
      <c r="H154" s="6">
        <v>93.972829630261415</v>
      </c>
    </row>
    <row r="155" spans="1:8" x14ac:dyDescent="0.3">
      <c r="A155" t="s">
        <v>84</v>
      </c>
      <c r="B155" s="63">
        <v>182.38681334604462</v>
      </c>
      <c r="C155" s="6">
        <v>38.130066921878829</v>
      </c>
      <c r="D155" s="6">
        <v>229.11804585631415</v>
      </c>
      <c r="E155" s="23">
        <f t="shared" si="5"/>
        <v>267.24811277819299</v>
      </c>
      <c r="F155" s="10"/>
      <c r="G155">
        <v>2019</v>
      </c>
      <c r="H155" s="6">
        <v>84.861299432148357</v>
      </c>
    </row>
    <row r="156" spans="1:8" x14ac:dyDescent="0.3">
      <c r="A156" t="s">
        <v>47</v>
      </c>
      <c r="B156" s="63">
        <v>17.093518115875412</v>
      </c>
      <c r="C156" s="6">
        <v>118.40147254846261</v>
      </c>
      <c r="D156" s="6">
        <v>76.769054210393918</v>
      </c>
      <c r="E156" s="23">
        <f t="shared" si="5"/>
        <v>195.17052675885651</v>
      </c>
      <c r="F156" s="10"/>
      <c r="G156">
        <v>2019</v>
      </c>
      <c r="H156" s="6">
        <v>178.0770086429811</v>
      </c>
    </row>
    <row r="157" spans="1:8" x14ac:dyDescent="0.3">
      <c r="A157" t="s">
        <v>45</v>
      </c>
      <c r="B157" s="63">
        <v>174.17324088295979</v>
      </c>
      <c r="C157" s="6">
        <v>115.00859888495903</v>
      </c>
      <c r="D157" s="6">
        <v>149.74448024169143</v>
      </c>
      <c r="E157" s="23">
        <f t="shared" si="5"/>
        <v>264.75307912665045</v>
      </c>
      <c r="F157" s="10"/>
      <c r="G157">
        <v>2019</v>
      </c>
      <c r="H157" s="6">
        <v>90.579838243690659</v>
      </c>
    </row>
    <row r="158" spans="1:8" x14ac:dyDescent="0.3">
      <c r="A158" t="s">
        <v>46</v>
      </c>
      <c r="B158" s="63">
        <v>184.03976862644811</v>
      </c>
      <c r="C158" s="6">
        <v>122.41268966823257</v>
      </c>
      <c r="D158" s="6">
        <v>146.19635189493891</v>
      </c>
      <c r="E158" s="23">
        <f t="shared" si="5"/>
        <v>268.6090415631715</v>
      </c>
      <c r="F158" s="10"/>
      <c r="G158">
        <v>2019</v>
      </c>
      <c r="H158" s="6">
        <v>84.56927293672338</v>
      </c>
    </row>
    <row r="159" spans="1:8" x14ac:dyDescent="0.3">
      <c r="A159" t="s">
        <v>86</v>
      </c>
      <c r="B159" s="63">
        <v>158.9342227261875</v>
      </c>
      <c r="C159" s="6">
        <v>146.55189655041735</v>
      </c>
      <c r="D159" s="6">
        <v>107.86553775769025</v>
      </c>
      <c r="E159" s="23">
        <f t="shared" si="5"/>
        <v>254.4174343081076</v>
      </c>
      <c r="F159" s="10"/>
      <c r="G159">
        <v>2018</v>
      </c>
      <c r="H159" s="6">
        <v>95.483211581920116</v>
      </c>
    </row>
    <row r="160" spans="1:8" x14ac:dyDescent="0.3">
      <c r="A160" t="s">
        <v>82</v>
      </c>
      <c r="B160" s="63">
        <v>101.49761753974957</v>
      </c>
      <c r="C160" s="6">
        <v>71.909760307572213</v>
      </c>
      <c r="D160" s="6">
        <v>78.563083745697384</v>
      </c>
      <c r="E160" s="23">
        <f t="shared" si="5"/>
        <v>150.4728440532696</v>
      </c>
      <c r="F160" s="10"/>
      <c r="G160">
        <v>2018</v>
      </c>
      <c r="H160" s="6">
        <v>48.97522651352002</v>
      </c>
    </row>
    <row r="161" spans="1:8" x14ac:dyDescent="0.3">
      <c r="A161" t="s">
        <v>44</v>
      </c>
      <c r="B161" s="63">
        <v>9.5628421962228458</v>
      </c>
      <c r="C161" s="6">
        <v>78.684943248773848</v>
      </c>
      <c r="D161" s="6">
        <v>84.039359604968524</v>
      </c>
      <c r="E161" s="23">
        <f t="shared" si="5"/>
        <v>162.72430285374236</v>
      </c>
      <c r="F161" s="10"/>
      <c r="G161">
        <v>2018</v>
      </c>
      <c r="H161" s="6">
        <v>153.16146065751951</v>
      </c>
    </row>
    <row r="162" spans="1:8" x14ac:dyDescent="0.3">
      <c r="A162" t="s">
        <v>79</v>
      </c>
      <c r="B162" s="63">
        <v>117.8097129135155</v>
      </c>
      <c r="C162" s="6">
        <v>65.909773291636597</v>
      </c>
      <c r="D162" s="6">
        <v>72.365737362627357</v>
      </c>
      <c r="E162" s="23">
        <f t="shared" si="5"/>
        <v>138.27551065426394</v>
      </c>
      <c r="F162" s="12"/>
      <c r="G162">
        <v>2018</v>
      </c>
      <c r="H162" s="6">
        <v>20.465797740748439</v>
      </c>
    </row>
    <row r="163" spans="1:8" x14ac:dyDescent="0.3">
      <c r="A163" t="s">
        <v>73</v>
      </c>
      <c r="B163" s="63">
        <v>88.49148197301939</v>
      </c>
      <c r="C163" s="6">
        <v>101.64176086863866</v>
      </c>
      <c r="D163" s="6">
        <v>103.28090649712999</v>
      </c>
      <c r="E163" s="23">
        <f t="shared" si="5"/>
        <v>204.92266736576863</v>
      </c>
      <c r="F163" s="10"/>
      <c r="G163">
        <v>2018</v>
      </c>
      <c r="H163" s="6">
        <v>116.43118539274924</v>
      </c>
    </row>
    <row r="164" spans="1:8" x14ac:dyDescent="0.3">
      <c r="A164" t="s">
        <v>34</v>
      </c>
      <c r="B164" s="63">
        <v>12.501568968246815</v>
      </c>
      <c r="C164" s="6">
        <v>48.594120565557553</v>
      </c>
      <c r="D164" s="6">
        <v>73.710535074933532</v>
      </c>
      <c r="E164" s="23">
        <f t="shared" si="5"/>
        <v>122.30465564049109</v>
      </c>
      <c r="F164" s="10"/>
      <c r="G164">
        <v>2018</v>
      </c>
      <c r="H164" s="6">
        <v>109.80308667224428</v>
      </c>
    </row>
    <row r="165" spans="1:8" x14ac:dyDescent="0.3">
      <c r="A165" t="s">
        <v>43</v>
      </c>
      <c r="B165" s="63">
        <v>-129.31585829697156</v>
      </c>
      <c r="C165" s="6">
        <v>165.88267494058229</v>
      </c>
      <c r="D165" s="6">
        <v>253.70526259848876</v>
      </c>
      <c r="E165" s="23">
        <f t="shared" si="5"/>
        <v>419.58793753907105</v>
      </c>
      <c r="F165" s="10"/>
      <c r="G165">
        <v>2018</v>
      </c>
      <c r="H165" s="6">
        <v>548.9037958360426</v>
      </c>
    </row>
    <row r="166" spans="1:8" x14ac:dyDescent="0.3">
      <c r="A166" t="s">
        <v>87</v>
      </c>
      <c r="B166" s="63">
        <v>44.729417755892086</v>
      </c>
      <c r="C166" s="6">
        <v>60.718105234885918</v>
      </c>
      <c r="D166" s="6">
        <v>45.037389400288717</v>
      </c>
      <c r="E166" s="23">
        <f t="shared" si="5"/>
        <v>105.75549463517464</v>
      </c>
      <c r="F166" s="10"/>
      <c r="G166">
        <v>2018</v>
      </c>
      <c r="H166" s="6">
        <v>61.026076879282556</v>
      </c>
    </row>
    <row r="167" spans="1:8" x14ac:dyDescent="0.3">
      <c r="A167" t="s">
        <v>61</v>
      </c>
      <c r="B167" s="63">
        <v>90.76743005541806</v>
      </c>
      <c r="C167" s="6">
        <v>92.219543292203355</v>
      </c>
      <c r="D167" s="6">
        <v>102.86245826651934</v>
      </c>
      <c r="E167" s="23">
        <f t="shared" si="5"/>
        <v>195.08200155872271</v>
      </c>
      <c r="F167" s="10"/>
      <c r="G167">
        <v>2018</v>
      </c>
      <c r="H167" s="6">
        <v>104.31457150330465</v>
      </c>
    </row>
    <row r="168" spans="1:8" x14ac:dyDescent="0.3">
      <c r="A168" t="s">
        <v>41</v>
      </c>
      <c r="B168" s="63">
        <v>169.69403890292961</v>
      </c>
      <c r="C168" s="6">
        <v>162.94452032412062</v>
      </c>
      <c r="D168" s="6">
        <v>125.50906642171033</v>
      </c>
      <c r="E168" s="23">
        <f t="shared" si="5"/>
        <v>288.45358674583093</v>
      </c>
      <c r="F168" s="10"/>
      <c r="G168">
        <v>2018</v>
      </c>
      <c r="H168" s="6">
        <v>118.75954784290133</v>
      </c>
    </row>
    <row r="169" spans="1:8" x14ac:dyDescent="0.3">
      <c r="A169" t="s">
        <v>138</v>
      </c>
      <c r="B169" s="63">
        <v>134.06583362941518</v>
      </c>
      <c r="C169" s="6">
        <v>173.46388945277837</v>
      </c>
      <c r="D169" s="6">
        <v>84.378160710784471</v>
      </c>
      <c r="E169" s="23">
        <f t="shared" si="5"/>
        <v>257.84205016356282</v>
      </c>
      <c r="F169" s="10"/>
      <c r="G169">
        <v>2018</v>
      </c>
      <c r="H169" s="6">
        <v>123.77621653414764</v>
      </c>
    </row>
    <row r="170" spans="1:8" x14ac:dyDescent="0.3">
      <c r="A170" t="s">
        <v>140</v>
      </c>
      <c r="B170" s="63">
        <v>173.05727247314275</v>
      </c>
      <c r="C170" s="6">
        <v>109.7860087884097</v>
      </c>
      <c r="D170" s="6">
        <v>157.31651973855264</v>
      </c>
      <c r="E170" s="23">
        <f t="shared" si="5"/>
        <v>267.10252852696237</v>
      </c>
      <c r="F170" s="10"/>
      <c r="G170">
        <v>2018</v>
      </c>
      <c r="H170" s="6">
        <v>94.045256053819628</v>
      </c>
    </row>
    <row r="171" spans="1:8" x14ac:dyDescent="0.3">
      <c r="A171" t="s">
        <v>67</v>
      </c>
      <c r="B171" s="63">
        <v>52.428517747230089</v>
      </c>
      <c r="C171" s="6">
        <v>73.638318992836929</v>
      </c>
      <c r="D171" s="6">
        <v>49.37248384176668</v>
      </c>
      <c r="E171" s="23">
        <f t="shared" si="5"/>
        <v>123.01080283460361</v>
      </c>
      <c r="F171" s="10"/>
      <c r="G171">
        <v>2018</v>
      </c>
      <c r="H171" s="6">
        <v>70.582285087373521</v>
      </c>
    </row>
    <row r="172" spans="1:8" x14ac:dyDescent="0.3">
      <c r="A172" t="s">
        <v>89</v>
      </c>
      <c r="B172" s="63">
        <v>122.53222293663906</v>
      </c>
      <c r="C172" s="6">
        <v>63.049836390030229</v>
      </c>
      <c r="D172" s="6">
        <v>140.08037196736188</v>
      </c>
      <c r="E172" s="23">
        <f t="shared" si="5"/>
        <v>203.13020835739212</v>
      </c>
      <c r="F172" s="10"/>
      <c r="G172">
        <v>2018</v>
      </c>
      <c r="H172" s="6">
        <v>80.597985420753062</v>
      </c>
    </row>
    <row r="173" spans="1:8" x14ac:dyDescent="0.3">
      <c r="A173" t="s">
        <v>69</v>
      </c>
      <c r="B173" s="63">
        <v>58.657286015502422</v>
      </c>
      <c r="C173" s="6">
        <v>100.14046388901069</v>
      </c>
      <c r="D173" s="6">
        <v>80.779012150010615</v>
      </c>
      <c r="E173" s="23">
        <f t="shared" si="5"/>
        <v>180.9194760390213</v>
      </c>
      <c r="F173" s="10"/>
      <c r="G173">
        <v>2018</v>
      </c>
      <c r="H173" s="6">
        <v>122.26219002351888</v>
      </c>
    </row>
    <row r="174" spans="1:8" x14ac:dyDescent="0.3">
      <c r="A174" t="s">
        <v>66</v>
      </c>
      <c r="B174" s="63">
        <v>59.871460032681966</v>
      </c>
      <c r="C174" s="6">
        <v>85.832467039448005</v>
      </c>
      <c r="D174" s="6">
        <v>99.58339098173218</v>
      </c>
      <c r="E174" s="23">
        <f t="shared" si="5"/>
        <v>185.41585802118018</v>
      </c>
      <c r="F174" s="10"/>
      <c r="G174">
        <v>2018</v>
      </c>
      <c r="H174" s="6">
        <v>125.54439798849822</v>
      </c>
    </row>
    <row r="175" spans="1:8" x14ac:dyDescent="0.3">
      <c r="A175" t="s">
        <v>40</v>
      </c>
      <c r="B175" s="63">
        <v>73.848153239843299</v>
      </c>
      <c r="C175" s="6">
        <v>61.136759087161366</v>
      </c>
      <c r="D175" s="6">
        <v>97.094111710061696</v>
      </c>
      <c r="E175" s="23">
        <f t="shared" si="5"/>
        <v>158.23087079722308</v>
      </c>
      <c r="F175" s="10"/>
      <c r="G175">
        <v>2018</v>
      </c>
      <c r="H175" s="6">
        <v>84.382717557379777</v>
      </c>
    </row>
    <row r="176" spans="1:8" x14ac:dyDescent="0.3">
      <c r="A176" t="s">
        <v>26</v>
      </c>
      <c r="B176" s="63">
        <v>117.86956444065046</v>
      </c>
      <c r="C176" s="6">
        <v>99.781162666947679</v>
      </c>
      <c r="D176" s="6">
        <v>84.231023353739062</v>
      </c>
      <c r="E176" s="23">
        <f t="shared" si="5"/>
        <v>184.01218602068673</v>
      </c>
      <c r="F176" s="10"/>
      <c r="G176">
        <v>2018</v>
      </c>
      <c r="H176" s="6">
        <v>66.142621580036263</v>
      </c>
    </row>
    <row r="177" spans="1:8" x14ac:dyDescent="0.3">
      <c r="A177" t="s">
        <v>60</v>
      </c>
      <c r="B177" s="63">
        <v>99.227770981732547</v>
      </c>
      <c r="C177" s="6">
        <v>114.83377890118557</v>
      </c>
      <c r="D177" s="6">
        <v>91.61223256991768</v>
      </c>
      <c r="E177" s="23">
        <f t="shared" si="5"/>
        <v>206.44601147110325</v>
      </c>
      <c r="F177" s="10"/>
      <c r="G177">
        <v>2018</v>
      </c>
      <c r="H177" s="6">
        <v>107.2182404893707</v>
      </c>
    </row>
    <row r="178" spans="1:8" x14ac:dyDescent="0.3">
      <c r="A178" t="s">
        <v>57</v>
      </c>
      <c r="B178" s="63">
        <v>119.7058637247388</v>
      </c>
      <c r="C178" s="6">
        <v>90.549820414112247</v>
      </c>
      <c r="D178" s="6">
        <v>117.79936086634451</v>
      </c>
      <c r="E178" s="23">
        <f t="shared" si="5"/>
        <v>208.34918128045678</v>
      </c>
      <c r="F178" s="10"/>
      <c r="G178">
        <v>2018</v>
      </c>
      <c r="H178" s="6">
        <v>88.643317555717971</v>
      </c>
    </row>
    <row r="179" spans="1:8" x14ac:dyDescent="0.3">
      <c r="A179" t="s">
        <v>68</v>
      </c>
      <c r="B179" s="63">
        <v>-9.159539551365171</v>
      </c>
      <c r="C179" s="6">
        <v>3.6670512182561801</v>
      </c>
      <c r="D179" s="6">
        <v>54.112304497426173</v>
      </c>
      <c r="E179" s="23">
        <f t="shared" si="5"/>
        <v>57.779355715682357</v>
      </c>
      <c r="F179" s="10"/>
      <c r="G179">
        <v>2018</v>
      </c>
      <c r="H179" s="6">
        <v>66.938895267047528</v>
      </c>
    </row>
    <row r="180" spans="1:8" x14ac:dyDescent="0.3">
      <c r="A180" t="s">
        <v>74</v>
      </c>
      <c r="B180" s="63">
        <v>106.60719663882452</v>
      </c>
      <c r="C180" s="6">
        <v>79.554226033796965</v>
      </c>
      <c r="D180" s="6">
        <v>121.42538425268256</v>
      </c>
      <c r="E180" s="23">
        <f t="shared" si="5"/>
        <v>200.97961028647953</v>
      </c>
      <c r="F180" s="10"/>
      <c r="G180">
        <v>2018</v>
      </c>
      <c r="H180" s="6">
        <v>94.372413647655009</v>
      </c>
    </row>
    <row r="181" spans="1:8" x14ac:dyDescent="0.3">
      <c r="A181" t="s">
        <v>58</v>
      </c>
      <c r="B181" s="63">
        <v>140.01946725797467</v>
      </c>
      <c r="C181" s="6">
        <v>80.816356092850242</v>
      </c>
      <c r="D181" s="6">
        <v>140.57537985638339</v>
      </c>
      <c r="E181" s="23">
        <f t="shared" si="5"/>
        <v>221.39173594923363</v>
      </c>
      <c r="F181" s="10"/>
      <c r="G181">
        <v>2018</v>
      </c>
      <c r="H181" s="6">
        <v>81.372268691258981</v>
      </c>
    </row>
    <row r="182" spans="1:8" x14ac:dyDescent="0.3">
      <c r="A182" t="s">
        <v>35</v>
      </c>
      <c r="B182" s="63">
        <v>154.47852496546406</v>
      </c>
      <c r="C182" s="6">
        <v>65.93681973643173</v>
      </c>
      <c r="D182" s="6">
        <v>185.36189365919935</v>
      </c>
      <c r="E182" s="23">
        <f t="shared" si="5"/>
        <v>251.29871339563107</v>
      </c>
      <c r="F182" s="10"/>
      <c r="G182">
        <v>2018</v>
      </c>
      <c r="H182" s="6">
        <v>96.820188430167008</v>
      </c>
    </row>
    <row r="183" spans="1:8" x14ac:dyDescent="0.3">
      <c r="A183" t="s">
        <v>29</v>
      </c>
      <c r="B183" s="63">
        <v>151.58389153286919</v>
      </c>
      <c r="C183" s="6">
        <v>99.705246184856691</v>
      </c>
      <c r="D183" s="6">
        <v>174.1301038208191</v>
      </c>
      <c r="E183" s="23">
        <f t="shared" si="5"/>
        <v>273.83535000567576</v>
      </c>
      <c r="F183" s="10"/>
      <c r="G183">
        <v>2018</v>
      </c>
      <c r="H183" s="6">
        <v>122.25145847280659</v>
      </c>
    </row>
    <row r="184" spans="1:8" x14ac:dyDescent="0.3">
      <c r="A184" t="s">
        <v>78</v>
      </c>
      <c r="B184" s="63">
        <v>101.36522347709307</v>
      </c>
      <c r="C184" s="6">
        <v>89.987777412817181</v>
      </c>
      <c r="D184" s="6">
        <v>51.410785796953306</v>
      </c>
      <c r="E184" s="23">
        <f t="shared" si="5"/>
        <v>141.39856320977049</v>
      </c>
      <c r="F184" s="10"/>
      <c r="G184">
        <v>2018</v>
      </c>
      <c r="H184" s="6">
        <v>40.033339732677419</v>
      </c>
    </row>
    <row r="185" spans="1:8" x14ac:dyDescent="0.3">
      <c r="A185" t="s">
        <v>49</v>
      </c>
      <c r="B185" s="63">
        <v>5.3732150139948658</v>
      </c>
      <c r="C185" s="6">
        <v>12.382613861321174</v>
      </c>
      <c r="D185" s="6">
        <v>69.301409769805204</v>
      </c>
      <c r="E185" s="23">
        <f t="shared" si="5"/>
        <v>81.684023631126379</v>
      </c>
      <c r="F185" s="10"/>
      <c r="G185">
        <v>2018</v>
      </c>
      <c r="H185" s="6">
        <v>76.310808617131514</v>
      </c>
    </row>
    <row r="186" spans="1:8" x14ac:dyDescent="0.3">
      <c r="A186" t="s">
        <v>51</v>
      </c>
      <c r="B186" s="63">
        <v>86.481863804697099</v>
      </c>
      <c r="C186" s="6">
        <v>131.66340461841645</v>
      </c>
      <c r="D186" s="6">
        <v>43.382821676730835</v>
      </c>
      <c r="E186" s="23">
        <f t="shared" si="5"/>
        <v>175.04622629514728</v>
      </c>
      <c r="F186" s="10"/>
      <c r="G186">
        <v>2018</v>
      </c>
      <c r="H186" s="6">
        <v>88.564362490450179</v>
      </c>
    </row>
    <row r="187" spans="1:8" x14ac:dyDescent="0.3">
      <c r="A187" t="s">
        <v>62</v>
      </c>
      <c r="B187" s="63">
        <v>38.368033415349089</v>
      </c>
      <c r="C187" s="6">
        <v>58.640404082388457</v>
      </c>
      <c r="D187" s="6">
        <v>81.393982541721698</v>
      </c>
      <c r="E187" s="23">
        <f t="shared" si="5"/>
        <v>140.03438662411014</v>
      </c>
      <c r="F187" s="10"/>
      <c r="G187">
        <v>2018</v>
      </c>
      <c r="H187" s="6">
        <v>101.66635320876105</v>
      </c>
    </row>
    <row r="188" spans="1:8" x14ac:dyDescent="0.3">
      <c r="A188" t="s">
        <v>93</v>
      </c>
      <c r="B188" s="63">
        <v>140.57523778778233</v>
      </c>
      <c r="C188" s="6">
        <v>119.20852044319338</v>
      </c>
      <c r="D188" s="6">
        <v>207.41736546288956</v>
      </c>
      <c r="E188" s="23">
        <f t="shared" si="5"/>
        <v>326.62588590608294</v>
      </c>
      <c r="F188" s="10"/>
      <c r="G188">
        <v>2018</v>
      </c>
      <c r="H188" s="6">
        <v>186.05064811830061</v>
      </c>
    </row>
    <row r="189" spans="1:8" x14ac:dyDescent="0.3">
      <c r="A189" t="s">
        <v>53</v>
      </c>
      <c r="B189" s="63">
        <v>41.21110558402205</v>
      </c>
      <c r="C189" s="6">
        <v>178.09568168208131</v>
      </c>
      <c r="D189" s="6">
        <v>0</v>
      </c>
      <c r="E189" s="23">
        <f t="shared" si="5"/>
        <v>178.09568168208131</v>
      </c>
      <c r="F189" s="10"/>
      <c r="G189">
        <v>2018</v>
      </c>
      <c r="H189" s="6">
        <v>136.88457609805926</v>
      </c>
    </row>
    <row r="190" spans="1:8" x14ac:dyDescent="0.3">
      <c r="A190" t="s">
        <v>45</v>
      </c>
      <c r="B190" s="63">
        <v>-107.65005792062897</v>
      </c>
      <c r="C190" s="6">
        <v>117.97377829896296</v>
      </c>
      <c r="D190" s="6">
        <v>264.40277160700293</v>
      </c>
      <c r="E190" s="23">
        <f t="shared" si="5"/>
        <v>382.37654990596587</v>
      </c>
      <c r="F190" s="10"/>
      <c r="G190">
        <v>2018</v>
      </c>
      <c r="H190" s="6">
        <v>490.02660782659484</v>
      </c>
    </row>
    <row r="191" spans="1:8" x14ac:dyDescent="0.3">
      <c r="A191" t="s">
        <v>46</v>
      </c>
      <c r="B191" s="63">
        <v>198.54063383125822</v>
      </c>
      <c r="C191" s="6">
        <v>163.57670130290265</v>
      </c>
      <c r="D191" s="6">
        <v>140.05171270652966</v>
      </c>
      <c r="E191" s="23">
        <f t="shared" si="5"/>
        <v>303.62841400943228</v>
      </c>
      <c r="F191" s="10"/>
      <c r="G191">
        <v>2018</v>
      </c>
      <c r="H191" s="6">
        <v>105.08778017817404</v>
      </c>
    </row>
    <row r="192" spans="1:8" x14ac:dyDescent="0.3">
      <c r="A192" t="s">
        <v>86</v>
      </c>
      <c r="B192" s="63">
        <v>175.9995455415422</v>
      </c>
      <c r="C192" s="6">
        <v>137.79447364069389</v>
      </c>
      <c r="D192" s="6">
        <v>115.49595143934111</v>
      </c>
      <c r="E192" s="23">
        <f t="shared" si="5"/>
        <v>253.29042508003499</v>
      </c>
      <c r="F192" s="10"/>
      <c r="G192">
        <v>2017</v>
      </c>
      <c r="H192" s="6">
        <v>77.290879538492774</v>
      </c>
    </row>
    <row r="193" spans="1:8" x14ac:dyDescent="0.3">
      <c r="A193" t="s">
        <v>79</v>
      </c>
      <c r="B193" s="63">
        <v>126.04530671331437</v>
      </c>
      <c r="C193" s="6">
        <v>72.911433265353494</v>
      </c>
      <c r="D193" s="6">
        <v>83.501780238620626</v>
      </c>
      <c r="E193" s="23">
        <f t="shared" si="5"/>
        <v>156.41321350397413</v>
      </c>
      <c r="F193" s="10"/>
      <c r="G193">
        <v>2017</v>
      </c>
      <c r="H193" s="6">
        <v>30.367906790659767</v>
      </c>
    </row>
    <row r="194" spans="1:8" x14ac:dyDescent="0.3">
      <c r="A194" t="s">
        <v>38</v>
      </c>
      <c r="B194" s="63">
        <v>143.84666360109586</v>
      </c>
      <c r="C194" s="6">
        <v>118.77090005082478</v>
      </c>
      <c r="D194" s="6">
        <v>110.21822133931086</v>
      </c>
      <c r="E194" s="23">
        <f t="shared" si="5"/>
        <v>228.98912139013564</v>
      </c>
      <c r="F194" s="10"/>
      <c r="G194">
        <v>2017</v>
      </c>
      <c r="H194" s="6">
        <v>85.142457789039781</v>
      </c>
    </row>
    <row r="195" spans="1:8" x14ac:dyDescent="0.3">
      <c r="A195" t="s">
        <v>82</v>
      </c>
      <c r="B195" s="63">
        <v>73.899585421951343</v>
      </c>
      <c r="C195" s="6">
        <v>74.680523526134607</v>
      </c>
      <c r="D195" s="6">
        <v>70.732059311432081</v>
      </c>
      <c r="E195" s="23">
        <f t="shared" si="5"/>
        <v>145.41258283756667</v>
      </c>
      <c r="F195" s="10"/>
      <c r="G195">
        <v>2017</v>
      </c>
      <c r="H195" s="6">
        <v>71.512997415615331</v>
      </c>
    </row>
    <row r="196" spans="1:8" x14ac:dyDescent="0.3">
      <c r="A196" t="s">
        <v>44</v>
      </c>
      <c r="B196" s="63">
        <v>33.399224375523914</v>
      </c>
      <c r="C196" s="6">
        <v>103.89117626836324</v>
      </c>
      <c r="D196" s="6">
        <v>74.638877100518854</v>
      </c>
      <c r="E196" s="23">
        <f t="shared" ref="E196:E259" si="6">+C196+D196</f>
        <v>178.53005336888208</v>
      </c>
      <c r="F196" s="12"/>
      <c r="G196">
        <v>2017</v>
      </c>
      <c r="H196" s="6">
        <v>145.13082899335816</v>
      </c>
    </row>
    <row r="197" spans="1:8" x14ac:dyDescent="0.3">
      <c r="A197" t="s">
        <v>73</v>
      </c>
      <c r="B197" s="63">
        <v>99.998870171584443</v>
      </c>
      <c r="C197" s="6">
        <v>85.216011434854835</v>
      </c>
      <c r="D197" s="6">
        <v>105.64588520228999</v>
      </c>
      <c r="E197" s="23">
        <f t="shared" si="6"/>
        <v>190.86189663714481</v>
      </c>
      <c r="F197" s="10"/>
      <c r="G197">
        <v>2017</v>
      </c>
      <c r="H197" s="6">
        <v>90.863026465560367</v>
      </c>
    </row>
    <row r="198" spans="1:8" x14ac:dyDescent="0.3">
      <c r="A198" t="s">
        <v>43</v>
      </c>
      <c r="B198" s="63">
        <v>-55.986116644697461</v>
      </c>
      <c r="C198" s="6">
        <v>173.2517660892978</v>
      </c>
      <c r="D198" s="6">
        <v>195.53311250463645</v>
      </c>
      <c r="E198" s="23">
        <f t="shared" si="6"/>
        <v>368.78487859393425</v>
      </c>
      <c r="F198" s="10"/>
      <c r="G198">
        <v>2017</v>
      </c>
      <c r="H198" s="6">
        <v>424.77099523863171</v>
      </c>
    </row>
    <row r="199" spans="1:8" x14ac:dyDescent="0.3">
      <c r="A199" t="s">
        <v>28</v>
      </c>
      <c r="B199" s="63">
        <v>-59.516376701776039</v>
      </c>
      <c r="C199" s="6">
        <v>105.55661634266306</v>
      </c>
      <c r="D199" s="6">
        <v>122.14864834015759</v>
      </c>
      <c r="E199" s="23">
        <f t="shared" si="6"/>
        <v>227.70526468282065</v>
      </c>
      <c r="F199" s="10"/>
      <c r="G199">
        <v>2017</v>
      </c>
      <c r="H199" s="6">
        <v>287.22164138459669</v>
      </c>
    </row>
    <row r="200" spans="1:8" x14ac:dyDescent="0.3">
      <c r="A200" t="s">
        <v>138</v>
      </c>
      <c r="B200" s="63">
        <v>92.975613196287313</v>
      </c>
      <c r="C200" s="6">
        <v>99.715296043075966</v>
      </c>
      <c r="D200" s="6">
        <v>79.952031846678324</v>
      </c>
      <c r="E200" s="23">
        <f t="shared" si="6"/>
        <v>179.66732788975429</v>
      </c>
      <c r="F200" s="10"/>
      <c r="G200">
        <v>2017</v>
      </c>
      <c r="H200" s="6">
        <v>86.691714693466977</v>
      </c>
    </row>
    <row r="201" spans="1:8" x14ac:dyDescent="0.3">
      <c r="A201" t="s">
        <v>140</v>
      </c>
      <c r="B201" s="63">
        <v>172.0746493450994</v>
      </c>
      <c r="C201" s="6">
        <v>98.108232288078256</v>
      </c>
      <c r="D201" s="6">
        <v>156.42051011575043</v>
      </c>
      <c r="E201" s="23">
        <f t="shared" si="6"/>
        <v>254.52874240382869</v>
      </c>
      <c r="F201" s="10"/>
      <c r="G201">
        <v>2017</v>
      </c>
      <c r="H201" s="6">
        <v>82.454093058729285</v>
      </c>
    </row>
    <row r="202" spans="1:8" x14ac:dyDescent="0.3">
      <c r="A202" t="s">
        <v>61</v>
      </c>
      <c r="B202" s="63">
        <v>86.406512683313366</v>
      </c>
      <c r="C202" s="6">
        <v>97.457539529446734</v>
      </c>
      <c r="D202" s="6">
        <v>119.2688314033982</v>
      </c>
      <c r="E202" s="23">
        <f t="shared" si="6"/>
        <v>216.72637093284493</v>
      </c>
      <c r="F202" s="10"/>
      <c r="G202">
        <v>2017</v>
      </c>
      <c r="H202" s="6">
        <v>130.31985824953156</v>
      </c>
    </row>
    <row r="203" spans="1:8" x14ac:dyDescent="0.3">
      <c r="A203" t="s">
        <v>52</v>
      </c>
      <c r="B203" s="63">
        <v>127.09503546201648</v>
      </c>
      <c r="C203" s="6">
        <v>130.7815204017412</v>
      </c>
      <c r="D203" s="6">
        <v>118.34174270979864</v>
      </c>
      <c r="E203" s="23">
        <f t="shared" si="6"/>
        <v>249.12326311153984</v>
      </c>
      <c r="F203" s="10"/>
      <c r="G203">
        <v>2017</v>
      </c>
      <c r="H203" s="6">
        <v>122.02822764952336</v>
      </c>
    </row>
    <row r="204" spans="1:8" x14ac:dyDescent="0.3">
      <c r="A204" t="s">
        <v>75</v>
      </c>
      <c r="B204" s="63">
        <v>31.563126411484745</v>
      </c>
      <c r="C204" s="6">
        <v>69.723158170819573</v>
      </c>
      <c r="D204" s="6">
        <v>114.8545907677378</v>
      </c>
      <c r="E204" s="23">
        <f t="shared" si="6"/>
        <v>184.57774893855736</v>
      </c>
      <c r="F204" s="10"/>
      <c r="G204">
        <v>2017</v>
      </c>
      <c r="H204" s="6">
        <v>153.01462252707262</v>
      </c>
    </row>
    <row r="205" spans="1:8" x14ac:dyDescent="0.3">
      <c r="A205" t="s">
        <v>89</v>
      </c>
      <c r="B205" s="63">
        <v>173.85771208768563</v>
      </c>
      <c r="C205" s="6">
        <v>49.863104459579283</v>
      </c>
      <c r="D205" s="6">
        <v>177.25101133287529</v>
      </c>
      <c r="E205" s="23">
        <f t="shared" si="6"/>
        <v>227.11411579245458</v>
      </c>
      <c r="F205" s="10"/>
      <c r="G205">
        <v>2017</v>
      </c>
      <c r="H205" s="6">
        <v>53.256403704768957</v>
      </c>
    </row>
    <row r="206" spans="1:8" x14ac:dyDescent="0.3">
      <c r="A206" t="s">
        <v>27</v>
      </c>
      <c r="B206" s="63">
        <v>132.90247015826958</v>
      </c>
      <c r="C206" s="6">
        <v>107.78304346609481</v>
      </c>
      <c r="D206" s="6">
        <v>249.92414724394121</v>
      </c>
      <c r="E206" s="23">
        <f t="shared" si="6"/>
        <v>357.707190710036</v>
      </c>
      <c r="F206" s="10"/>
      <c r="G206">
        <v>2017</v>
      </c>
      <c r="H206" s="6">
        <v>224.80472055176642</v>
      </c>
    </row>
    <row r="207" spans="1:8" x14ac:dyDescent="0.3">
      <c r="A207" t="s">
        <v>69</v>
      </c>
      <c r="B207" s="63">
        <v>67.204560637086601</v>
      </c>
      <c r="C207" s="6">
        <v>95.431944805337892</v>
      </c>
      <c r="D207" s="6">
        <v>99.383800350644691</v>
      </c>
      <c r="E207" s="23">
        <f t="shared" si="6"/>
        <v>194.8157451559826</v>
      </c>
      <c r="F207" s="10"/>
      <c r="G207">
        <v>2017</v>
      </c>
      <c r="H207" s="6">
        <v>127.611184518896</v>
      </c>
    </row>
    <row r="208" spans="1:8" x14ac:dyDescent="0.3">
      <c r="A208" t="s">
        <v>66</v>
      </c>
      <c r="B208" s="63">
        <v>56.660178898137843</v>
      </c>
      <c r="C208" s="6">
        <v>91.132887789610308</v>
      </c>
      <c r="D208" s="6">
        <v>99.534024162159426</v>
      </c>
      <c r="E208" s="23">
        <f t="shared" si="6"/>
        <v>190.66691195176975</v>
      </c>
      <c r="F208" s="10"/>
      <c r="G208">
        <v>2017</v>
      </c>
      <c r="H208" s="6">
        <v>134.0067330536319</v>
      </c>
    </row>
    <row r="209" spans="1:8" x14ac:dyDescent="0.3">
      <c r="A209" t="s">
        <v>67</v>
      </c>
      <c r="B209" s="63">
        <v>57.39827426964527</v>
      </c>
      <c r="C209" s="6">
        <v>80.85018691132376</v>
      </c>
      <c r="D209" s="6">
        <v>35.842794547029051</v>
      </c>
      <c r="E209" s="23">
        <f t="shared" si="6"/>
        <v>116.69298145835282</v>
      </c>
      <c r="F209" s="10"/>
      <c r="G209">
        <v>2017</v>
      </c>
      <c r="H209" s="6">
        <v>59.294707188707548</v>
      </c>
    </row>
    <row r="210" spans="1:8" x14ac:dyDescent="0.3">
      <c r="A210" t="s">
        <v>77</v>
      </c>
      <c r="B210" s="63">
        <v>133.85656436117694</v>
      </c>
      <c r="C210" s="6">
        <v>86.266973504698711</v>
      </c>
      <c r="D210" s="6">
        <v>175.10539689865766</v>
      </c>
      <c r="E210" s="23">
        <f t="shared" si="6"/>
        <v>261.3723704033564</v>
      </c>
      <c r="F210" s="10"/>
      <c r="G210">
        <v>2017</v>
      </c>
      <c r="H210" s="6">
        <v>127.51580604217945</v>
      </c>
    </row>
    <row r="211" spans="1:8" x14ac:dyDescent="0.3">
      <c r="A211" t="s">
        <v>32</v>
      </c>
      <c r="B211" s="63">
        <v>167.10977021723707</v>
      </c>
      <c r="C211" s="6">
        <v>115.19428047731124</v>
      </c>
      <c r="D211" s="6">
        <v>206.72653733526047</v>
      </c>
      <c r="E211" s="23">
        <f t="shared" si="6"/>
        <v>321.92081781257173</v>
      </c>
      <c r="F211" s="10"/>
      <c r="G211">
        <v>2017</v>
      </c>
      <c r="H211" s="6">
        <v>154.81104759533466</v>
      </c>
    </row>
    <row r="212" spans="1:8" x14ac:dyDescent="0.3">
      <c r="A212" t="s">
        <v>40</v>
      </c>
      <c r="B212" s="63">
        <v>88.816927326111482</v>
      </c>
      <c r="C212" s="6">
        <v>89.544333999228868</v>
      </c>
      <c r="D212" s="6">
        <v>72.231632349259399</v>
      </c>
      <c r="E212" s="23">
        <f t="shared" si="6"/>
        <v>161.77596634848828</v>
      </c>
      <c r="F212" s="10"/>
      <c r="G212">
        <v>2017</v>
      </c>
      <c r="H212" s="6">
        <v>72.9590390223768</v>
      </c>
    </row>
    <row r="213" spans="1:8" x14ac:dyDescent="0.3">
      <c r="A213" t="s">
        <v>26</v>
      </c>
      <c r="B213" s="63">
        <v>111.98742066032506</v>
      </c>
      <c r="C213" s="6">
        <v>97.138476496319882</v>
      </c>
      <c r="D213" s="6">
        <v>73.68544164787474</v>
      </c>
      <c r="E213" s="23">
        <f t="shared" si="6"/>
        <v>170.82391814419464</v>
      </c>
      <c r="F213" s="10"/>
      <c r="G213">
        <v>2017</v>
      </c>
      <c r="H213" s="6">
        <v>58.836497483869586</v>
      </c>
    </row>
    <row r="214" spans="1:8" x14ac:dyDescent="0.3">
      <c r="A214" t="s">
        <v>60</v>
      </c>
      <c r="B214" s="63">
        <v>91.379001904988115</v>
      </c>
      <c r="C214" s="6">
        <v>104.70393059619802</v>
      </c>
      <c r="D214" s="6">
        <v>110.385468447581</v>
      </c>
      <c r="E214" s="23">
        <f t="shared" si="6"/>
        <v>215.08939904377903</v>
      </c>
      <c r="F214" s="10"/>
      <c r="G214">
        <v>2017</v>
      </c>
      <c r="H214" s="6">
        <v>123.71039713879091</v>
      </c>
    </row>
    <row r="215" spans="1:8" x14ac:dyDescent="0.3">
      <c r="A215" t="s">
        <v>57</v>
      </c>
      <c r="B215" s="63">
        <v>85.877948631078638</v>
      </c>
      <c r="C215" s="6">
        <v>80.85688653000912</v>
      </c>
      <c r="D215" s="6">
        <v>111.01295854692921</v>
      </c>
      <c r="E215" s="23">
        <f t="shared" si="6"/>
        <v>191.86984507693833</v>
      </c>
      <c r="F215" s="10"/>
      <c r="G215">
        <v>2017</v>
      </c>
      <c r="H215" s="6">
        <v>105.99189644585969</v>
      </c>
    </row>
    <row r="216" spans="1:8" x14ac:dyDescent="0.3">
      <c r="A216" t="s">
        <v>35</v>
      </c>
      <c r="B216" s="63">
        <v>151.5293647053897</v>
      </c>
      <c r="C216" s="6">
        <v>72.27076865093683</v>
      </c>
      <c r="D216" s="6">
        <v>179.67983725104929</v>
      </c>
      <c r="E216" s="23">
        <f t="shared" si="6"/>
        <v>251.95060590198614</v>
      </c>
      <c r="F216" s="10"/>
      <c r="G216">
        <v>2017</v>
      </c>
      <c r="H216" s="6">
        <v>100.42124119659644</v>
      </c>
    </row>
    <row r="217" spans="1:8" x14ac:dyDescent="0.3">
      <c r="A217" t="s">
        <v>58</v>
      </c>
      <c r="B217" s="63">
        <v>176.2659324575954</v>
      </c>
      <c r="C217" s="6">
        <v>91.071324135833152</v>
      </c>
      <c r="D217" s="6">
        <v>174.54137539050177</v>
      </c>
      <c r="E217" s="23">
        <f t="shared" si="6"/>
        <v>265.61269952633495</v>
      </c>
      <c r="F217" s="10"/>
      <c r="G217">
        <v>2017</v>
      </c>
      <c r="H217" s="6">
        <v>89.346767068739553</v>
      </c>
    </row>
    <row r="218" spans="1:8" x14ac:dyDescent="0.3">
      <c r="A218" t="s">
        <v>71</v>
      </c>
      <c r="B218" s="63">
        <v>640.44509098503272</v>
      </c>
      <c r="C218" s="6">
        <v>133.94387438935186</v>
      </c>
      <c r="D218" s="6">
        <v>653.5902611764227</v>
      </c>
      <c r="E218" s="23">
        <f t="shared" si="6"/>
        <v>787.53413556577459</v>
      </c>
      <c r="F218" s="10"/>
      <c r="G218">
        <v>2017</v>
      </c>
      <c r="H218" s="6">
        <v>147.08904458074187</v>
      </c>
    </row>
    <row r="219" spans="1:8" x14ac:dyDescent="0.3">
      <c r="A219" t="s">
        <v>78</v>
      </c>
      <c r="B219" s="63">
        <v>165.8731231475771</v>
      </c>
      <c r="C219" s="6">
        <v>137.08195434791676</v>
      </c>
      <c r="D219" s="6">
        <v>64.299029249596373</v>
      </c>
      <c r="E219" s="23">
        <f t="shared" si="6"/>
        <v>201.38098359751314</v>
      </c>
      <c r="F219" s="10"/>
      <c r="G219">
        <v>2017</v>
      </c>
      <c r="H219" s="6">
        <v>35.507860449936025</v>
      </c>
    </row>
    <row r="220" spans="1:8" x14ac:dyDescent="0.3">
      <c r="A220" t="s">
        <v>29</v>
      </c>
      <c r="B220" s="63">
        <v>116.71133337218669</v>
      </c>
      <c r="C220" s="6">
        <v>79.23177390718152</v>
      </c>
      <c r="D220" s="6">
        <v>149.6778542453998</v>
      </c>
      <c r="E220" s="23">
        <f t="shared" si="6"/>
        <v>228.90962815258132</v>
      </c>
      <c r="F220" s="10"/>
      <c r="G220">
        <v>2017</v>
      </c>
      <c r="H220" s="6">
        <v>112.19829478039463</v>
      </c>
    </row>
    <row r="221" spans="1:8" x14ac:dyDescent="0.3">
      <c r="A221" t="s">
        <v>49</v>
      </c>
      <c r="B221" s="63">
        <v>11.3282655382922</v>
      </c>
      <c r="C221" s="6">
        <v>18.487153563907803</v>
      </c>
      <c r="D221" s="6">
        <v>74.112665575921028</v>
      </c>
      <c r="E221" s="23">
        <f t="shared" si="6"/>
        <v>92.599819139828838</v>
      </c>
      <c r="F221" s="10"/>
      <c r="G221">
        <v>2017</v>
      </c>
      <c r="H221" s="6">
        <v>81.271553601536638</v>
      </c>
    </row>
    <row r="222" spans="1:8" x14ac:dyDescent="0.3">
      <c r="A222" t="s">
        <v>64</v>
      </c>
      <c r="B222" s="63">
        <v>-6.5870313721277114</v>
      </c>
      <c r="C222" s="6">
        <v>102.41507328555085</v>
      </c>
      <c r="D222" s="6">
        <v>43.376643067095046</v>
      </c>
      <c r="E222" s="23">
        <f t="shared" si="6"/>
        <v>145.79171635264589</v>
      </c>
      <c r="F222" s="10"/>
      <c r="G222">
        <v>2017</v>
      </c>
      <c r="H222" s="6">
        <v>152.3787477247736</v>
      </c>
    </row>
    <row r="223" spans="1:8" x14ac:dyDescent="0.3">
      <c r="A223" t="s">
        <v>62</v>
      </c>
      <c r="B223" s="63">
        <v>8.3532221553284955</v>
      </c>
      <c r="C223" s="6">
        <v>38.287212203933464</v>
      </c>
      <c r="D223" s="6">
        <v>90.308473866417884</v>
      </c>
      <c r="E223" s="23">
        <f t="shared" si="6"/>
        <v>128.59568607035135</v>
      </c>
      <c r="F223" s="10"/>
      <c r="G223">
        <v>2017</v>
      </c>
      <c r="H223" s="6">
        <v>120.24246391502285</v>
      </c>
    </row>
    <row r="224" spans="1:8" x14ac:dyDescent="0.3">
      <c r="A224" t="s">
        <v>93</v>
      </c>
      <c r="B224" s="63">
        <v>200.93710913615226</v>
      </c>
      <c r="C224" s="6">
        <v>115.84079406901655</v>
      </c>
      <c r="D224" s="6">
        <v>233.63431081728939</v>
      </c>
      <c r="E224" s="23">
        <f t="shared" si="6"/>
        <v>349.47510488630593</v>
      </c>
      <c r="F224" s="10"/>
      <c r="G224">
        <v>2017</v>
      </c>
      <c r="H224" s="6">
        <v>148.53799575015367</v>
      </c>
    </row>
    <row r="225" spans="1:8" x14ac:dyDescent="0.3">
      <c r="A225" t="s">
        <v>33</v>
      </c>
      <c r="B225" s="63">
        <v>-56.252739570953253</v>
      </c>
      <c r="C225" s="6">
        <v>100.18927964254654</v>
      </c>
      <c r="D225" s="6">
        <v>120.37562474750264</v>
      </c>
      <c r="E225" s="23">
        <f t="shared" si="6"/>
        <v>220.56490439004918</v>
      </c>
      <c r="F225" s="10"/>
      <c r="G225">
        <v>2017</v>
      </c>
      <c r="H225" s="6">
        <v>276.81764396100243</v>
      </c>
    </row>
    <row r="226" spans="1:8" x14ac:dyDescent="0.3">
      <c r="A226" t="s">
        <v>45</v>
      </c>
      <c r="B226" s="63">
        <v>-31.004830263347117</v>
      </c>
      <c r="C226" s="6">
        <v>144.16105526471378</v>
      </c>
      <c r="D226" s="6">
        <v>264.91113484103857</v>
      </c>
      <c r="E226" s="23">
        <f t="shared" si="6"/>
        <v>409.07219010575238</v>
      </c>
      <c r="F226" s="10"/>
      <c r="G226">
        <v>2017</v>
      </c>
      <c r="H226" s="6">
        <v>440.0770203690995</v>
      </c>
    </row>
    <row r="227" spans="1:8" x14ac:dyDescent="0.3">
      <c r="A227" t="s">
        <v>55</v>
      </c>
      <c r="B227" s="63">
        <v>93.111309330123078</v>
      </c>
      <c r="C227" s="6">
        <v>206.58390266120111</v>
      </c>
      <c r="D227" s="6">
        <v>34.420131406477296</v>
      </c>
      <c r="E227" s="23">
        <f t="shared" si="6"/>
        <v>241.00403406767839</v>
      </c>
      <c r="F227" s="10"/>
      <c r="G227">
        <v>2017</v>
      </c>
      <c r="H227" s="6">
        <v>147.89272473755531</v>
      </c>
    </row>
    <row r="228" spans="1:8" x14ac:dyDescent="0.3">
      <c r="A228" t="s">
        <v>86</v>
      </c>
      <c r="B228" s="63">
        <v>104.62044876936378</v>
      </c>
      <c r="C228" s="6">
        <v>126.00732111416637</v>
      </c>
      <c r="D228" s="6">
        <v>86.458354422526199</v>
      </c>
      <c r="E228" s="23">
        <f t="shared" si="6"/>
        <v>212.46567553669257</v>
      </c>
      <c r="F228" s="10"/>
      <c r="G228">
        <v>2016</v>
      </c>
      <c r="H228" s="6">
        <v>107.8452267673288</v>
      </c>
    </row>
    <row r="229" spans="1:8" x14ac:dyDescent="0.3">
      <c r="A229" t="s">
        <v>82</v>
      </c>
      <c r="B229" s="63">
        <v>99.655637421067965</v>
      </c>
      <c r="C229" s="6">
        <v>94.734284917607582</v>
      </c>
      <c r="D229" s="6">
        <v>47.547452029842795</v>
      </c>
      <c r="E229" s="23">
        <f t="shared" si="6"/>
        <v>142.28173694745038</v>
      </c>
      <c r="F229" s="10"/>
      <c r="G229">
        <v>2016</v>
      </c>
      <c r="H229" s="6">
        <v>42.626099526382419</v>
      </c>
    </row>
    <row r="230" spans="1:8" x14ac:dyDescent="0.3">
      <c r="A230" t="s">
        <v>44</v>
      </c>
      <c r="B230" s="63">
        <v>69.767514323486068</v>
      </c>
      <c r="C230" s="6">
        <v>90.991634161653351</v>
      </c>
      <c r="D230" s="6">
        <v>111.13477265812489</v>
      </c>
      <c r="E230" s="23">
        <f t="shared" si="6"/>
        <v>202.12640681977825</v>
      </c>
      <c r="F230" s="10"/>
      <c r="G230">
        <v>2016</v>
      </c>
      <c r="H230" s="6">
        <v>132.35889249629219</v>
      </c>
    </row>
    <row r="231" spans="1:8" x14ac:dyDescent="0.3">
      <c r="A231" t="s">
        <v>79</v>
      </c>
      <c r="B231" s="63">
        <v>96.626163800623203</v>
      </c>
      <c r="C231" s="6">
        <v>59.889042091124665</v>
      </c>
      <c r="D231" s="6">
        <v>71.165929765089004</v>
      </c>
      <c r="E231" s="23">
        <f t="shared" si="6"/>
        <v>131.05497185621368</v>
      </c>
      <c r="F231" s="12"/>
      <c r="G231">
        <v>2016</v>
      </c>
      <c r="H231" s="6">
        <v>34.428808055590487</v>
      </c>
    </row>
    <row r="232" spans="1:8" x14ac:dyDescent="0.3">
      <c r="A232" t="s">
        <v>73</v>
      </c>
      <c r="B232" s="63">
        <v>141.96905277885776</v>
      </c>
      <c r="C232" s="6">
        <v>73.652999404995612</v>
      </c>
      <c r="D232" s="6">
        <v>89.557563702155676</v>
      </c>
      <c r="E232" s="23">
        <f t="shared" si="6"/>
        <v>163.2105631071513</v>
      </c>
      <c r="F232" s="10"/>
      <c r="G232">
        <v>2016</v>
      </c>
      <c r="H232" s="6">
        <v>21.241510328293543</v>
      </c>
    </row>
    <row r="233" spans="1:8" x14ac:dyDescent="0.3">
      <c r="A233" t="s">
        <v>34</v>
      </c>
      <c r="B233" s="63">
        <v>0.84242195678646681</v>
      </c>
      <c r="C233" s="6">
        <v>69.092589147012092</v>
      </c>
      <c r="D233" s="6">
        <v>72.399521546184189</v>
      </c>
      <c r="E233" s="23">
        <f t="shared" si="6"/>
        <v>141.49211069319628</v>
      </c>
      <c r="F233" s="10"/>
      <c r="G233">
        <v>2016</v>
      </c>
      <c r="H233" s="6">
        <v>140.64968873640981</v>
      </c>
    </row>
    <row r="234" spans="1:8" x14ac:dyDescent="0.3">
      <c r="A234" t="s">
        <v>43</v>
      </c>
      <c r="B234" s="63">
        <v>-20.764626336925005</v>
      </c>
      <c r="C234" s="6">
        <v>187.48174446293427</v>
      </c>
      <c r="D234" s="6">
        <v>171.44876330527148</v>
      </c>
      <c r="E234" s="23">
        <f t="shared" si="6"/>
        <v>358.93050776820576</v>
      </c>
      <c r="F234" s="10"/>
      <c r="G234">
        <v>2016</v>
      </c>
      <c r="H234" s="6">
        <v>379.69513410513076</v>
      </c>
    </row>
    <row r="235" spans="1:8" x14ac:dyDescent="0.3">
      <c r="A235" t="s">
        <v>28</v>
      </c>
      <c r="B235" s="63">
        <v>30.610102357932391</v>
      </c>
      <c r="C235" s="6">
        <v>163.39364036829068</v>
      </c>
      <c r="D235" s="6">
        <v>115.85838347419865</v>
      </c>
      <c r="E235" s="23">
        <f t="shared" si="6"/>
        <v>279.25202384248934</v>
      </c>
      <c r="F235" s="10"/>
      <c r="G235">
        <v>2016</v>
      </c>
      <c r="H235" s="6">
        <v>248.64192148455695</v>
      </c>
    </row>
    <row r="236" spans="1:8" x14ac:dyDescent="0.3">
      <c r="A236" t="s">
        <v>61</v>
      </c>
      <c r="B236" s="63">
        <v>107.94618168914828</v>
      </c>
      <c r="C236" s="6">
        <v>97.333843701840152</v>
      </c>
      <c r="D236" s="6">
        <v>107.13212385268757</v>
      </c>
      <c r="E236" s="23">
        <f t="shared" si="6"/>
        <v>204.46596755452771</v>
      </c>
      <c r="F236" s="10"/>
      <c r="G236">
        <v>2016</v>
      </c>
      <c r="H236" s="6">
        <v>96.519785865379433</v>
      </c>
    </row>
    <row r="237" spans="1:8" x14ac:dyDescent="0.3">
      <c r="A237" t="s">
        <v>41</v>
      </c>
      <c r="B237" s="63">
        <v>174.89695988561215</v>
      </c>
      <c r="C237" s="6">
        <v>124.75821308032583</v>
      </c>
      <c r="D237" s="6">
        <v>134.41436317840345</v>
      </c>
      <c r="E237" s="23">
        <f t="shared" si="6"/>
        <v>259.17257625872929</v>
      </c>
      <c r="F237" s="10"/>
      <c r="G237">
        <v>2016</v>
      </c>
      <c r="H237" s="6">
        <v>84.275616373117131</v>
      </c>
    </row>
    <row r="238" spans="1:8" x14ac:dyDescent="0.3">
      <c r="A238" t="s">
        <v>138</v>
      </c>
      <c r="B238" s="63">
        <v>153.30538640140213</v>
      </c>
      <c r="C238" s="6">
        <v>161.76859165052733</v>
      </c>
      <c r="D238" s="6">
        <v>88.04927174933681</v>
      </c>
      <c r="E238" s="23">
        <f t="shared" si="6"/>
        <v>249.81786339986414</v>
      </c>
      <c r="F238" s="10"/>
      <c r="G238">
        <v>2016</v>
      </c>
      <c r="H238" s="6">
        <v>96.51247699846202</v>
      </c>
    </row>
    <row r="239" spans="1:8" x14ac:dyDescent="0.3">
      <c r="A239" t="s">
        <v>140</v>
      </c>
      <c r="B239" s="63">
        <v>135.62083020051938</v>
      </c>
      <c r="C239" s="6">
        <v>90.636919212016338</v>
      </c>
      <c r="D239" s="6">
        <v>127.92109590091778</v>
      </c>
      <c r="E239" s="23">
        <f t="shared" si="6"/>
        <v>218.55801511293413</v>
      </c>
      <c r="F239" s="10"/>
      <c r="G239">
        <v>2016</v>
      </c>
      <c r="H239" s="6">
        <v>82.937184912414764</v>
      </c>
    </row>
    <row r="240" spans="1:8" x14ac:dyDescent="0.3">
      <c r="A240" t="s">
        <v>56</v>
      </c>
      <c r="B240" s="63">
        <v>34.016596664680208</v>
      </c>
      <c r="C240" s="6">
        <v>43.066830160216924</v>
      </c>
      <c r="D240" s="6">
        <v>122.16486479255906</v>
      </c>
      <c r="E240" s="23">
        <f t="shared" si="6"/>
        <v>165.23169495277597</v>
      </c>
      <c r="F240" s="10"/>
      <c r="G240">
        <v>2016</v>
      </c>
      <c r="H240" s="6">
        <v>131.21509828809576</v>
      </c>
    </row>
    <row r="241" spans="1:8" x14ac:dyDescent="0.3">
      <c r="A241" t="s">
        <v>52</v>
      </c>
      <c r="B241" s="63">
        <v>96.032840515332182</v>
      </c>
      <c r="C241" s="6">
        <v>135.40287179056372</v>
      </c>
      <c r="D241" s="6">
        <v>69.335810348878823</v>
      </c>
      <c r="E241" s="23">
        <f t="shared" si="6"/>
        <v>204.73868213944255</v>
      </c>
      <c r="F241" s="10"/>
      <c r="G241">
        <v>2016</v>
      </c>
      <c r="H241" s="6">
        <v>108.70584162411036</v>
      </c>
    </row>
    <row r="242" spans="1:8" x14ac:dyDescent="0.3">
      <c r="A242" t="s">
        <v>76</v>
      </c>
      <c r="B242" s="63">
        <v>16</v>
      </c>
      <c r="C242" s="6">
        <v>37</v>
      </c>
      <c r="D242" s="6">
        <v>0</v>
      </c>
      <c r="E242" s="23">
        <f>+C242+D242</f>
        <v>37</v>
      </c>
      <c r="F242" s="10"/>
      <c r="G242">
        <v>2016</v>
      </c>
      <c r="H242" s="6">
        <v>21</v>
      </c>
    </row>
    <row r="243" spans="1:8" x14ac:dyDescent="0.3">
      <c r="A243" t="s">
        <v>75</v>
      </c>
      <c r="B243" s="63">
        <v>64.854496518680889</v>
      </c>
      <c r="C243" s="6">
        <v>75.17793544674926</v>
      </c>
      <c r="D243" s="6">
        <v>72.912853433667323</v>
      </c>
      <c r="E243" s="23">
        <f t="shared" si="6"/>
        <v>148.0907888804166</v>
      </c>
      <c r="F243" s="10"/>
      <c r="G243">
        <v>2016</v>
      </c>
      <c r="H243" s="6">
        <v>83.236292361735707</v>
      </c>
    </row>
    <row r="244" spans="1:8" x14ac:dyDescent="0.3">
      <c r="A244" t="s">
        <v>89</v>
      </c>
      <c r="B244" s="63">
        <v>125.62604348693738</v>
      </c>
      <c r="C244" s="6">
        <v>45.95059825950986</v>
      </c>
      <c r="D244" s="6">
        <v>150.62760134427452</v>
      </c>
      <c r="E244" s="23">
        <f t="shared" si="6"/>
        <v>196.57819960378438</v>
      </c>
      <c r="F244" s="10"/>
      <c r="G244">
        <v>2016</v>
      </c>
      <c r="H244" s="6">
        <v>70.952156116847007</v>
      </c>
    </row>
    <row r="245" spans="1:8" x14ac:dyDescent="0.3">
      <c r="A245" t="s">
        <v>27</v>
      </c>
      <c r="B245" s="63">
        <v>187.67297160388929</v>
      </c>
      <c r="C245" s="6">
        <v>117.09376143917035</v>
      </c>
      <c r="D245" s="6">
        <v>243.76963924259735</v>
      </c>
      <c r="E245" s="23">
        <f t="shared" si="6"/>
        <v>360.8634006817677</v>
      </c>
      <c r="F245" s="10"/>
      <c r="G245">
        <v>2016</v>
      </c>
      <c r="H245" s="6">
        <v>173.19042907787841</v>
      </c>
    </row>
    <row r="246" spans="1:8" x14ac:dyDescent="0.3">
      <c r="A246" t="s">
        <v>37</v>
      </c>
      <c r="B246" s="63">
        <v>68.140256558037692</v>
      </c>
      <c r="C246" s="6">
        <v>73.989614446341079</v>
      </c>
      <c r="D246" s="6">
        <v>23.799703499017646</v>
      </c>
      <c r="E246" s="23">
        <f t="shared" si="6"/>
        <v>97.789317945358732</v>
      </c>
      <c r="F246" s="10"/>
      <c r="G246">
        <v>2016</v>
      </c>
      <c r="H246" s="6">
        <v>29.649061387321037</v>
      </c>
    </row>
    <row r="247" spans="1:8" x14ac:dyDescent="0.3">
      <c r="A247" t="s">
        <v>69</v>
      </c>
      <c r="B247" s="63">
        <v>62.930322697974816</v>
      </c>
      <c r="C247" s="6">
        <v>88.159342710185115</v>
      </c>
      <c r="D247" s="6">
        <v>88.735551303302216</v>
      </c>
      <c r="E247" s="23">
        <f t="shared" si="6"/>
        <v>176.89489401348732</v>
      </c>
      <c r="F247" s="10"/>
      <c r="G247">
        <v>2016</v>
      </c>
      <c r="H247" s="6">
        <v>113.9645713155125</v>
      </c>
    </row>
    <row r="248" spans="1:8" x14ac:dyDescent="0.3">
      <c r="A248" t="s">
        <v>66</v>
      </c>
      <c r="B248" s="63">
        <v>21.392412394568595</v>
      </c>
      <c r="C248" s="6">
        <v>64.593567400963067</v>
      </c>
      <c r="D248" s="6">
        <v>83.228425990708459</v>
      </c>
      <c r="E248" s="23">
        <f t="shared" si="6"/>
        <v>147.82199339167153</v>
      </c>
      <c r="F248" s="10"/>
      <c r="G248">
        <v>2016</v>
      </c>
      <c r="H248" s="6">
        <v>126.42958099710293</v>
      </c>
    </row>
    <row r="249" spans="1:8" x14ac:dyDescent="0.3">
      <c r="A249" t="s">
        <v>67</v>
      </c>
      <c r="B249" s="63">
        <v>57.003785389592622</v>
      </c>
      <c r="C249" s="6">
        <v>69.436468271289684</v>
      </c>
      <c r="D249" s="6">
        <v>40.561043675977622</v>
      </c>
      <c r="E249" s="23">
        <f t="shared" si="6"/>
        <v>109.9975119472673</v>
      </c>
      <c r="F249" s="10"/>
      <c r="G249">
        <v>2016</v>
      </c>
      <c r="H249" s="6">
        <v>52.993726557674677</v>
      </c>
    </row>
    <row r="250" spans="1:8" x14ac:dyDescent="0.3">
      <c r="A250" t="s">
        <v>83</v>
      </c>
      <c r="B250" s="63">
        <v>31.138631044803361</v>
      </c>
      <c r="C250" s="6">
        <v>55.989297235922507</v>
      </c>
      <c r="D250" s="6">
        <v>34.681721142333068</v>
      </c>
      <c r="E250" s="23">
        <f t="shared" si="6"/>
        <v>90.671018378255582</v>
      </c>
      <c r="F250" s="10"/>
      <c r="G250">
        <v>2016</v>
      </c>
      <c r="H250" s="6">
        <v>59.53238733345222</v>
      </c>
    </row>
    <row r="251" spans="1:8" x14ac:dyDescent="0.3">
      <c r="A251" t="s">
        <v>77</v>
      </c>
      <c r="B251" s="63">
        <v>122.3918891803752</v>
      </c>
      <c r="C251" s="6">
        <v>82.176056355481975</v>
      </c>
      <c r="D251" s="6">
        <v>151.26211388112432</v>
      </c>
      <c r="E251" s="23">
        <f t="shared" si="6"/>
        <v>233.43817023660631</v>
      </c>
      <c r="F251" s="10"/>
      <c r="G251">
        <v>2016</v>
      </c>
      <c r="H251" s="6">
        <v>111.04628105623111</v>
      </c>
    </row>
    <row r="252" spans="1:8" x14ac:dyDescent="0.3">
      <c r="A252" t="s">
        <v>32</v>
      </c>
      <c r="B252" s="63">
        <v>152.19704215902644</v>
      </c>
      <c r="C252" s="6">
        <v>105.57739413506951</v>
      </c>
      <c r="D252" s="6">
        <v>209.20476657348397</v>
      </c>
      <c r="E252" s="23">
        <f t="shared" si="6"/>
        <v>314.78216070855348</v>
      </c>
      <c r="F252" s="10"/>
      <c r="G252">
        <v>2016</v>
      </c>
      <c r="H252" s="6">
        <v>162.58511854952704</v>
      </c>
    </row>
    <row r="253" spans="1:8" x14ac:dyDescent="0.3">
      <c r="A253" t="s">
        <v>40</v>
      </c>
      <c r="B253" s="63">
        <v>100.7491095565325</v>
      </c>
      <c r="C253" s="6">
        <v>90.67718231707947</v>
      </c>
      <c r="D253" s="6">
        <v>62.31965854690278</v>
      </c>
      <c r="E253" s="23">
        <f t="shared" si="6"/>
        <v>152.99684086398224</v>
      </c>
      <c r="F253" s="10"/>
      <c r="G253">
        <v>2016</v>
      </c>
      <c r="H253" s="6">
        <v>52.24773130744974</v>
      </c>
    </row>
    <row r="254" spans="1:8" x14ac:dyDescent="0.3">
      <c r="A254" t="s">
        <v>26</v>
      </c>
      <c r="B254" s="63">
        <v>100.0991808290529</v>
      </c>
      <c r="C254" s="6">
        <v>79.81150371034289</v>
      </c>
      <c r="D254" s="6">
        <v>68.122478240073605</v>
      </c>
      <c r="E254" s="23">
        <f t="shared" si="6"/>
        <v>147.9339819504165</v>
      </c>
      <c r="F254" s="10"/>
      <c r="G254">
        <v>2016</v>
      </c>
      <c r="H254" s="6">
        <v>47.834801121363597</v>
      </c>
    </row>
    <row r="255" spans="1:8" x14ac:dyDescent="0.3">
      <c r="A255" t="s">
        <v>59</v>
      </c>
      <c r="B255" s="63">
        <v>111.10628296250931</v>
      </c>
      <c r="C255" s="6">
        <v>59.956985274599774</v>
      </c>
      <c r="D255" s="6">
        <v>106.312647184906</v>
      </c>
      <c r="E255" s="23">
        <f t="shared" si="6"/>
        <v>166.26963245950577</v>
      </c>
      <c r="F255" s="10"/>
      <c r="G255">
        <v>2016</v>
      </c>
      <c r="H255" s="6">
        <v>55.16334949699646</v>
      </c>
    </row>
    <row r="256" spans="1:8" x14ac:dyDescent="0.3">
      <c r="A256" t="s">
        <v>60</v>
      </c>
      <c r="B256" s="63">
        <v>107.16767894980345</v>
      </c>
      <c r="C256" s="6">
        <v>113.69060703314895</v>
      </c>
      <c r="D256" s="6">
        <v>119.01808154061584</v>
      </c>
      <c r="E256" s="23">
        <f t="shared" si="6"/>
        <v>232.70868857376479</v>
      </c>
      <c r="F256" s="10"/>
      <c r="G256">
        <v>2016</v>
      </c>
      <c r="H256" s="6">
        <v>125.54100962396134</v>
      </c>
    </row>
    <row r="257" spans="1:8" x14ac:dyDescent="0.3">
      <c r="A257" t="s">
        <v>57</v>
      </c>
      <c r="B257" s="63">
        <v>65.356286348389006</v>
      </c>
      <c r="C257" s="6">
        <v>74.470894533934754</v>
      </c>
      <c r="D257" s="6">
        <v>96.593027054701864</v>
      </c>
      <c r="E257" s="23">
        <f t="shared" si="6"/>
        <v>171.06392158863662</v>
      </c>
      <c r="F257" s="10"/>
      <c r="G257">
        <v>2016</v>
      </c>
      <c r="H257" s="6">
        <v>105.70763524024761</v>
      </c>
    </row>
    <row r="258" spans="1:8" x14ac:dyDescent="0.3">
      <c r="A258" t="s">
        <v>68</v>
      </c>
      <c r="B258" s="63">
        <v>5.5347182071838432</v>
      </c>
      <c r="C258" s="6">
        <v>1.3969750819398639</v>
      </c>
      <c r="D258" s="6">
        <v>57.524542746915635</v>
      </c>
      <c r="E258" s="23">
        <f t="shared" si="6"/>
        <v>58.921517828855499</v>
      </c>
      <c r="F258" s="10"/>
      <c r="G258">
        <v>2016</v>
      </c>
      <c r="H258" s="6">
        <v>53.386799621671656</v>
      </c>
    </row>
    <row r="259" spans="1:8" x14ac:dyDescent="0.3">
      <c r="A259" t="s">
        <v>91</v>
      </c>
      <c r="B259" s="63">
        <v>95.613281326659063</v>
      </c>
      <c r="C259" s="6">
        <v>51.709778527019857</v>
      </c>
      <c r="D259" s="6">
        <v>92.217750398522412</v>
      </c>
      <c r="E259" s="23">
        <f t="shared" si="6"/>
        <v>143.92752892554228</v>
      </c>
      <c r="F259" s="10"/>
      <c r="G259">
        <v>2016</v>
      </c>
      <c r="H259" s="6">
        <v>48.314247598883213</v>
      </c>
    </row>
    <row r="260" spans="1:8" x14ac:dyDescent="0.3">
      <c r="A260" t="s">
        <v>65</v>
      </c>
      <c r="B260" s="63">
        <v>140.29787506975396</v>
      </c>
      <c r="C260" s="6">
        <v>32.508709203438954</v>
      </c>
      <c r="D260" s="6">
        <v>175.61560184056995</v>
      </c>
      <c r="E260" s="23">
        <f t="shared" ref="E260:E276" si="7">+C260+D260</f>
        <v>208.12431104400889</v>
      </c>
      <c r="F260" s="10"/>
      <c r="G260">
        <v>2016</v>
      </c>
      <c r="H260" s="6">
        <v>67.826435974254949</v>
      </c>
    </row>
    <row r="261" spans="1:8" x14ac:dyDescent="0.3">
      <c r="A261" t="s">
        <v>46</v>
      </c>
      <c r="B261" s="63">
        <v>246.87124411352636</v>
      </c>
      <c r="C261" s="6">
        <v>175.34752897996071</v>
      </c>
      <c r="D261" s="6">
        <v>115.77489006373831</v>
      </c>
      <c r="E261" s="23">
        <f t="shared" si="7"/>
        <v>291.12241904369904</v>
      </c>
      <c r="F261" s="10"/>
      <c r="G261">
        <v>2016</v>
      </c>
      <c r="H261" s="6">
        <v>44.251174930172674</v>
      </c>
    </row>
    <row r="262" spans="1:8" x14ac:dyDescent="0.3">
      <c r="A262" t="s">
        <v>58</v>
      </c>
      <c r="B262" s="63">
        <v>168.18116742958873</v>
      </c>
      <c r="C262" s="6">
        <v>94.238885816487922</v>
      </c>
      <c r="D262" s="6">
        <v>151.10764821391763</v>
      </c>
      <c r="E262" s="23">
        <f t="shared" si="7"/>
        <v>245.34653403040556</v>
      </c>
      <c r="F262" s="10"/>
      <c r="G262">
        <v>2016</v>
      </c>
      <c r="H262" s="6">
        <v>77.165366600816839</v>
      </c>
    </row>
    <row r="263" spans="1:8" x14ac:dyDescent="0.3">
      <c r="A263" t="s">
        <v>78</v>
      </c>
      <c r="B263" s="63">
        <v>-113.18881064398803</v>
      </c>
      <c r="C263" s="6">
        <v>110.50531225387934</v>
      </c>
      <c r="D263" s="6">
        <v>108.79767456498229</v>
      </c>
      <c r="E263" s="23">
        <f t="shared" si="7"/>
        <v>219.30298681886163</v>
      </c>
      <c r="F263" s="10"/>
      <c r="G263">
        <v>2016</v>
      </c>
      <c r="H263" s="6">
        <v>332.49179746284966</v>
      </c>
    </row>
    <row r="264" spans="1:8" x14ac:dyDescent="0.3">
      <c r="A264" t="s">
        <v>29</v>
      </c>
      <c r="B264" s="63">
        <v>89.583711291171056</v>
      </c>
      <c r="C264" s="6">
        <v>66.999199791561523</v>
      </c>
      <c r="D264" s="6">
        <v>139.78551732398375</v>
      </c>
      <c r="E264" s="23">
        <f t="shared" si="7"/>
        <v>206.78471711554528</v>
      </c>
      <c r="F264" s="10"/>
      <c r="G264">
        <v>2016</v>
      </c>
      <c r="H264" s="6">
        <v>117.20100582437422</v>
      </c>
    </row>
    <row r="265" spans="1:8" x14ac:dyDescent="0.3">
      <c r="A265" t="s">
        <v>71</v>
      </c>
      <c r="B265" s="63">
        <v>429.60280883855552</v>
      </c>
      <c r="C265" s="6">
        <v>169.9223235706894</v>
      </c>
      <c r="D265" s="6">
        <v>436.78406215872303</v>
      </c>
      <c r="E265" s="23">
        <f t="shared" si="7"/>
        <v>606.70638572941243</v>
      </c>
      <c r="F265" s="10"/>
      <c r="G265">
        <v>2016</v>
      </c>
      <c r="H265" s="6">
        <v>177.10357689085691</v>
      </c>
    </row>
    <row r="266" spans="1:8" x14ac:dyDescent="0.3">
      <c r="A266" t="s">
        <v>49</v>
      </c>
      <c r="B266" s="63">
        <v>26.046820659632758</v>
      </c>
      <c r="C266" s="6">
        <v>17.638383049159255</v>
      </c>
      <c r="D266" s="6">
        <v>79.423668295097457</v>
      </c>
      <c r="E266" s="23">
        <f t="shared" si="7"/>
        <v>97.062051344256716</v>
      </c>
      <c r="F266" s="10"/>
      <c r="G266">
        <v>2016</v>
      </c>
      <c r="H266" s="6">
        <v>71.015230684623958</v>
      </c>
    </row>
    <row r="267" spans="1:8" x14ac:dyDescent="0.3">
      <c r="A267" t="s">
        <v>64</v>
      </c>
      <c r="B267" s="63">
        <v>26.54244650422919</v>
      </c>
      <c r="C267" s="6">
        <v>104.24288658348395</v>
      </c>
      <c r="D267" s="6">
        <v>67.555672478341961</v>
      </c>
      <c r="E267" s="23">
        <f t="shared" si="7"/>
        <v>171.79855906182593</v>
      </c>
      <c r="F267" s="10"/>
      <c r="G267">
        <v>2016</v>
      </c>
      <c r="H267" s="6">
        <v>145.25611255759674</v>
      </c>
    </row>
    <row r="268" spans="1:8" x14ac:dyDescent="0.3">
      <c r="A268" t="s">
        <v>51</v>
      </c>
      <c r="B268" s="63">
        <v>88.249457430632333</v>
      </c>
      <c r="C268" s="6">
        <v>130.71690728518092</v>
      </c>
      <c r="D268" s="6">
        <v>59.770073732392149</v>
      </c>
      <c r="E268" s="23">
        <f t="shared" si="7"/>
        <v>190.48698101757307</v>
      </c>
      <c r="F268" s="10"/>
      <c r="G268">
        <v>2016</v>
      </c>
      <c r="H268" s="6">
        <v>102.23752358694074</v>
      </c>
    </row>
    <row r="269" spans="1:8" x14ac:dyDescent="0.3">
      <c r="A269" t="s">
        <v>70</v>
      </c>
      <c r="B269" s="63">
        <v>-39.576448263773074</v>
      </c>
      <c r="C269" s="6">
        <v>86.171196061018009</v>
      </c>
      <c r="D269" s="6">
        <v>72.699006933685524</v>
      </c>
      <c r="E269" s="23">
        <f t="shared" si="7"/>
        <v>158.87020299470353</v>
      </c>
      <c r="F269" s="10"/>
      <c r="G269">
        <v>2016</v>
      </c>
      <c r="H269" s="6">
        <v>198.44665125847661</v>
      </c>
    </row>
    <row r="270" spans="1:8" x14ac:dyDescent="0.3">
      <c r="A270" t="s">
        <v>62</v>
      </c>
      <c r="B270" s="63">
        <v>31.847858305259066</v>
      </c>
      <c r="C270" s="6">
        <v>34.29368870127815</v>
      </c>
      <c r="D270" s="6">
        <v>114.09882645656231</v>
      </c>
      <c r="E270" s="23">
        <f t="shared" si="7"/>
        <v>148.39251515784045</v>
      </c>
      <c r="F270" s="10"/>
      <c r="G270">
        <v>2016</v>
      </c>
      <c r="H270" s="6">
        <v>116.54465685258138</v>
      </c>
    </row>
    <row r="271" spans="1:8" x14ac:dyDescent="0.3">
      <c r="A271" t="s">
        <v>93</v>
      </c>
      <c r="B271" s="63">
        <v>319.25578527132319</v>
      </c>
      <c r="C271" s="6">
        <v>137.62154454117783</v>
      </c>
      <c r="D271" s="6">
        <v>181.63424073014536</v>
      </c>
      <c r="E271" s="23">
        <f t="shared" si="7"/>
        <v>319.25578527132319</v>
      </c>
      <c r="F271" s="10"/>
      <c r="G271">
        <v>2016</v>
      </c>
      <c r="H271" s="6">
        <v>0</v>
      </c>
    </row>
    <row r="272" spans="1:8" x14ac:dyDescent="0.3">
      <c r="A272" t="s">
        <v>90</v>
      </c>
      <c r="B272" s="63">
        <v>59.3177773226395</v>
      </c>
      <c r="C272" s="6">
        <v>118.97942613082466</v>
      </c>
      <c r="D272" s="6">
        <v>79.815265353370933</v>
      </c>
      <c r="E272" s="23">
        <f t="shared" si="7"/>
        <v>198.7946914841956</v>
      </c>
      <c r="F272" s="10"/>
      <c r="G272">
        <v>2016</v>
      </c>
      <c r="H272" s="6">
        <v>139.4769141615561</v>
      </c>
    </row>
    <row r="273" spans="1:8" x14ac:dyDescent="0.3">
      <c r="A273" t="s">
        <v>80</v>
      </c>
      <c r="B273" s="63">
        <v>79.693072217576798</v>
      </c>
      <c r="C273" s="6">
        <v>101.67563041181354</v>
      </c>
      <c r="D273" s="6">
        <v>244.02279685906862</v>
      </c>
      <c r="E273" s="23">
        <f t="shared" si="7"/>
        <v>345.69842727088218</v>
      </c>
      <c r="F273" s="10"/>
      <c r="G273">
        <v>2016</v>
      </c>
      <c r="H273" s="6">
        <v>266.00535505330538</v>
      </c>
    </row>
    <row r="274" spans="1:8" x14ac:dyDescent="0.3">
      <c r="A274" t="s">
        <v>63</v>
      </c>
      <c r="B274" s="63">
        <v>259.3127601873299</v>
      </c>
      <c r="C274" s="6">
        <v>32.8666745342992</v>
      </c>
      <c r="D274" s="6">
        <v>226.44608565303071</v>
      </c>
      <c r="E274" s="23">
        <f t="shared" si="7"/>
        <v>259.3127601873299</v>
      </c>
      <c r="F274" s="10"/>
      <c r="G274">
        <v>2016</v>
      </c>
      <c r="H274" s="6">
        <v>0</v>
      </c>
    </row>
    <row r="275" spans="1:8" x14ac:dyDescent="0.3">
      <c r="A275" t="s">
        <v>33</v>
      </c>
      <c r="B275" s="63">
        <v>-12.436953512788762</v>
      </c>
      <c r="C275" s="6">
        <v>85.263149115000104</v>
      </c>
      <c r="D275" s="6">
        <v>159.74092951454469</v>
      </c>
      <c r="E275" s="23">
        <f t="shared" si="7"/>
        <v>245.00407862954478</v>
      </c>
      <c r="F275" s="10"/>
      <c r="G275">
        <v>2016</v>
      </c>
      <c r="H275" s="6">
        <v>257.44103214233354</v>
      </c>
    </row>
    <row r="276" spans="1:8" x14ac:dyDescent="0.3">
      <c r="A276" t="s">
        <v>45</v>
      </c>
      <c r="B276" s="63">
        <v>-15.873820968568793</v>
      </c>
      <c r="C276" s="6">
        <v>101.1000279014312</v>
      </c>
      <c r="D276" s="6">
        <v>134.54348753478547</v>
      </c>
      <c r="E276" s="23">
        <f t="shared" si="7"/>
        <v>235.64351543621666</v>
      </c>
      <c r="F276" s="10"/>
      <c r="G276">
        <v>2016</v>
      </c>
      <c r="H276" s="6">
        <v>251.51733640478545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A54E-B439-4D89-85F3-64700D0EB805}">
  <dimension ref="A4:Q60"/>
  <sheetViews>
    <sheetView showGridLines="0" topLeftCell="N1" zoomScale="85" zoomScaleNormal="85" workbookViewId="0">
      <selection activeCell="AC47" sqref="AC47"/>
    </sheetView>
  </sheetViews>
  <sheetFormatPr baseColWidth="10" defaultRowHeight="14.4" x14ac:dyDescent="0.3"/>
  <cols>
    <col min="1" max="1" width="15.109375" bestFit="1" customWidth="1"/>
    <col min="2" max="2" width="6.109375" bestFit="1" customWidth="1"/>
    <col min="3" max="6" width="5.5546875" bestFit="1" customWidth="1"/>
    <col min="7" max="7" width="23" bestFit="1" customWidth="1"/>
    <col min="8" max="8" width="26.6640625" bestFit="1" customWidth="1"/>
    <col min="9" max="9" width="18.33203125" customWidth="1"/>
    <col min="10" max="10" width="8" customWidth="1"/>
    <col min="11" max="11" width="15.109375" bestFit="1" customWidth="1"/>
    <col min="12" max="16" width="9.44140625" bestFit="1" customWidth="1"/>
  </cols>
  <sheetData>
    <row r="4" spans="1:17" x14ac:dyDescent="0.3">
      <c r="B4" s="82" t="s">
        <v>350</v>
      </c>
      <c r="C4" s="83"/>
      <c r="D4" s="83"/>
      <c r="E4" s="83"/>
      <c r="F4" s="84"/>
      <c r="L4" s="82" t="s">
        <v>351</v>
      </c>
      <c r="M4" s="83"/>
      <c r="N4" s="83"/>
      <c r="O4" s="83"/>
      <c r="P4" s="84"/>
    </row>
    <row r="5" spans="1:17" x14ac:dyDescent="0.3">
      <c r="A5" s="25" t="s">
        <v>372</v>
      </c>
      <c r="B5" s="25">
        <v>2016</v>
      </c>
      <c r="C5" s="25">
        <v>2017</v>
      </c>
      <c r="D5" s="25">
        <v>2018</v>
      </c>
      <c r="E5" s="25">
        <v>2019</v>
      </c>
      <c r="F5" s="25">
        <v>2020</v>
      </c>
      <c r="K5" s="25" t="s">
        <v>372</v>
      </c>
      <c r="L5" s="25">
        <v>2016</v>
      </c>
      <c r="M5" s="25">
        <v>2017</v>
      </c>
      <c r="N5" s="25">
        <v>2018</v>
      </c>
      <c r="O5" s="25">
        <v>2019</v>
      </c>
      <c r="P5" s="25">
        <v>2020</v>
      </c>
    </row>
    <row r="6" spans="1:17" x14ac:dyDescent="0.3">
      <c r="A6" s="3" t="s">
        <v>17</v>
      </c>
      <c r="B6" s="4">
        <v>2.8439336640364288E-2</v>
      </c>
      <c r="C6" s="4">
        <v>3.3518601191330093E-2</v>
      </c>
      <c r="D6" s="4">
        <v>2.1654106015113812E-2</v>
      </c>
      <c r="E6" s="4">
        <v>4.8398471049829188E-2</v>
      </c>
      <c r="F6" s="4">
        <v>0.11231552443188757</v>
      </c>
      <c r="G6" s="18"/>
      <c r="K6" s="3" t="s">
        <v>17</v>
      </c>
      <c r="L6" s="4">
        <v>8.7417922481244734E-2</v>
      </c>
      <c r="M6" s="4">
        <v>8.5116442089973723E-2</v>
      </c>
      <c r="N6" s="4">
        <v>5.668770787794658E-2</v>
      </c>
      <c r="O6" s="4">
        <v>8.3112727889830443E-2</v>
      </c>
      <c r="P6" s="4">
        <v>0.12011489978048309</v>
      </c>
      <c r="Q6" s="18"/>
    </row>
    <row r="7" spans="1:17" x14ac:dyDescent="0.3">
      <c r="A7" s="3" t="s">
        <v>12</v>
      </c>
      <c r="B7" s="4">
        <v>0.11179386749965299</v>
      </c>
      <c r="C7" s="4">
        <v>0.15122539921896092</v>
      </c>
      <c r="D7" s="4">
        <v>8.2998895566912423E-2</v>
      </c>
      <c r="E7" s="4">
        <v>8.877453006034762E-2</v>
      </c>
      <c r="F7" s="4">
        <v>9.512336715887755E-2</v>
      </c>
      <c r="G7" s="18"/>
      <c r="K7" s="3" t="s">
        <v>12</v>
      </c>
      <c r="L7" s="4">
        <v>0.12530441375063686</v>
      </c>
      <c r="M7" s="4">
        <v>9.3995453146900138E-2</v>
      </c>
      <c r="N7" s="4">
        <v>0.10084592060390889</v>
      </c>
      <c r="O7" s="4">
        <v>4.4520955216889847E-2</v>
      </c>
      <c r="P7" s="4">
        <v>0.11108616142681947</v>
      </c>
      <c r="Q7" s="18"/>
    </row>
    <row r="8" spans="1:17" x14ac:dyDescent="0.3">
      <c r="A8" s="3" t="s">
        <v>8</v>
      </c>
      <c r="B8" s="4">
        <v>6.1134862340977141E-2</v>
      </c>
      <c r="C8" s="4">
        <v>5.5751754121994193E-2</v>
      </c>
      <c r="D8" s="4">
        <v>4.6511779556708641E-2</v>
      </c>
      <c r="E8" s="4">
        <v>6.7400915813632528E-2</v>
      </c>
      <c r="F8" s="4">
        <v>7.3924154062060626E-2</v>
      </c>
      <c r="G8" s="18"/>
      <c r="K8" s="3" t="s">
        <v>8</v>
      </c>
      <c r="L8" s="4">
        <v>0.1202798916052128</v>
      </c>
      <c r="M8" s="4">
        <v>7.5389039316328801E-2</v>
      </c>
      <c r="N8" s="4">
        <v>4.3488591918155219E-2</v>
      </c>
      <c r="O8" s="4">
        <v>6.2026672429658036E-2</v>
      </c>
      <c r="P8" s="4">
        <v>0.11307750477885345</v>
      </c>
      <c r="Q8" s="18"/>
    </row>
    <row r="9" spans="1:17" x14ac:dyDescent="0.3">
      <c r="A9" s="3" t="s">
        <v>23</v>
      </c>
      <c r="B9" s="4">
        <v>3.2716639783465395E-2</v>
      </c>
      <c r="C9" s="4">
        <v>2.0965693885936647E-2</v>
      </c>
      <c r="D9" s="4">
        <v>-6.2625136985350938E-2</v>
      </c>
      <c r="E9" s="4">
        <v>1.9790169277909615E-2</v>
      </c>
      <c r="F9" s="4">
        <v>-4.0117194708817853E-2</v>
      </c>
      <c r="G9" s="18"/>
      <c r="K9" s="3" t="s">
        <v>23</v>
      </c>
      <c r="L9" s="4">
        <v>0.12344705205821596</v>
      </c>
      <c r="M9" s="4">
        <v>3.4216962879134644E-2</v>
      </c>
      <c r="N9" s="4">
        <v>4.1908098464226592E-2</v>
      </c>
      <c r="O9" s="4">
        <v>0.10009699691657073</v>
      </c>
      <c r="P9" s="4">
        <v>3.3026858592683922E-2</v>
      </c>
      <c r="Q9" s="18"/>
    </row>
    <row r="10" spans="1:17" x14ac:dyDescent="0.3">
      <c r="A10" s="3" t="s">
        <v>14</v>
      </c>
      <c r="B10" s="4">
        <v>-0.25593727480502543</v>
      </c>
      <c r="C10" s="4">
        <v>-0.29083614094609211</v>
      </c>
      <c r="D10" s="4">
        <v>0</v>
      </c>
      <c r="E10" s="4">
        <v>0</v>
      </c>
      <c r="F10" s="4">
        <v>-0.13027568840301199</v>
      </c>
      <c r="G10" s="18"/>
      <c r="K10" s="3" t="s">
        <v>10</v>
      </c>
      <c r="L10" s="4">
        <v>4.7352042137741655E-2</v>
      </c>
      <c r="M10" s="4">
        <v>3.5572444342145501E-2</v>
      </c>
      <c r="N10" s="4">
        <v>1.8034140583737413E-2</v>
      </c>
      <c r="O10" s="4">
        <v>4.4564416828827912E-2</v>
      </c>
      <c r="P10" s="4">
        <v>5.3258862521318076E-2</v>
      </c>
      <c r="Q10" s="18"/>
    </row>
    <row r="11" spans="1:17" x14ac:dyDescent="0.3">
      <c r="K11" s="3" t="s">
        <v>19</v>
      </c>
      <c r="L11" s="4">
        <v>2.1558563967272026E-2</v>
      </c>
      <c r="M11" s="4">
        <v>0</v>
      </c>
      <c r="N11" s="4">
        <v>4.0359101097682419E-2</v>
      </c>
      <c r="O11" s="4">
        <v>3.8350627473077929E-2</v>
      </c>
      <c r="P11" s="4">
        <v>4.569359411936845E-2</v>
      </c>
      <c r="Q11" s="18"/>
    </row>
    <row r="12" spans="1:17" x14ac:dyDescent="0.3">
      <c r="B12" s="10">
        <v>5.7000057069698545E-2</v>
      </c>
      <c r="C12" s="10">
        <v>6.3422370244277937E-2</v>
      </c>
      <c r="D12" s="10">
        <v>4.4083976042307051E-2</v>
      </c>
      <c r="E12" s="10">
        <v>6.6577994664291498E-2</v>
      </c>
      <c r="F12" s="10">
        <v>7.170229488771114E-2</v>
      </c>
      <c r="K12" s="3" t="s">
        <v>262</v>
      </c>
      <c r="L12" s="4">
        <v>0</v>
      </c>
      <c r="M12" s="4">
        <v>0</v>
      </c>
      <c r="N12" s="4">
        <v>0</v>
      </c>
      <c r="O12" s="4">
        <v>0</v>
      </c>
      <c r="P12" s="4">
        <v>0.22483243911996162</v>
      </c>
      <c r="Q12" s="18"/>
    </row>
    <row r="14" spans="1:17" x14ac:dyDescent="0.3">
      <c r="L14" s="10"/>
      <c r="M14" s="10"/>
      <c r="N14" s="10"/>
      <c r="O14" s="10"/>
      <c r="P14" s="10"/>
    </row>
    <row r="19" spans="1:16" x14ac:dyDescent="0.3">
      <c r="B19" s="79" t="s">
        <v>350</v>
      </c>
      <c r="C19" s="80"/>
      <c r="D19" s="80"/>
      <c r="E19" s="80"/>
      <c r="F19" s="81"/>
      <c r="L19" s="79" t="s">
        <v>351</v>
      </c>
      <c r="M19" s="80"/>
      <c r="N19" s="80"/>
      <c r="O19" s="80"/>
      <c r="P19" s="81"/>
    </row>
    <row r="20" spans="1:16" x14ac:dyDescent="0.3">
      <c r="A20" s="25" t="s">
        <v>372</v>
      </c>
      <c r="B20" s="26">
        <v>2016</v>
      </c>
      <c r="C20" s="26">
        <v>2017</v>
      </c>
      <c r="D20" s="26">
        <v>2018</v>
      </c>
      <c r="E20" s="26">
        <v>2019</v>
      </c>
      <c r="F20" s="26">
        <v>2020</v>
      </c>
      <c r="K20" s="25" t="s">
        <v>372</v>
      </c>
      <c r="L20" s="26">
        <v>2016</v>
      </c>
      <c r="M20" s="26">
        <v>2017</v>
      </c>
      <c r="N20" s="26">
        <v>2018</v>
      </c>
      <c r="O20" s="26">
        <v>2019</v>
      </c>
      <c r="P20" s="26">
        <v>2020</v>
      </c>
    </row>
    <row r="21" spans="1:16" x14ac:dyDescent="0.3">
      <c r="A21" s="3" t="s">
        <v>17</v>
      </c>
      <c r="B21" s="4">
        <v>6.4065110981641929E-2</v>
      </c>
      <c r="C21" s="4">
        <v>2.6258070362786688E-2</v>
      </c>
      <c r="D21" s="4">
        <v>-0.14075862026086855</v>
      </c>
      <c r="E21" s="4">
        <v>6.8393367012701281E-2</v>
      </c>
      <c r="F21" s="4">
        <v>0.2023392624586533</v>
      </c>
      <c r="K21" s="3" t="s">
        <v>17</v>
      </c>
      <c r="L21" s="4">
        <v>0.13693529461025697</v>
      </c>
      <c r="M21" s="4">
        <v>0.13708872474882947</v>
      </c>
      <c r="N21" s="4">
        <v>7.6086038928623603E-2</v>
      </c>
      <c r="O21" s="4">
        <v>0.12473833473301224</v>
      </c>
      <c r="P21" s="4">
        <v>0.19483349272975473</v>
      </c>
    </row>
    <row r="22" spans="1:16" x14ac:dyDescent="0.3">
      <c r="A22" s="3" t="s">
        <v>12</v>
      </c>
      <c r="B22" s="4">
        <v>0.4489723792750176</v>
      </c>
      <c r="C22" s="4">
        <v>0.54249237605964018</v>
      </c>
      <c r="D22" s="4">
        <v>0.13036992833412117</v>
      </c>
      <c r="E22" s="4">
        <v>0.12904296587778077</v>
      </c>
      <c r="F22" s="4">
        <v>0.14210188501140167</v>
      </c>
      <c r="K22" s="3" t="s">
        <v>12</v>
      </c>
      <c r="L22" s="4">
        <v>0.17082136967422468</v>
      </c>
      <c r="M22" s="4">
        <v>0.13716736985466299</v>
      </c>
      <c r="N22" s="4">
        <v>0.12047300236807745</v>
      </c>
      <c r="O22" s="4">
        <v>2.1564652330010592E-2</v>
      </c>
      <c r="P22" s="4">
        <v>0.13408743543826265</v>
      </c>
    </row>
    <row r="23" spans="1:16" x14ac:dyDescent="0.3">
      <c r="A23" s="3" t="s">
        <v>8</v>
      </c>
      <c r="B23" s="4">
        <v>1.3827275788116329E-2</v>
      </c>
      <c r="C23" s="4">
        <v>8.9972531647651136E-2</v>
      </c>
      <c r="D23" s="4">
        <v>6.6054597870585194E-2</v>
      </c>
      <c r="E23" s="4">
        <v>0.12955565600172292</v>
      </c>
      <c r="F23" s="4">
        <v>0.114548064132005</v>
      </c>
      <c r="K23" s="3" t="s">
        <v>8</v>
      </c>
      <c r="L23" s="4">
        <v>0.15132710797513929</v>
      </c>
      <c r="M23" s="4">
        <v>0.10385254127197867</v>
      </c>
      <c r="N23" s="4">
        <v>5.8879674076805666E-2</v>
      </c>
      <c r="O23" s="4">
        <v>9.9815908883732041E-2</v>
      </c>
      <c r="P23" s="4">
        <v>0.18621552503697941</v>
      </c>
    </row>
    <row r="24" spans="1:16" x14ac:dyDescent="0.3">
      <c r="A24" s="3" t="s">
        <v>23</v>
      </c>
      <c r="B24" s="4">
        <v>5.4270898287624107E-3</v>
      </c>
      <c r="C24" s="4">
        <v>-2.7485532058861713E-3</v>
      </c>
      <c r="D24" s="4">
        <v>-0.25722617709278561</v>
      </c>
      <c r="E24" s="4">
        <v>-2.0532812359584221E-2</v>
      </c>
      <c r="F24" s="4">
        <v>-0.12019604905391368</v>
      </c>
      <c r="K24" s="3" t="s">
        <v>23</v>
      </c>
      <c r="L24" s="4">
        <v>0.25322190995411364</v>
      </c>
      <c r="M24" s="4">
        <v>2.6685497032208221E-2</v>
      </c>
      <c r="N24" s="4">
        <v>6.8152913168663953E-2</v>
      </c>
      <c r="O24" s="4">
        <v>0.20914870734652591</v>
      </c>
      <c r="P24" s="4">
        <v>6.0676020449041523E-2</v>
      </c>
    </row>
    <row r="25" spans="1:16" x14ac:dyDescent="0.3">
      <c r="A25" s="3" t="s">
        <v>14</v>
      </c>
      <c r="B25" s="4">
        <v>-1.9104596158416978</v>
      </c>
      <c r="C25" s="4">
        <v>2.3840721819840502</v>
      </c>
      <c r="D25" s="4">
        <v>0</v>
      </c>
      <c r="E25" s="4">
        <v>0</v>
      </c>
      <c r="F25" s="4">
        <v>0.32395680318584535</v>
      </c>
      <c r="K25" s="3" t="s">
        <v>10</v>
      </c>
      <c r="L25" s="4">
        <v>9.2288895558645806E-2</v>
      </c>
      <c r="M25" s="4">
        <v>6.2213700129264859E-2</v>
      </c>
      <c r="N25" s="4">
        <v>8.044837923899293E-3</v>
      </c>
      <c r="O25" s="4">
        <v>5.1326223803029786E-2</v>
      </c>
      <c r="P25" s="4">
        <v>0.11597249547039989</v>
      </c>
    </row>
    <row r="26" spans="1:16" x14ac:dyDescent="0.3">
      <c r="A26" s="3" t="s">
        <v>10</v>
      </c>
      <c r="B26" s="4">
        <v>0</v>
      </c>
      <c r="C26" s="4">
        <v>0</v>
      </c>
      <c r="D26" s="4">
        <v>0</v>
      </c>
      <c r="E26" s="4">
        <v>0</v>
      </c>
      <c r="F26" s="4">
        <v>0</v>
      </c>
      <c r="K26" s="3" t="s">
        <v>262</v>
      </c>
      <c r="L26" s="4">
        <v>0</v>
      </c>
      <c r="M26" s="4">
        <v>0</v>
      </c>
      <c r="N26" s="4">
        <v>0</v>
      </c>
      <c r="O26" s="4">
        <v>0</v>
      </c>
      <c r="P26" s="4">
        <v>0.32943259173590611</v>
      </c>
    </row>
    <row r="27" spans="1:16" x14ac:dyDescent="0.3">
      <c r="A27" s="3" t="s">
        <v>262</v>
      </c>
      <c r="B27" s="4">
        <v>0</v>
      </c>
      <c r="C27" s="4">
        <v>0</v>
      </c>
      <c r="D27" s="4">
        <v>0</v>
      </c>
      <c r="E27" s="4">
        <v>0</v>
      </c>
      <c r="F27" s="4">
        <v>0</v>
      </c>
      <c r="K27" s="3" t="s">
        <v>263</v>
      </c>
      <c r="L27" s="4">
        <v>0</v>
      </c>
      <c r="M27" s="4">
        <v>0</v>
      </c>
      <c r="N27" s="4">
        <v>0</v>
      </c>
      <c r="O27" s="4">
        <v>0</v>
      </c>
      <c r="P27" s="4">
        <v>9.2000819567015085E-2</v>
      </c>
    </row>
    <row r="28" spans="1:16" x14ac:dyDescent="0.3">
      <c r="A28" s="3" t="s">
        <v>19</v>
      </c>
      <c r="B28" s="4">
        <v>0</v>
      </c>
      <c r="C28" s="4">
        <v>0</v>
      </c>
      <c r="D28" s="4">
        <v>0</v>
      </c>
      <c r="E28" s="4">
        <v>0</v>
      </c>
      <c r="F28" s="4">
        <v>0</v>
      </c>
      <c r="K28" s="3" t="s">
        <v>19</v>
      </c>
      <c r="L28" s="4">
        <v>-4.3226624729142203E-2</v>
      </c>
      <c r="M28" s="4">
        <v>0</v>
      </c>
      <c r="N28" s="4">
        <v>7.9466910533620622E-2</v>
      </c>
      <c r="O28" s="4">
        <v>6.3365893815118091E-2</v>
      </c>
      <c r="P28" s="4">
        <v>4.7223779507391969E-2</v>
      </c>
    </row>
    <row r="29" spans="1:16" x14ac:dyDescent="0.3">
      <c r="A29" s="3" t="s">
        <v>263</v>
      </c>
      <c r="B29" s="4">
        <v>0</v>
      </c>
      <c r="C29" s="4">
        <v>0</v>
      </c>
      <c r="D29" s="4">
        <v>0</v>
      </c>
      <c r="E29" s="4">
        <v>0</v>
      </c>
      <c r="F29" s="4">
        <v>0</v>
      </c>
      <c r="K29" s="3" t="s">
        <v>14</v>
      </c>
      <c r="L29" s="4">
        <v>0</v>
      </c>
      <c r="M29" s="4">
        <v>0</v>
      </c>
      <c r="N29" s="4">
        <v>0</v>
      </c>
      <c r="O29" s="4">
        <v>0</v>
      </c>
      <c r="P29" s="4">
        <v>0</v>
      </c>
    </row>
    <row r="35" spans="1:16" x14ac:dyDescent="0.3">
      <c r="B35" s="79" t="s">
        <v>350</v>
      </c>
      <c r="C35" s="80"/>
      <c r="D35" s="80"/>
      <c r="E35" s="80"/>
      <c r="F35" s="81"/>
      <c r="L35" s="79" t="s">
        <v>351</v>
      </c>
      <c r="M35" s="80"/>
      <c r="N35" s="80"/>
      <c r="O35" s="80"/>
      <c r="P35" s="81"/>
    </row>
    <row r="36" spans="1:16" x14ac:dyDescent="0.3">
      <c r="A36" s="25" t="s">
        <v>372</v>
      </c>
      <c r="B36" s="26">
        <v>2016</v>
      </c>
      <c r="C36" s="26">
        <v>2017</v>
      </c>
      <c r="D36" s="26">
        <v>2018</v>
      </c>
      <c r="E36" s="26">
        <v>2019</v>
      </c>
      <c r="F36" s="26">
        <v>2020</v>
      </c>
      <c r="K36" s="25" t="s">
        <v>372</v>
      </c>
      <c r="L36" s="26">
        <v>2016</v>
      </c>
      <c r="M36" s="26">
        <v>2017</v>
      </c>
      <c r="N36" s="26">
        <v>2018</v>
      </c>
      <c r="O36" s="26">
        <v>2019</v>
      </c>
      <c r="P36" s="26">
        <v>2020</v>
      </c>
    </row>
    <row r="37" spans="1:16" x14ac:dyDescent="0.3">
      <c r="A37" s="3" t="s">
        <v>17</v>
      </c>
      <c r="B37" s="4">
        <v>0.17509078862118074</v>
      </c>
      <c r="C37" s="4">
        <v>6.0660447726512565E-2</v>
      </c>
      <c r="D37" s="4">
        <v>4.4589702399261806E-2</v>
      </c>
      <c r="E37" s="4">
        <v>6.2029998675690937E-2</v>
      </c>
      <c r="F37" s="4">
        <v>0.10226909774940733</v>
      </c>
      <c r="K37" s="3" t="s">
        <v>17</v>
      </c>
      <c r="L37" s="4">
        <v>9.8034007551167979E-2</v>
      </c>
      <c r="M37" s="4">
        <v>7.4564706850326928E-2</v>
      </c>
      <c r="N37" s="4">
        <v>4.7915095091494213E-2</v>
      </c>
      <c r="O37" s="4">
        <v>6.8982758621949622E-2</v>
      </c>
      <c r="P37" s="4">
        <v>9.8730560466048278E-2</v>
      </c>
    </row>
    <row r="38" spans="1:16" x14ac:dyDescent="0.3">
      <c r="A38" s="3" t="s">
        <v>12</v>
      </c>
      <c r="B38" s="4">
        <v>6.8035385369079909E-2</v>
      </c>
      <c r="C38" s="4">
        <v>0.10985500856193099</v>
      </c>
      <c r="D38" s="4">
        <v>8.9723438245051385E-2</v>
      </c>
      <c r="E38" s="4">
        <v>0.10796637958362575</v>
      </c>
      <c r="F38" s="4">
        <v>0.10141728627159907</v>
      </c>
      <c r="K38" s="3" t="s">
        <v>12</v>
      </c>
      <c r="L38" s="4">
        <v>0.11055375358940032</v>
      </c>
      <c r="M38" s="4">
        <v>9.1559778781922369E-2</v>
      </c>
      <c r="N38" s="4">
        <v>9.9644790571017355E-2</v>
      </c>
      <c r="O38" s="4">
        <v>4.4415940629500168E-2</v>
      </c>
      <c r="P38" s="4">
        <v>0.11549935145355505</v>
      </c>
    </row>
    <row r="39" spans="1:16" x14ac:dyDescent="0.3">
      <c r="A39" s="3" t="s">
        <v>8</v>
      </c>
      <c r="B39" s="4">
        <v>0.13861479426966111</v>
      </c>
      <c r="C39" s="4">
        <v>4.5663473756334963E-2</v>
      </c>
      <c r="D39" s="4">
        <v>0.11785156776874692</v>
      </c>
      <c r="E39" s="4">
        <v>9.8181066949178733E-2</v>
      </c>
      <c r="F39" s="4">
        <v>0.10979070110202049</v>
      </c>
      <c r="K39" s="3" t="s">
        <v>8</v>
      </c>
      <c r="L39" s="4">
        <v>0.12997391486565829</v>
      </c>
      <c r="M39" s="4">
        <v>8.9552969643309596E-2</v>
      </c>
      <c r="N39" s="4">
        <v>7.9291097408801928E-2</v>
      </c>
      <c r="O39" s="4">
        <v>6.8714017519848292E-2</v>
      </c>
      <c r="P39" s="4">
        <v>0.10645813781580674</v>
      </c>
    </row>
    <row r="40" spans="1:16" x14ac:dyDescent="0.3">
      <c r="A40" s="3" t="s">
        <v>23</v>
      </c>
      <c r="B40" s="4">
        <v>4.3772215396041966E-2</v>
      </c>
      <c r="C40" s="4">
        <v>3.4545273780955225E-2</v>
      </c>
      <c r="D40" s="4">
        <v>0.16283402444415149</v>
      </c>
      <c r="E40" s="4">
        <v>3.9290718096272249E-2</v>
      </c>
      <c r="F40" s="4">
        <v>-1.3633815631483522E-2</v>
      </c>
      <c r="K40" s="3" t="s">
        <v>10</v>
      </c>
      <c r="L40" s="4">
        <v>0.13146350474405827</v>
      </c>
      <c r="M40" s="4">
        <v>6.8085738474425672E-2</v>
      </c>
      <c r="N40" s="4">
        <v>6.0672698844351149E-2</v>
      </c>
      <c r="O40" s="4">
        <v>7.0267100618554748E-2</v>
      </c>
      <c r="P40" s="4">
        <v>5.666895336058117E-2</v>
      </c>
    </row>
    <row r="41" spans="1:16" x14ac:dyDescent="0.3">
      <c r="A41" s="3" t="s">
        <v>14</v>
      </c>
      <c r="B41" s="4">
        <v>-0.17323930938370943</v>
      </c>
      <c r="C41" s="4">
        <v>-0.14249222953014795</v>
      </c>
      <c r="D41" s="4">
        <v>0</v>
      </c>
      <c r="E41" s="4">
        <v>0</v>
      </c>
      <c r="F41" s="4">
        <v>-4.102178344182595E-2</v>
      </c>
      <c r="K41" s="3" t="s">
        <v>23</v>
      </c>
      <c r="L41" s="4">
        <v>8.641042698962384E-2</v>
      </c>
      <c r="M41" s="4">
        <v>4.4458244253248826E-2</v>
      </c>
      <c r="N41" s="4">
        <v>3.2308135293940256E-2</v>
      </c>
      <c r="O41" s="4">
        <v>7.5190007852557431E-2</v>
      </c>
      <c r="P41" s="4">
        <v>3.4079544244364351E-2</v>
      </c>
    </row>
    <row r="42" spans="1:16" x14ac:dyDescent="0.3">
      <c r="A42" s="3" t="s">
        <v>10</v>
      </c>
      <c r="B42" s="4">
        <v>0</v>
      </c>
      <c r="C42" s="4">
        <v>0</v>
      </c>
      <c r="D42" s="4">
        <v>0</v>
      </c>
      <c r="E42" s="4">
        <v>0</v>
      </c>
      <c r="F42" s="4">
        <v>0</v>
      </c>
      <c r="K42" s="3" t="s">
        <v>19</v>
      </c>
      <c r="L42" s="4">
        <v>5.6178346194918495E-2</v>
      </c>
      <c r="M42" s="4">
        <v>0</v>
      </c>
      <c r="N42" s="4">
        <v>5.2947762400746542E-2</v>
      </c>
      <c r="O42" s="4">
        <v>5.1178124604039241E-2</v>
      </c>
      <c r="P42" s="4">
        <v>7.3409329992608907E-2</v>
      </c>
    </row>
    <row r="43" spans="1:16" x14ac:dyDescent="0.3">
      <c r="A43" s="3" t="s">
        <v>262</v>
      </c>
      <c r="B43" s="4">
        <v>0</v>
      </c>
      <c r="C43" s="4">
        <v>0</v>
      </c>
      <c r="D43" s="4">
        <v>0</v>
      </c>
      <c r="E43" s="4">
        <v>0</v>
      </c>
      <c r="F43" s="4">
        <v>0</v>
      </c>
      <c r="K43" s="3" t="s">
        <v>262</v>
      </c>
      <c r="L43" s="4">
        <v>0</v>
      </c>
      <c r="M43" s="4">
        <v>0</v>
      </c>
      <c r="N43" s="4">
        <v>0</v>
      </c>
      <c r="O43" s="4">
        <v>0</v>
      </c>
      <c r="P43" s="4">
        <v>0.1190152164363881</v>
      </c>
    </row>
    <row r="44" spans="1:16" x14ac:dyDescent="0.3">
      <c r="A44" s="3" t="s">
        <v>19</v>
      </c>
      <c r="B44" s="4">
        <v>0</v>
      </c>
      <c r="C44" s="4">
        <v>0</v>
      </c>
      <c r="D44" s="4">
        <v>0</v>
      </c>
      <c r="E44" s="4">
        <v>0</v>
      </c>
      <c r="F44" s="4">
        <v>0</v>
      </c>
      <c r="K44" s="3" t="s">
        <v>263</v>
      </c>
      <c r="L44" s="4">
        <v>0</v>
      </c>
      <c r="M44" s="4">
        <v>0</v>
      </c>
      <c r="N44" s="4">
        <v>0</v>
      </c>
      <c r="O44" s="4">
        <v>0</v>
      </c>
      <c r="P44" s="4">
        <v>5.9774566430936794E-2</v>
      </c>
    </row>
    <row r="45" spans="1:16" x14ac:dyDescent="0.3">
      <c r="A45" s="3" t="s">
        <v>263</v>
      </c>
      <c r="B45" s="4">
        <v>0</v>
      </c>
      <c r="C45" s="4">
        <v>0</v>
      </c>
      <c r="D45" s="4">
        <v>0</v>
      </c>
      <c r="E45" s="4">
        <v>0</v>
      </c>
      <c r="F45" s="4">
        <v>0</v>
      </c>
      <c r="K45" s="3" t="s">
        <v>14</v>
      </c>
      <c r="L45" s="4">
        <v>0</v>
      </c>
      <c r="M45" s="4">
        <v>0</v>
      </c>
      <c r="N45" s="4">
        <v>0</v>
      </c>
      <c r="O45" s="4">
        <v>0</v>
      </c>
      <c r="P45" s="4">
        <v>0</v>
      </c>
    </row>
    <row r="50" spans="1:16" x14ac:dyDescent="0.3">
      <c r="B50" s="79" t="s">
        <v>350</v>
      </c>
      <c r="C50" s="80"/>
      <c r="D50" s="80"/>
      <c r="E50" s="80"/>
      <c r="F50" s="81"/>
      <c r="L50" s="79" t="s">
        <v>351</v>
      </c>
      <c r="M50" s="80"/>
      <c r="N50" s="80"/>
      <c r="O50" s="80"/>
      <c r="P50" s="81"/>
    </row>
    <row r="51" spans="1:16" x14ac:dyDescent="0.3">
      <c r="A51" s="25" t="s">
        <v>372</v>
      </c>
      <c r="B51" s="26">
        <v>2016</v>
      </c>
      <c r="C51" s="26">
        <v>2017</v>
      </c>
      <c r="D51" s="26">
        <v>2018</v>
      </c>
      <c r="E51" s="26">
        <v>2019</v>
      </c>
      <c r="F51" s="26">
        <v>2020</v>
      </c>
      <c r="K51" s="25" t="s">
        <v>372</v>
      </c>
      <c r="L51" s="26">
        <v>2016</v>
      </c>
      <c r="M51" s="26">
        <v>2017</v>
      </c>
      <c r="N51" s="26">
        <v>2018</v>
      </c>
      <c r="O51" s="26">
        <v>2019</v>
      </c>
      <c r="P51" s="26">
        <v>2020</v>
      </c>
    </row>
    <row r="52" spans="1:16" x14ac:dyDescent="0.3">
      <c r="A52" s="3" t="s">
        <v>17</v>
      </c>
      <c r="B52" s="4">
        <v>0.2484186791972135</v>
      </c>
      <c r="C52" s="4">
        <v>0.24218013958610918</v>
      </c>
      <c r="D52" s="4">
        <v>0.2132835353340877</v>
      </c>
      <c r="E52" s="4">
        <v>0.22006001163688707</v>
      </c>
      <c r="F52" s="4">
        <v>0.26698352205100095</v>
      </c>
      <c r="K52" s="3" t="s">
        <v>17</v>
      </c>
      <c r="L52" s="4">
        <v>0.24722059993290021</v>
      </c>
      <c r="M52" s="4">
        <v>0.23119000516549115</v>
      </c>
      <c r="N52" s="4">
        <v>0.21603693254831086</v>
      </c>
      <c r="O52" s="4">
        <v>0.21933572533539691</v>
      </c>
      <c r="P52" s="4">
        <v>0.21921964466038502</v>
      </c>
    </row>
    <row r="53" spans="1:16" x14ac:dyDescent="0.3">
      <c r="A53" s="3" t="s">
        <v>12</v>
      </c>
      <c r="B53" s="4">
        <v>0.21611784776798529</v>
      </c>
      <c r="C53" s="4">
        <v>0.28937344829632311</v>
      </c>
      <c r="D53" s="4">
        <v>0.21197837158328164</v>
      </c>
      <c r="E53" s="4">
        <v>0.19958416771207518</v>
      </c>
      <c r="F53" s="4">
        <v>0.21217720690487607</v>
      </c>
      <c r="K53" s="3" t="s">
        <v>12</v>
      </c>
      <c r="L53" s="4">
        <v>0.22804804423633551</v>
      </c>
      <c r="M53" s="4">
        <v>0.31585906595585034</v>
      </c>
      <c r="N53" s="4">
        <v>0.28679934861482381</v>
      </c>
      <c r="O53" s="4">
        <v>0.20380068353737316</v>
      </c>
      <c r="P53" s="4">
        <v>0.25178064071718798</v>
      </c>
    </row>
    <row r="54" spans="1:16" x14ac:dyDescent="0.3">
      <c r="A54" s="3" t="s">
        <v>8</v>
      </c>
      <c r="B54" s="4">
        <v>0.35128855432432526</v>
      </c>
      <c r="C54" s="4">
        <v>0.34136810793694222</v>
      </c>
      <c r="D54" s="4">
        <v>0.29442366651582502</v>
      </c>
      <c r="E54" s="4">
        <v>0.29692810731703262</v>
      </c>
      <c r="F54" s="4">
        <v>0.30377057554531717</v>
      </c>
      <c r="K54" s="3" t="s">
        <v>8</v>
      </c>
      <c r="L54" s="4">
        <v>0.27780512602061413</v>
      </c>
      <c r="M54" s="4">
        <v>0.28584678876372471</v>
      </c>
      <c r="N54" s="4">
        <v>0.25191890059908512</v>
      </c>
      <c r="O54" s="4">
        <v>0.24859581223814259</v>
      </c>
      <c r="P54" s="4">
        <v>0.27729803096266165</v>
      </c>
    </row>
    <row r="55" spans="1:16" x14ac:dyDescent="0.3">
      <c r="A55" s="3" t="s">
        <v>23</v>
      </c>
      <c r="B55" s="4">
        <v>0.22421841162679576</v>
      </c>
      <c r="C55" s="4">
        <v>0.21573778285693196</v>
      </c>
      <c r="D55" s="4">
        <v>0.17246475127011077</v>
      </c>
      <c r="E55" s="4">
        <v>0.20034776823559494</v>
      </c>
      <c r="F55" s="4">
        <v>0.19465374936636937</v>
      </c>
      <c r="K55" s="3" t="s">
        <v>23</v>
      </c>
      <c r="L55" s="4">
        <v>0.27723654921673907</v>
      </c>
      <c r="M55" s="4">
        <v>0.25495451400360852</v>
      </c>
      <c r="N55" s="4">
        <v>0.17412932843740997</v>
      </c>
      <c r="O55" s="4">
        <v>0.20394427187702255</v>
      </c>
      <c r="P55" s="4">
        <v>0.19376288489008442</v>
      </c>
    </row>
    <row r="56" spans="1:16" x14ac:dyDescent="0.3">
      <c r="A56" s="3" t="s">
        <v>14</v>
      </c>
      <c r="B56" s="4">
        <v>0.17489500566216365</v>
      </c>
      <c r="C56" s="4">
        <v>0.13614952676883502</v>
      </c>
      <c r="D56" s="4">
        <v>0</v>
      </c>
      <c r="E56" s="4">
        <v>0</v>
      </c>
      <c r="F56" s="4">
        <v>0.24021302113875243</v>
      </c>
      <c r="K56" s="3" t="s">
        <v>10</v>
      </c>
      <c r="L56" s="4">
        <v>0.20995800965511638</v>
      </c>
      <c r="M56" s="4">
        <v>0.21069819667988982</v>
      </c>
      <c r="N56" s="4">
        <v>0.20511978048569315</v>
      </c>
      <c r="O56" s="4">
        <v>0.17719340130413558</v>
      </c>
      <c r="P56" s="4">
        <v>0.16718172378799712</v>
      </c>
    </row>
    <row r="57" spans="1:16" x14ac:dyDescent="0.3">
      <c r="A57" s="3" t="s">
        <v>10</v>
      </c>
      <c r="B57" s="4">
        <v>0</v>
      </c>
      <c r="C57" s="4">
        <v>0</v>
      </c>
      <c r="D57" s="4">
        <v>0</v>
      </c>
      <c r="E57" s="4">
        <v>0</v>
      </c>
      <c r="F57" s="4">
        <v>0</v>
      </c>
      <c r="K57" s="3" t="s">
        <v>19</v>
      </c>
      <c r="L57" s="4">
        <v>0.12112319473268275</v>
      </c>
      <c r="M57" s="4">
        <v>0</v>
      </c>
      <c r="N57" s="4">
        <v>7.2747748967205039E-2</v>
      </c>
      <c r="O57" s="4">
        <v>7.0000020968134721E-2</v>
      </c>
      <c r="P57" s="4">
        <v>7.2138254705416072E-2</v>
      </c>
    </row>
    <row r="58" spans="1:16" x14ac:dyDescent="0.3">
      <c r="A58" s="3" t="s">
        <v>262</v>
      </c>
      <c r="B58" s="4">
        <v>0</v>
      </c>
      <c r="C58" s="4">
        <v>0</v>
      </c>
      <c r="D58" s="4">
        <v>0</v>
      </c>
      <c r="E58" s="4">
        <v>0</v>
      </c>
      <c r="F58" s="4">
        <v>0</v>
      </c>
      <c r="K58" s="3" t="s">
        <v>263</v>
      </c>
      <c r="L58" s="4">
        <v>0</v>
      </c>
      <c r="M58" s="4">
        <v>0</v>
      </c>
      <c r="N58" s="4">
        <v>0</v>
      </c>
      <c r="O58" s="4">
        <v>0</v>
      </c>
      <c r="P58" s="4">
        <v>0.26081132553325653</v>
      </c>
    </row>
    <row r="59" spans="1:16" x14ac:dyDescent="0.3">
      <c r="A59" s="3" t="s">
        <v>19</v>
      </c>
      <c r="B59" s="4">
        <v>0</v>
      </c>
      <c r="C59" s="4">
        <v>0</v>
      </c>
      <c r="D59" s="4">
        <v>0</v>
      </c>
      <c r="E59" s="4">
        <v>0</v>
      </c>
      <c r="F59" s="4">
        <v>0</v>
      </c>
      <c r="K59" s="3" t="s">
        <v>262</v>
      </c>
      <c r="L59" s="4">
        <v>0</v>
      </c>
      <c r="M59" s="4">
        <v>0</v>
      </c>
      <c r="N59" s="4">
        <v>0</v>
      </c>
      <c r="O59" s="4">
        <v>0</v>
      </c>
      <c r="P59" s="4">
        <v>0.2397376793728028</v>
      </c>
    </row>
    <row r="60" spans="1:16" x14ac:dyDescent="0.3">
      <c r="A60" s="3" t="s">
        <v>263</v>
      </c>
      <c r="B60" s="4">
        <v>0</v>
      </c>
      <c r="C60" s="4">
        <v>0</v>
      </c>
      <c r="D60" s="4">
        <v>0</v>
      </c>
      <c r="E60" s="4">
        <v>0</v>
      </c>
      <c r="F60" s="4">
        <v>0</v>
      </c>
      <c r="K60" s="3" t="s">
        <v>14</v>
      </c>
      <c r="L60" s="4">
        <v>0</v>
      </c>
      <c r="M60" s="4">
        <v>0</v>
      </c>
      <c r="N60" s="4">
        <v>0</v>
      </c>
      <c r="O60" s="4">
        <v>0</v>
      </c>
      <c r="P60" s="4">
        <v>0</v>
      </c>
    </row>
  </sheetData>
  <autoFilter ref="K20:P29" xr:uid="{AC32819A-C28D-4865-AE92-36BBD44CE344}">
    <sortState xmlns:xlrd2="http://schemas.microsoft.com/office/spreadsheetml/2017/richdata2" ref="K21:P29">
      <sortCondition descending="1" ref="P20:P29"/>
    </sortState>
  </autoFilter>
  <mergeCells count="8">
    <mergeCell ref="B50:F50"/>
    <mergeCell ref="L50:P50"/>
    <mergeCell ref="B4:F4"/>
    <mergeCell ref="L4:P4"/>
    <mergeCell ref="B19:F19"/>
    <mergeCell ref="L19:P19"/>
    <mergeCell ref="B35:F35"/>
    <mergeCell ref="L35:P3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CEB28-5FB2-4413-9309-096496AF18B4}">
  <dimension ref="A5:AD281"/>
  <sheetViews>
    <sheetView showGridLines="0" topLeftCell="B1" zoomScale="55" zoomScaleNormal="55" workbookViewId="0">
      <selection activeCell="J19" sqref="J19"/>
    </sheetView>
  </sheetViews>
  <sheetFormatPr baseColWidth="10" defaultRowHeight="14.4" x14ac:dyDescent="0.3"/>
  <cols>
    <col min="1" max="1" width="3.88671875" style="15" customWidth="1"/>
    <col min="3" max="3" width="56.109375" customWidth="1"/>
    <col min="4" max="4" width="12.44140625" bestFit="1" customWidth="1"/>
    <col min="5" max="5" width="11.6640625" bestFit="1" customWidth="1"/>
    <col min="8" max="9" width="0" hidden="1" customWidth="1"/>
    <col min="15" max="15" width="4.109375" style="15" customWidth="1"/>
    <col min="17" max="17" width="59.5546875" customWidth="1"/>
    <col min="18" max="18" width="12.44140625" bestFit="1" customWidth="1"/>
    <col min="19" max="19" width="11.6640625" bestFit="1" customWidth="1"/>
    <col min="22" max="23" width="0" hidden="1" customWidth="1"/>
    <col min="30" max="30" width="11.5546875" style="15"/>
  </cols>
  <sheetData>
    <row r="5" spans="5:27" x14ac:dyDescent="0.3">
      <c r="E5" s="19" t="s">
        <v>325</v>
      </c>
      <c r="G5" t="s">
        <v>272</v>
      </c>
      <c r="H5">
        <v>2016</v>
      </c>
      <c r="I5">
        <v>2017</v>
      </c>
      <c r="J5">
        <v>2018</v>
      </c>
      <c r="K5">
        <v>2019</v>
      </c>
      <c r="L5">
        <v>2020</v>
      </c>
      <c r="S5" s="19" t="s">
        <v>325</v>
      </c>
      <c r="U5" t="s">
        <v>272</v>
      </c>
      <c r="V5">
        <v>2016</v>
      </c>
      <c r="W5">
        <v>2017</v>
      </c>
      <c r="X5">
        <v>2018</v>
      </c>
      <c r="Y5">
        <v>2019</v>
      </c>
      <c r="Z5">
        <v>2020</v>
      </c>
    </row>
    <row r="6" spans="5:27" x14ac:dyDescent="0.3">
      <c r="E6" t="s">
        <v>300</v>
      </c>
      <c r="F6" t="s">
        <v>326</v>
      </c>
      <c r="G6" t="s">
        <v>341</v>
      </c>
      <c r="H6" s="10">
        <f t="shared" ref="H6:L13" si="0">+COUNTIFS($D:$D,$E6,$D:$D,$F6,$F:$F,H$5)/COUNTIF($F:$F,H$5)</f>
        <v>0</v>
      </c>
      <c r="I6" s="10">
        <f t="shared" si="0"/>
        <v>9.0909090909090912E-2</v>
      </c>
      <c r="J6" s="10">
        <f t="shared" si="0"/>
        <v>8.3333333333333329E-2</v>
      </c>
      <c r="K6" s="10">
        <f t="shared" si="0"/>
        <v>7.6923076923076927E-2</v>
      </c>
      <c r="L6" s="10">
        <f t="shared" si="0"/>
        <v>6.6666666666666666E-2</v>
      </c>
      <c r="S6" t="s">
        <v>300</v>
      </c>
      <c r="T6" t="s">
        <v>326</v>
      </c>
      <c r="U6" t="s">
        <v>341</v>
      </c>
      <c r="V6" s="10">
        <f t="shared" ref="V6:Z13" si="1">+COUNTIFS($R:$R,$S6,$R:$R,$T6,$T:$T,V$5)/COUNTIF($T:$T,V$5)</f>
        <v>0.13513513513513514</v>
      </c>
      <c r="W6" s="10">
        <f t="shared" si="1"/>
        <v>0.04</v>
      </c>
      <c r="X6" s="10">
        <f t="shared" si="1"/>
        <v>4.7619047619047616E-2</v>
      </c>
      <c r="Y6" s="10">
        <f t="shared" si="1"/>
        <v>7.1428571428571425E-2</v>
      </c>
      <c r="Z6" s="10">
        <f t="shared" si="1"/>
        <v>5.5555555555555552E-2</v>
      </c>
    </row>
    <row r="7" spans="5:27" x14ac:dyDescent="0.3">
      <c r="E7" t="s">
        <v>327</v>
      </c>
      <c r="F7" t="s">
        <v>328</v>
      </c>
      <c r="G7" t="s">
        <v>342</v>
      </c>
      <c r="H7" s="10">
        <f t="shared" si="0"/>
        <v>0.58333333333333337</v>
      </c>
      <c r="I7" s="10">
        <f t="shared" si="0"/>
        <v>0.45454545454545453</v>
      </c>
      <c r="J7" s="10">
        <f t="shared" si="0"/>
        <v>0.41666666666666669</v>
      </c>
      <c r="K7" s="10">
        <f t="shared" si="0"/>
        <v>0.15384615384615385</v>
      </c>
      <c r="L7" s="10">
        <f t="shared" si="0"/>
        <v>0.26666666666666666</v>
      </c>
      <c r="S7" t="s">
        <v>327</v>
      </c>
      <c r="T7" t="s">
        <v>328</v>
      </c>
      <c r="U7" t="s">
        <v>342</v>
      </c>
      <c r="V7" s="10">
        <f t="shared" si="1"/>
        <v>0.3783783783783784</v>
      </c>
      <c r="W7" s="10">
        <f t="shared" si="1"/>
        <v>0.48</v>
      </c>
      <c r="X7" s="10">
        <f t="shared" si="1"/>
        <v>0.2857142857142857</v>
      </c>
      <c r="Y7" s="10">
        <f t="shared" si="1"/>
        <v>0.32142857142857145</v>
      </c>
      <c r="Z7" s="10">
        <f t="shared" si="1"/>
        <v>0.5</v>
      </c>
    </row>
    <row r="8" spans="5:27" x14ac:dyDescent="0.3">
      <c r="E8" t="s">
        <v>329</v>
      </c>
      <c r="F8" t="s">
        <v>330</v>
      </c>
      <c r="G8" s="17" t="s">
        <v>343</v>
      </c>
      <c r="H8" s="10">
        <f t="shared" si="0"/>
        <v>0</v>
      </c>
      <c r="I8" s="10">
        <f t="shared" si="0"/>
        <v>0.18181818181818182</v>
      </c>
      <c r="J8" s="10">
        <f t="shared" si="0"/>
        <v>8.3333333333333329E-2</v>
      </c>
      <c r="K8" s="10">
        <f t="shared" si="0"/>
        <v>0.23076923076923078</v>
      </c>
      <c r="L8" s="10">
        <f t="shared" si="0"/>
        <v>0.13333333333333333</v>
      </c>
      <c r="S8" t="s">
        <v>329</v>
      </c>
      <c r="T8" t="s">
        <v>330</v>
      </c>
      <c r="U8" s="17" t="s">
        <v>343</v>
      </c>
      <c r="V8" s="10">
        <f t="shared" si="1"/>
        <v>0.1891891891891892</v>
      </c>
      <c r="W8" s="10">
        <f t="shared" si="1"/>
        <v>0.2</v>
      </c>
      <c r="X8" s="10">
        <f t="shared" si="1"/>
        <v>0.38095238095238093</v>
      </c>
      <c r="Y8" s="10">
        <f t="shared" si="1"/>
        <v>0.35714285714285715</v>
      </c>
      <c r="Z8" s="10">
        <f t="shared" si="1"/>
        <v>0.27777777777777779</v>
      </c>
    </row>
    <row r="9" spans="5:27" x14ac:dyDescent="0.3">
      <c r="E9" t="s">
        <v>331</v>
      </c>
      <c r="F9" t="s">
        <v>332</v>
      </c>
      <c r="G9" s="17" t="s">
        <v>344</v>
      </c>
      <c r="H9" s="10">
        <f t="shared" si="0"/>
        <v>0.16666666666666666</v>
      </c>
      <c r="I9" s="10">
        <f t="shared" si="0"/>
        <v>9.0909090909090912E-2</v>
      </c>
      <c r="J9" s="10">
        <f t="shared" si="0"/>
        <v>0.16666666666666666</v>
      </c>
      <c r="K9" s="10">
        <f t="shared" si="0"/>
        <v>0.15384615384615385</v>
      </c>
      <c r="L9" s="10">
        <f t="shared" si="0"/>
        <v>0.13333333333333333</v>
      </c>
      <c r="S9" t="s">
        <v>331</v>
      </c>
      <c r="T9" t="s">
        <v>332</v>
      </c>
      <c r="U9" s="17" t="s">
        <v>344</v>
      </c>
      <c r="V9" s="10">
        <f t="shared" si="1"/>
        <v>0.1891891891891892</v>
      </c>
      <c r="W9" s="10">
        <f t="shared" si="1"/>
        <v>0.24</v>
      </c>
      <c r="X9" s="10">
        <f t="shared" si="1"/>
        <v>0.14285714285714285</v>
      </c>
      <c r="Y9" s="10">
        <f t="shared" si="1"/>
        <v>0.10714285714285714</v>
      </c>
      <c r="Z9" s="10">
        <f t="shared" si="1"/>
        <v>5.5555555555555552E-2</v>
      </c>
    </row>
    <row r="10" spans="5:27" x14ac:dyDescent="0.3">
      <c r="E10" t="s">
        <v>333</v>
      </c>
      <c r="F10" t="s">
        <v>334</v>
      </c>
      <c r="G10" s="17" t="s">
        <v>345</v>
      </c>
      <c r="H10" s="10">
        <f t="shared" si="0"/>
        <v>8.3333333333333329E-2</v>
      </c>
      <c r="I10" s="10">
        <f t="shared" si="0"/>
        <v>9.0909090909090912E-2</v>
      </c>
      <c r="J10" s="10">
        <f t="shared" si="0"/>
        <v>0.16666666666666666</v>
      </c>
      <c r="K10" s="10">
        <f t="shared" si="0"/>
        <v>7.6923076923076927E-2</v>
      </c>
      <c r="L10" s="10">
        <f t="shared" si="0"/>
        <v>0.13333333333333333</v>
      </c>
      <c r="S10" t="s">
        <v>333</v>
      </c>
      <c r="T10" t="s">
        <v>334</v>
      </c>
      <c r="U10" s="17" t="s">
        <v>345</v>
      </c>
      <c r="V10" s="10">
        <f t="shared" si="1"/>
        <v>2.7027027027027029E-2</v>
      </c>
      <c r="W10" s="10">
        <f t="shared" si="1"/>
        <v>0.04</v>
      </c>
      <c r="X10" s="10">
        <f t="shared" si="1"/>
        <v>9.5238095238095233E-2</v>
      </c>
      <c r="Y10" s="10">
        <f t="shared" si="1"/>
        <v>0</v>
      </c>
      <c r="Z10" s="10">
        <f t="shared" si="1"/>
        <v>2.7777777777777776E-2</v>
      </c>
    </row>
    <row r="11" spans="5:27" x14ac:dyDescent="0.3">
      <c r="E11" t="s">
        <v>335</v>
      </c>
      <c r="F11" t="s">
        <v>336</v>
      </c>
      <c r="G11" s="17" t="s">
        <v>346</v>
      </c>
      <c r="H11" s="10">
        <f t="shared" si="0"/>
        <v>8.3333333333333329E-2</v>
      </c>
      <c r="I11" s="10">
        <f t="shared" si="0"/>
        <v>0</v>
      </c>
      <c r="J11" s="10">
        <f t="shared" si="0"/>
        <v>0</v>
      </c>
      <c r="K11" s="10">
        <f t="shared" si="0"/>
        <v>7.6923076923076927E-2</v>
      </c>
      <c r="L11" s="10">
        <f t="shared" si="0"/>
        <v>0</v>
      </c>
      <c r="S11" t="s">
        <v>335</v>
      </c>
      <c r="T11" t="s">
        <v>336</v>
      </c>
      <c r="U11" s="17" t="s">
        <v>346</v>
      </c>
      <c r="V11" s="10">
        <f t="shared" si="1"/>
        <v>2.7027027027027029E-2</v>
      </c>
      <c r="W11" s="10">
        <f t="shared" si="1"/>
        <v>0</v>
      </c>
      <c r="X11" s="10">
        <f t="shared" si="1"/>
        <v>4.7619047619047616E-2</v>
      </c>
      <c r="Y11" s="10">
        <f t="shared" si="1"/>
        <v>0.10714285714285714</v>
      </c>
      <c r="Z11" s="10">
        <f t="shared" si="1"/>
        <v>2.7777777777777776E-2</v>
      </c>
    </row>
    <row r="12" spans="5:27" x14ac:dyDescent="0.3">
      <c r="E12" t="s">
        <v>339</v>
      </c>
      <c r="F12" t="s">
        <v>340</v>
      </c>
      <c r="G12" s="17" t="s">
        <v>347</v>
      </c>
      <c r="H12" s="10">
        <f t="shared" si="0"/>
        <v>0</v>
      </c>
      <c r="I12" s="10">
        <f t="shared" si="0"/>
        <v>0</v>
      </c>
      <c r="J12" s="10">
        <f t="shared" si="0"/>
        <v>0</v>
      </c>
      <c r="K12" s="10">
        <f t="shared" si="0"/>
        <v>0.15384615384615385</v>
      </c>
      <c r="L12" s="10">
        <f t="shared" si="0"/>
        <v>0.13333333333333333</v>
      </c>
      <c r="S12" t="s">
        <v>339</v>
      </c>
      <c r="T12" t="s">
        <v>340</v>
      </c>
      <c r="U12" s="17" t="s">
        <v>347</v>
      </c>
      <c r="V12" s="10">
        <f t="shared" si="1"/>
        <v>0</v>
      </c>
      <c r="W12" s="10">
        <f t="shared" si="1"/>
        <v>0</v>
      </c>
      <c r="X12" s="10">
        <f t="shared" si="1"/>
        <v>0</v>
      </c>
      <c r="Y12" s="10">
        <f t="shared" si="1"/>
        <v>0</v>
      </c>
      <c r="Z12" s="10">
        <f t="shared" si="1"/>
        <v>0</v>
      </c>
    </row>
    <row r="13" spans="5:27" x14ac:dyDescent="0.3">
      <c r="E13" t="s">
        <v>337</v>
      </c>
      <c r="F13" t="s">
        <v>338</v>
      </c>
      <c r="G13" s="17" t="s">
        <v>348</v>
      </c>
      <c r="H13" s="10">
        <f t="shared" si="0"/>
        <v>8.3333333333333329E-2</v>
      </c>
      <c r="I13" s="10">
        <f t="shared" si="0"/>
        <v>9.0909090909090912E-2</v>
      </c>
      <c r="J13" s="10">
        <f t="shared" si="0"/>
        <v>8.3333333333333329E-2</v>
      </c>
      <c r="K13" s="10">
        <f t="shared" si="0"/>
        <v>7.6923076923076927E-2</v>
      </c>
      <c r="L13" s="10">
        <f t="shared" si="0"/>
        <v>0.13333333333333333</v>
      </c>
      <c r="S13" t="s">
        <v>337</v>
      </c>
      <c r="T13" t="s">
        <v>338</v>
      </c>
      <c r="U13" s="17" t="s">
        <v>348</v>
      </c>
      <c r="V13" s="10">
        <f t="shared" si="1"/>
        <v>5.4054054054054057E-2</v>
      </c>
      <c r="W13" s="10">
        <f t="shared" si="1"/>
        <v>0</v>
      </c>
      <c r="X13" s="10">
        <f t="shared" si="1"/>
        <v>0</v>
      </c>
      <c r="Y13" s="10">
        <f t="shared" si="1"/>
        <v>3.5714285714285712E-2</v>
      </c>
      <c r="Z13" s="10">
        <f t="shared" si="1"/>
        <v>5.5555555555555552E-2</v>
      </c>
    </row>
    <row r="14" spans="5:27" x14ac:dyDescent="0.3">
      <c r="H14" s="18">
        <f>SUM(H6:H13)</f>
        <v>1</v>
      </c>
      <c r="I14" s="18">
        <f t="shared" ref="I14:L14" si="2">SUM(I6:I13)</f>
        <v>1</v>
      </c>
      <c r="J14" s="18">
        <f t="shared" si="2"/>
        <v>1</v>
      </c>
      <c r="K14" s="18">
        <f t="shared" si="2"/>
        <v>1</v>
      </c>
      <c r="L14" s="18">
        <f t="shared" si="2"/>
        <v>0.99999999999999989</v>
      </c>
      <c r="V14" s="18">
        <f>SUM(V6:V13)</f>
        <v>1</v>
      </c>
      <c r="W14" s="18">
        <f t="shared" ref="W14:Z14" si="3">SUM(W6:W13)</f>
        <v>1</v>
      </c>
      <c r="X14" s="18">
        <f t="shared" si="3"/>
        <v>0.99999999999999978</v>
      </c>
      <c r="Y14" s="18">
        <f t="shared" si="3"/>
        <v>0.99999999999999989</v>
      </c>
      <c r="Z14" s="18">
        <f t="shared" si="3"/>
        <v>1</v>
      </c>
      <c r="AA14" s="18"/>
    </row>
    <row r="17" spans="3:20" x14ac:dyDescent="0.3">
      <c r="C17" s="61" t="s">
        <v>3</v>
      </c>
      <c r="D17" s="61" t="s">
        <v>419</v>
      </c>
      <c r="E17" s="61" t="s">
        <v>323</v>
      </c>
      <c r="F17" s="61" t="s">
        <v>289</v>
      </c>
      <c r="Q17" s="61" t="s">
        <v>3</v>
      </c>
      <c r="R17" s="61" t="s">
        <v>419</v>
      </c>
      <c r="S17" s="61" t="s">
        <v>323</v>
      </c>
      <c r="T17" s="61" t="s">
        <v>289</v>
      </c>
    </row>
    <row r="18" spans="3:20" x14ac:dyDescent="0.3">
      <c r="C18" s="3" t="s">
        <v>73</v>
      </c>
      <c r="D18" s="64">
        <v>3.2003398537728533</v>
      </c>
      <c r="E18" s="3" t="s">
        <v>8</v>
      </c>
      <c r="F18" s="3">
        <v>2020</v>
      </c>
      <c r="Q18" s="3" t="s">
        <v>55</v>
      </c>
      <c r="R18" s="64">
        <v>1.1532765365652009</v>
      </c>
      <c r="S18" s="3" t="s">
        <v>10</v>
      </c>
      <c r="T18" s="3">
        <v>2020</v>
      </c>
    </row>
    <row r="19" spans="3:20" x14ac:dyDescent="0.3">
      <c r="C19" s="3" t="s">
        <v>86</v>
      </c>
      <c r="D19" s="64">
        <v>1.3927870804616036</v>
      </c>
      <c r="E19" s="3" t="s">
        <v>8</v>
      </c>
      <c r="F19" s="3">
        <v>2020</v>
      </c>
      <c r="Q19" s="3" t="s">
        <v>74</v>
      </c>
      <c r="R19" s="64">
        <v>0.99563118650417981</v>
      </c>
      <c r="S19" s="3" t="s">
        <v>17</v>
      </c>
      <c r="T19" s="3">
        <v>2020</v>
      </c>
    </row>
    <row r="20" spans="3:20" x14ac:dyDescent="0.3">
      <c r="C20" s="3" t="s">
        <v>39</v>
      </c>
      <c r="D20" s="64">
        <v>1.828440955655259</v>
      </c>
      <c r="E20" s="3" t="s">
        <v>12</v>
      </c>
      <c r="F20" s="3">
        <v>2020</v>
      </c>
      <c r="Q20" s="3" t="s">
        <v>51</v>
      </c>
      <c r="R20" s="64">
        <v>1.4732000723277057</v>
      </c>
      <c r="S20" s="3" t="s">
        <v>19</v>
      </c>
      <c r="T20" s="3">
        <v>2020</v>
      </c>
    </row>
    <row r="21" spans="3:20" x14ac:dyDescent="0.3">
      <c r="C21" s="3" t="s">
        <v>92</v>
      </c>
      <c r="D21" s="64">
        <v>3.9855661972631551</v>
      </c>
      <c r="E21" s="3" t="s">
        <v>23</v>
      </c>
      <c r="F21" s="3">
        <v>2020</v>
      </c>
      <c r="Q21" s="3" t="s">
        <v>56</v>
      </c>
      <c r="R21" s="64">
        <v>1.0772004574929193</v>
      </c>
      <c r="S21" s="3" t="s">
        <v>12</v>
      </c>
      <c r="T21" s="3">
        <v>2020</v>
      </c>
    </row>
    <row r="22" spans="3:20" x14ac:dyDescent="0.3">
      <c r="C22" s="3" t="s">
        <v>82</v>
      </c>
      <c r="D22" s="64">
        <v>1.4531720472313538</v>
      </c>
      <c r="E22" s="3" t="s">
        <v>12</v>
      </c>
      <c r="F22" s="3">
        <v>2020</v>
      </c>
      <c r="Q22" s="3" t="s">
        <v>52</v>
      </c>
      <c r="R22" s="64">
        <v>0.96443737224284942</v>
      </c>
      <c r="S22" s="3" t="s">
        <v>23</v>
      </c>
      <c r="T22" s="3">
        <v>2020</v>
      </c>
    </row>
    <row r="23" spans="3:20" x14ac:dyDescent="0.3">
      <c r="C23" s="3" t="s">
        <v>44</v>
      </c>
      <c r="D23" s="64">
        <v>0.88188153278878567</v>
      </c>
      <c r="E23" s="3" t="s">
        <v>23</v>
      </c>
      <c r="F23" s="3">
        <v>2020</v>
      </c>
      <c r="Q23" s="3" t="s">
        <v>89</v>
      </c>
      <c r="R23" s="64">
        <v>1.5686620609373418</v>
      </c>
      <c r="S23" s="3" t="s">
        <v>8</v>
      </c>
      <c r="T23" s="3">
        <v>2020</v>
      </c>
    </row>
    <row r="24" spans="3:20" x14ac:dyDescent="0.3">
      <c r="C24" s="3" t="s">
        <v>79</v>
      </c>
      <c r="D24" s="64">
        <v>10.822476189125362</v>
      </c>
      <c r="E24" s="3" t="s">
        <v>8</v>
      </c>
      <c r="F24" s="3">
        <v>2020</v>
      </c>
      <c r="Q24" s="3" t="s">
        <v>85</v>
      </c>
      <c r="R24" s="64">
        <v>0.27012520984352445</v>
      </c>
      <c r="S24" s="3" t="s">
        <v>23</v>
      </c>
      <c r="T24" s="3">
        <v>2020</v>
      </c>
    </row>
    <row r="25" spans="3:20" x14ac:dyDescent="0.3">
      <c r="C25" s="3" t="s">
        <v>34</v>
      </c>
      <c r="D25" s="64">
        <v>0.91406977040186732</v>
      </c>
      <c r="E25" s="3" t="s">
        <v>8</v>
      </c>
      <c r="F25" s="3">
        <v>2020</v>
      </c>
      <c r="Q25" s="3" t="s">
        <v>37</v>
      </c>
      <c r="R25" s="64">
        <v>4.511166666666667</v>
      </c>
      <c r="S25" s="3" t="s">
        <v>12</v>
      </c>
      <c r="T25" s="3">
        <v>2020</v>
      </c>
    </row>
    <row r="26" spans="3:20" x14ac:dyDescent="0.3">
      <c r="C26" s="3" t="s">
        <v>43</v>
      </c>
      <c r="D26" s="64">
        <v>2.2355340590294355</v>
      </c>
      <c r="E26" s="3" t="s">
        <v>17</v>
      </c>
      <c r="F26" s="3">
        <v>2020</v>
      </c>
      <c r="Q26" s="3" t="s">
        <v>69</v>
      </c>
      <c r="R26" s="64">
        <v>0.8862979152104723</v>
      </c>
      <c r="S26" s="3" t="s">
        <v>17</v>
      </c>
      <c r="T26" s="3">
        <v>2020</v>
      </c>
    </row>
    <row r="27" spans="3:20" x14ac:dyDescent="0.3">
      <c r="C27" s="3" t="s">
        <v>87</v>
      </c>
      <c r="D27" s="64">
        <v>7.6061772058365564</v>
      </c>
      <c r="E27" s="3" t="s">
        <v>12</v>
      </c>
      <c r="F27" s="3">
        <v>2020</v>
      </c>
      <c r="Q27" s="3" t="s">
        <v>66</v>
      </c>
      <c r="R27" s="64">
        <v>2.6227559329094525</v>
      </c>
      <c r="S27" s="3" t="s">
        <v>8</v>
      </c>
      <c r="T27" s="3">
        <v>2020</v>
      </c>
    </row>
    <row r="28" spans="3:20" x14ac:dyDescent="0.3">
      <c r="C28" s="3" t="s">
        <v>28</v>
      </c>
      <c r="D28" s="64">
        <v>0.30474212877611323</v>
      </c>
      <c r="E28" s="3" t="s">
        <v>14</v>
      </c>
      <c r="F28" s="3">
        <v>2020</v>
      </c>
      <c r="Q28" s="3" t="s">
        <v>67</v>
      </c>
      <c r="R28" s="64">
        <v>1.3867734501815354</v>
      </c>
      <c r="S28" s="3" t="s">
        <v>17</v>
      </c>
      <c r="T28" s="3">
        <v>2020</v>
      </c>
    </row>
    <row r="29" spans="3:20" x14ac:dyDescent="0.3">
      <c r="C29" s="3" t="s">
        <v>41</v>
      </c>
      <c r="D29" s="64">
        <v>0.63484373683799566</v>
      </c>
      <c r="E29" s="3" t="s">
        <v>23</v>
      </c>
      <c r="F29" s="3">
        <v>2020</v>
      </c>
      <c r="Q29" s="3" t="s">
        <v>77</v>
      </c>
      <c r="R29" s="64">
        <v>0.83377129950104456</v>
      </c>
      <c r="S29" s="3" t="s">
        <v>8</v>
      </c>
      <c r="T29" s="3">
        <v>2020</v>
      </c>
    </row>
    <row r="30" spans="3:20" x14ac:dyDescent="0.3">
      <c r="C30" s="3" t="s">
        <v>61</v>
      </c>
      <c r="D30" s="64">
        <v>0.93477918254894365</v>
      </c>
      <c r="E30" s="3" t="s">
        <v>17</v>
      </c>
      <c r="F30" s="3">
        <v>2020</v>
      </c>
      <c r="Q30" s="3" t="s">
        <v>32</v>
      </c>
      <c r="R30" s="64">
        <v>0.97881601903837323</v>
      </c>
      <c r="S30" s="3" t="s">
        <v>10</v>
      </c>
      <c r="T30" s="3">
        <v>2020</v>
      </c>
    </row>
    <row r="31" spans="3:20" x14ac:dyDescent="0.3">
      <c r="C31" s="3" t="s">
        <v>138</v>
      </c>
      <c r="D31" s="64">
        <v>1.7325271319487789</v>
      </c>
      <c r="E31" s="3" t="s">
        <v>8</v>
      </c>
      <c r="F31" s="3">
        <v>2020</v>
      </c>
      <c r="Q31" s="3" t="s">
        <v>30</v>
      </c>
      <c r="R31" s="64">
        <v>0.80817410637157983</v>
      </c>
      <c r="S31" s="3" t="s">
        <v>10</v>
      </c>
      <c r="T31" s="3">
        <v>2020</v>
      </c>
    </row>
    <row r="32" spans="3:20" x14ac:dyDescent="0.3">
      <c r="C32" s="3" t="s">
        <v>140</v>
      </c>
      <c r="D32" s="64">
        <v>2.4149126299471408</v>
      </c>
      <c r="E32" s="3" t="s">
        <v>8</v>
      </c>
      <c r="F32" s="3">
        <v>2020</v>
      </c>
      <c r="Q32" s="3" t="s">
        <v>40</v>
      </c>
      <c r="R32" s="64">
        <v>1.2950685424511805</v>
      </c>
      <c r="S32" s="3" t="s">
        <v>8</v>
      </c>
      <c r="T32" s="3">
        <v>2020</v>
      </c>
    </row>
    <row r="33" spans="3:20" x14ac:dyDescent="0.3">
      <c r="C33" s="3" t="s">
        <v>92</v>
      </c>
      <c r="D33" s="64">
        <v>3.6972796460410984</v>
      </c>
      <c r="E33" s="3" t="s">
        <v>23</v>
      </c>
      <c r="F33" s="3">
        <v>2019</v>
      </c>
      <c r="Q33" s="3" t="s">
        <v>26</v>
      </c>
      <c r="R33" s="64">
        <v>1.7476143815964751</v>
      </c>
      <c r="S33" s="3" t="s">
        <v>8</v>
      </c>
      <c r="T33" s="3">
        <v>2020</v>
      </c>
    </row>
    <row r="34" spans="3:20" x14ac:dyDescent="0.3">
      <c r="C34" s="3" t="s">
        <v>86</v>
      </c>
      <c r="D34" s="64">
        <v>1.2931969330758752</v>
      </c>
      <c r="E34" s="3" t="s">
        <v>8</v>
      </c>
      <c r="F34" s="3">
        <v>2019</v>
      </c>
      <c r="Q34" s="3" t="s">
        <v>60</v>
      </c>
      <c r="R34" s="64">
        <v>0.87180056690549268</v>
      </c>
      <c r="S34" s="3" t="s">
        <v>17</v>
      </c>
      <c r="T34" s="3">
        <v>2020</v>
      </c>
    </row>
    <row r="35" spans="3:20" x14ac:dyDescent="0.3">
      <c r="C35" s="3" t="s">
        <v>73</v>
      </c>
      <c r="D35" s="64">
        <v>2.8687344838808375</v>
      </c>
      <c r="E35" s="3" t="s">
        <v>8</v>
      </c>
      <c r="F35" s="3">
        <v>2019</v>
      </c>
      <c r="Q35" s="3" t="s">
        <v>57</v>
      </c>
      <c r="R35" s="64">
        <v>1.2552952528668047</v>
      </c>
      <c r="S35" s="3" t="s">
        <v>12</v>
      </c>
      <c r="T35" s="3">
        <v>2020</v>
      </c>
    </row>
    <row r="36" spans="3:20" x14ac:dyDescent="0.3">
      <c r="C36" s="3" t="s">
        <v>82</v>
      </c>
      <c r="D36" s="64">
        <v>2.1138852655968994</v>
      </c>
      <c r="E36" s="3" t="s">
        <v>12</v>
      </c>
      <c r="F36" s="3">
        <v>2019</v>
      </c>
      <c r="Q36" s="3" t="s">
        <v>68</v>
      </c>
      <c r="R36" s="64">
        <v>0.9681715609109024</v>
      </c>
      <c r="S36" s="3" t="s">
        <v>17</v>
      </c>
      <c r="T36" s="3">
        <v>2020</v>
      </c>
    </row>
    <row r="37" spans="3:20" x14ac:dyDescent="0.3">
      <c r="C37" s="3" t="s">
        <v>44</v>
      </c>
      <c r="D37" s="64">
        <v>0.48364293057892183</v>
      </c>
      <c r="E37" s="3" t="s">
        <v>23</v>
      </c>
      <c r="F37" s="3">
        <v>2019</v>
      </c>
      <c r="Q37" s="3" t="s">
        <v>31</v>
      </c>
      <c r="R37" s="64">
        <v>2.2131265756266045</v>
      </c>
      <c r="S37" s="3" t="s">
        <v>12</v>
      </c>
      <c r="T37" s="3">
        <v>2020</v>
      </c>
    </row>
    <row r="38" spans="3:20" x14ac:dyDescent="0.3">
      <c r="C38" s="3" t="s">
        <v>79</v>
      </c>
      <c r="D38" s="64">
        <v>9.942558517500796</v>
      </c>
      <c r="E38" s="3" t="s">
        <v>8</v>
      </c>
      <c r="F38" s="3">
        <v>2019</v>
      </c>
      <c r="Q38" s="3" t="s">
        <v>58</v>
      </c>
      <c r="R38" s="64">
        <v>0.88715263734712557</v>
      </c>
      <c r="S38" s="3" t="s">
        <v>12</v>
      </c>
      <c r="T38" s="3">
        <v>2020</v>
      </c>
    </row>
    <row r="39" spans="3:20" x14ac:dyDescent="0.3">
      <c r="C39" s="3" t="s">
        <v>34</v>
      </c>
      <c r="D39" s="64">
        <v>1.1542856204698395</v>
      </c>
      <c r="E39" s="3" t="s">
        <v>8</v>
      </c>
      <c r="F39" s="3">
        <v>2019</v>
      </c>
      <c r="Q39" s="3" t="s">
        <v>48</v>
      </c>
      <c r="R39" s="64">
        <v>0.85577858863126655</v>
      </c>
      <c r="S39" s="3" t="s">
        <v>23</v>
      </c>
      <c r="T39" s="3">
        <v>2020</v>
      </c>
    </row>
    <row r="40" spans="3:20" x14ac:dyDescent="0.3">
      <c r="C40" s="3" t="s">
        <v>43</v>
      </c>
      <c r="D40" s="64">
        <v>3.1293687119749651</v>
      </c>
      <c r="E40" s="3" t="s">
        <v>17</v>
      </c>
      <c r="F40" s="3">
        <v>2019</v>
      </c>
      <c r="Q40" s="3" t="s">
        <v>49</v>
      </c>
      <c r="R40" s="64">
        <v>0.69083911089915662</v>
      </c>
      <c r="S40" s="3" t="s">
        <v>23</v>
      </c>
      <c r="T40" s="3">
        <v>2020</v>
      </c>
    </row>
    <row r="41" spans="3:20" x14ac:dyDescent="0.3">
      <c r="C41" s="3" t="s">
        <v>87</v>
      </c>
      <c r="D41" s="64">
        <v>1.9119018531519429</v>
      </c>
      <c r="E41" s="3" t="s">
        <v>12</v>
      </c>
      <c r="F41" s="3">
        <v>2019</v>
      </c>
      <c r="Q41" s="3" t="s">
        <v>42</v>
      </c>
      <c r="R41" s="64">
        <v>1.1341115902036438</v>
      </c>
      <c r="S41" s="3" t="s">
        <v>262</v>
      </c>
      <c r="T41" s="3">
        <v>2020</v>
      </c>
    </row>
    <row r="42" spans="3:20" x14ac:dyDescent="0.3">
      <c r="C42" s="3" t="s">
        <v>61</v>
      </c>
      <c r="D42" s="64">
        <v>0.8086702695991812</v>
      </c>
      <c r="E42" s="3" t="s">
        <v>17</v>
      </c>
      <c r="F42" s="3">
        <v>2019</v>
      </c>
      <c r="Q42" s="3" t="s">
        <v>25</v>
      </c>
      <c r="R42" s="64">
        <v>0.72813772139649469</v>
      </c>
      <c r="S42" s="3" t="s">
        <v>263</v>
      </c>
      <c r="T42" s="3">
        <v>2020</v>
      </c>
    </row>
    <row r="43" spans="3:20" x14ac:dyDescent="0.3">
      <c r="C43" s="3" t="s">
        <v>41</v>
      </c>
      <c r="D43" s="64">
        <v>0.86173591731266153</v>
      </c>
      <c r="E43" s="3" t="s">
        <v>23</v>
      </c>
      <c r="F43" s="3">
        <v>2019</v>
      </c>
      <c r="Q43" s="3" t="s">
        <v>72</v>
      </c>
      <c r="R43" s="64">
        <v>0.90271015563981094</v>
      </c>
      <c r="S43" s="3" t="s">
        <v>8</v>
      </c>
      <c r="T43" s="3">
        <v>2020</v>
      </c>
    </row>
    <row r="44" spans="3:20" x14ac:dyDescent="0.3">
      <c r="C44" s="3" t="s">
        <v>138</v>
      </c>
      <c r="D44" s="64">
        <v>1.7687138192731353</v>
      </c>
      <c r="E44" s="3" t="s">
        <v>8</v>
      </c>
      <c r="F44" s="3">
        <v>2019</v>
      </c>
      <c r="Q44" s="3" t="s">
        <v>36</v>
      </c>
      <c r="R44" s="64">
        <v>1.0991438860525136</v>
      </c>
      <c r="S44" s="3" t="s">
        <v>12</v>
      </c>
      <c r="T44" s="3">
        <v>2020</v>
      </c>
    </row>
    <row r="45" spans="3:20" x14ac:dyDescent="0.3">
      <c r="C45" s="3" t="s">
        <v>140</v>
      </c>
      <c r="D45" s="64">
        <v>1.1314717223805997</v>
      </c>
      <c r="E45" s="3" t="s">
        <v>8</v>
      </c>
      <c r="F45" s="3">
        <v>2019</v>
      </c>
      <c r="Q45" s="3" t="s">
        <v>88</v>
      </c>
      <c r="R45" s="64">
        <v>0.82254276744335053</v>
      </c>
      <c r="S45" s="3" t="s">
        <v>8</v>
      </c>
      <c r="T45" s="3">
        <v>2020</v>
      </c>
    </row>
    <row r="46" spans="3:20" x14ac:dyDescent="0.3">
      <c r="C46" s="3" t="s">
        <v>86</v>
      </c>
      <c r="D46" s="64">
        <v>1.4593880539642243</v>
      </c>
      <c r="E46" s="3" t="s">
        <v>8</v>
      </c>
      <c r="F46" s="3">
        <v>2018</v>
      </c>
      <c r="Q46" s="3" t="s">
        <v>62</v>
      </c>
      <c r="R46" s="64">
        <v>0.65868182239796214</v>
      </c>
      <c r="S46" s="3" t="s">
        <v>17</v>
      </c>
      <c r="T46" s="3">
        <v>2020</v>
      </c>
    </row>
    <row r="47" spans="3:20" x14ac:dyDescent="0.3">
      <c r="C47" s="3" t="s">
        <v>82</v>
      </c>
      <c r="D47" s="64">
        <v>1.6767587561744852</v>
      </c>
      <c r="E47" s="3" t="s">
        <v>12</v>
      </c>
      <c r="F47" s="3">
        <v>2018</v>
      </c>
      <c r="Q47" s="3" t="s">
        <v>93</v>
      </c>
      <c r="R47" s="64">
        <v>0.89987563205076782</v>
      </c>
      <c r="S47" s="3" t="s">
        <v>8</v>
      </c>
      <c r="T47" s="3">
        <v>2020</v>
      </c>
    </row>
    <row r="48" spans="3:20" x14ac:dyDescent="0.3">
      <c r="C48" s="3" t="s">
        <v>44</v>
      </c>
      <c r="D48" s="64">
        <v>0.66798849806806659</v>
      </c>
      <c r="E48" s="3" t="s">
        <v>23</v>
      </c>
      <c r="F48" s="3">
        <v>2018</v>
      </c>
      <c r="Q48" s="3" t="s">
        <v>50</v>
      </c>
      <c r="R48" s="64">
        <v>0.1424551054657274</v>
      </c>
      <c r="S48" s="3" t="s">
        <v>12</v>
      </c>
      <c r="T48" s="3">
        <v>2020</v>
      </c>
    </row>
    <row r="49" spans="3:20" x14ac:dyDescent="0.3">
      <c r="C49" s="3" t="s">
        <v>79</v>
      </c>
      <c r="D49" s="64">
        <v>7.1327726578352477</v>
      </c>
      <c r="E49" s="3" t="s">
        <v>8</v>
      </c>
      <c r="F49" s="3">
        <v>2018</v>
      </c>
      <c r="Q49" s="3" t="s">
        <v>54</v>
      </c>
      <c r="R49" s="64">
        <v>1.0642028673337884</v>
      </c>
      <c r="S49" s="3" t="s">
        <v>10</v>
      </c>
      <c r="T49" s="3">
        <v>2020</v>
      </c>
    </row>
    <row r="50" spans="3:20" x14ac:dyDescent="0.3">
      <c r="C50" s="3" t="s">
        <v>73</v>
      </c>
      <c r="D50" s="64">
        <v>2.1624226846882038</v>
      </c>
      <c r="E50" s="3" t="s">
        <v>8</v>
      </c>
      <c r="F50" s="3">
        <v>2018</v>
      </c>
      <c r="Q50" s="3" t="s">
        <v>84</v>
      </c>
      <c r="R50" s="64">
        <v>0.5859699770152591</v>
      </c>
      <c r="S50" s="3" t="s">
        <v>10</v>
      </c>
      <c r="T50" s="3">
        <v>2020</v>
      </c>
    </row>
    <row r="51" spans="3:20" x14ac:dyDescent="0.3">
      <c r="C51" s="3" t="s">
        <v>34</v>
      </c>
      <c r="D51" s="64">
        <v>0.93856681786343732</v>
      </c>
      <c r="E51" s="3" t="s">
        <v>8</v>
      </c>
      <c r="F51" s="3">
        <v>2018</v>
      </c>
      <c r="Q51" s="3" t="s">
        <v>47</v>
      </c>
      <c r="R51" s="64">
        <v>0.74149833623437744</v>
      </c>
      <c r="S51" s="3" t="s">
        <v>8</v>
      </c>
      <c r="T51" s="3">
        <v>2020</v>
      </c>
    </row>
    <row r="52" spans="3:20" x14ac:dyDescent="0.3">
      <c r="C52" s="3" t="s">
        <v>43</v>
      </c>
      <c r="D52" s="64">
        <v>0.47288373892558699</v>
      </c>
      <c r="E52" s="3" t="s">
        <v>17</v>
      </c>
      <c r="F52" s="3">
        <v>2018</v>
      </c>
      <c r="Q52" s="3" t="s">
        <v>46</v>
      </c>
      <c r="R52" s="64">
        <v>4.7724419091625432</v>
      </c>
      <c r="S52" s="3" t="s">
        <v>17</v>
      </c>
      <c r="T52" s="3">
        <v>2020</v>
      </c>
    </row>
    <row r="53" spans="3:20" x14ac:dyDescent="0.3">
      <c r="C53" s="3" t="s">
        <v>87</v>
      </c>
      <c r="D53" s="64">
        <v>2.2846667610508242</v>
      </c>
      <c r="E53" s="3" t="s">
        <v>12</v>
      </c>
      <c r="F53" s="3">
        <v>2018</v>
      </c>
      <c r="Q53" s="3" t="s">
        <v>29</v>
      </c>
      <c r="R53" s="64">
        <v>1.3835149919248768</v>
      </c>
      <c r="S53" s="3" t="s">
        <v>12</v>
      </c>
      <c r="T53" s="3">
        <v>2020</v>
      </c>
    </row>
    <row r="54" spans="3:20" x14ac:dyDescent="0.3">
      <c r="C54" s="3" t="s">
        <v>61</v>
      </c>
      <c r="D54" s="64">
        <v>0.83462769859571917</v>
      </c>
      <c r="E54" s="3" t="s">
        <v>17</v>
      </c>
      <c r="F54" s="3">
        <v>2018</v>
      </c>
      <c r="Q54" s="3" t="s">
        <v>89</v>
      </c>
      <c r="R54" s="64">
        <v>1.4634456630556116</v>
      </c>
      <c r="S54" s="3" t="s">
        <v>8</v>
      </c>
      <c r="T54" s="3">
        <v>2019</v>
      </c>
    </row>
    <row r="55" spans="3:20" x14ac:dyDescent="0.3">
      <c r="C55" s="3" t="s">
        <v>41</v>
      </c>
      <c r="D55" s="64">
        <v>0.88034764966473544</v>
      </c>
      <c r="E55" s="3" t="s">
        <v>23</v>
      </c>
      <c r="F55" s="3">
        <v>2018</v>
      </c>
      <c r="Q55" s="3" t="s">
        <v>85</v>
      </c>
      <c r="R55" s="64">
        <v>0.60218405511607576</v>
      </c>
      <c r="S55" s="3" t="s">
        <v>23</v>
      </c>
      <c r="T55" s="3">
        <v>2019</v>
      </c>
    </row>
    <row r="56" spans="3:20" x14ac:dyDescent="0.3">
      <c r="C56" s="3" t="s">
        <v>138</v>
      </c>
      <c r="D56" s="64">
        <v>1.5569282346047626</v>
      </c>
      <c r="E56" s="3" t="s">
        <v>8</v>
      </c>
      <c r="F56" s="3">
        <v>2018</v>
      </c>
      <c r="Q56" s="3" t="s">
        <v>69</v>
      </c>
      <c r="R56" s="64">
        <v>0.72697592753643814</v>
      </c>
      <c r="S56" s="3" t="s">
        <v>17</v>
      </c>
      <c r="T56" s="3">
        <v>2019</v>
      </c>
    </row>
    <row r="57" spans="3:20" x14ac:dyDescent="0.3">
      <c r="C57" s="3" t="s">
        <v>140</v>
      </c>
      <c r="D57" s="64">
        <v>0.99105874353275458</v>
      </c>
      <c r="E57" s="3" t="s">
        <v>8</v>
      </c>
      <c r="F57" s="3">
        <v>2018</v>
      </c>
      <c r="Q57" s="3" t="s">
        <v>66</v>
      </c>
      <c r="R57" s="64">
        <v>2.8452937154276543</v>
      </c>
      <c r="S57" s="3" t="s">
        <v>8</v>
      </c>
      <c r="T57" s="3">
        <v>2019</v>
      </c>
    </row>
    <row r="58" spans="3:20" x14ac:dyDescent="0.3">
      <c r="C58" s="3" t="s">
        <v>86</v>
      </c>
      <c r="D58" s="64">
        <v>1.7385987416919071</v>
      </c>
      <c r="E58" s="3" t="s">
        <v>8</v>
      </c>
      <c r="F58" s="3">
        <v>2017</v>
      </c>
      <c r="Q58" s="3" t="s">
        <v>67</v>
      </c>
      <c r="R58" s="64">
        <v>1.5276426983786711</v>
      </c>
      <c r="S58" s="3" t="s">
        <v>17</v>
      </c>
      <c r="T58" s="3">
        <v>2019</v>
      </c>
    </row>
    <row r="59" spans="3:20" x14ac:dyDescent="0.3">
      <c r="C59" s="3" t="s">
        <v>79</v>
      </c>
      <c r="D59" s="64">
        <v>6.8864070336044776</v>
      </c>
      <c r="E59" s="3" t="s">
        <v>8</v>
      </c>
      <c r="F59" s="3">
        <v>2017</v>
      </c>
      <c r="Q59" s="3" t="s">
        <v>30</v>
      </c>
      <c r="R59" s="64">
        <v>0.61054039875092547</v>
      </c>
      <c r="S59" s="3" t="s">
        <v>10</v>
      </c>
      <c r="T59" s="3">
        <v>2019</v>
      </c>
    </row>
    <row r="60" spans="3:20" x14ac:dyDescent="0.3">
      <c r="C60" s="3" t="s">
        <v>38</v>
      </c>
      <c r="D60" s="64">
        <v>0.66167048281518648</v>
      </c>
      <c r="E60" s="3" t="s">
        <v>12</v>
      </c>
      <c r="F60" s="3">
        <v>2017</v>
      </c>
      <c r="Q60" s="3" t="s">
        <v>81</v>
      </c>
      <c r="R60" s="64">
        <v>1.0435876785846856</v>
      </c>
      <c r="S60" s="3" t="s">
        <v>8</v>
      </c>
      <c r="T60" s="3">
        <v>2019</v>
      </c>
    </row>
    <row r="61" spans="3:20" x14ac:dyDescent="0.3">
      <c r="C61" s="3" t="s">
        <v>82</v>
      </c>
      <c r="D61" s="64">
        <v>0.72679617399412255</v>
      </c>
      <c r="E61" s="3" t="s">
        <v>12</v>
      </c>
      <c r="F61" s="3">
        <v>2017</v>
      </c>
      <c r="Q61" s="3" t="s">
        <v>40</v>
      </c>
      <c r="R61" s="64">
        <v>0.98094201096372524</v>
      </c>
      <c r="S61" s="3" t="s">
        <v>8</v>
      </c>
      <c r="T61" s="3">
        <v>2019</v>
      </c>
    </row>
    <row r="62" spans="3:20" x14ac:dyDescent="0.3">
      <c r="C62" s="3" t="s">
        <v>44</v>
      </c>
      <c r="D62" s="64">
        <v>0.75280351844916193</v>
      </c>
      <c r="E62" s="3" t="s">
        <v>23</v>
      </c>
      <c r="F62" s="3">
        <v>2017</v>
      </c>
      <c r="Q62" s="3" t="s">
        <v>26</v>
      </c>
      <c r="R62" s="64">
        <v>1.4785577377321188</v>
      </c>
      <c r="S62" s="3" t="s">
        <v>8</v>
      </c>
      <c r="T62" s="3">
        <v>2019</v>
      </c>
    </row>
    <row r="63" spans="3:20" x14ac:dyDescent="0.3">
      <c r="C63" s="3" t="s">
        <v>73</v>
      </c>
      <c r="D63" s="64">
        <v>2.4991660228691388</v>
      </c>
      <c r="E63" s="3" t="s">
        <v>8</v>
      </c>
      <c r="F63" s="3">
        <v>2017</v>
      </c>
      <c r="Q63" s="3" t="s">
        <v>57</v>
      </c>
      <c r="R63" s="64">
        <v>1.0647518269296419</v>
      </c>
      <c r="S63" s="3" t="s">
        <v>12</v>
      </c>
      <c r="T63" s="3">
        <v>2019</v>
      </c>
    </row>
    <row r="64" spans="3:20" x14ac:dyDescent="0.3">
      <c r="C64" s="3" t="s">
        <v>43</v>
      </c>
      <c r="D64" s="64">
        <v>0.78773337382746367</v>
      </c>
      <c r="E64" s="3" t="s">
        <v>12</v>
      </c>
      <c r="F64" s="3">
        <v>2017</v>
      </c>
      <c r="Q64" s="3" t="s">
        <v>68</v>
      </c>
      <c r="R64" s="64">
        <v>0.75937352099992339</v>
      </c>
      <c r="S64" s="3" t="s">
        <v>17</v>
      </c>
      <c r="T64" s="3">
        <v>2019</v>
      </c>
    </row>
    <row r="65" spans="3:20" x14ac:dyDescent="0.3">
      <c r="C65" s="3" t="s">
        <v>28</v>
      </c>
      <c r="D65" s="64">
        <v>0.4509978212520554</v>
      </c>
      <c r="E65" s="3" t="s">
        <v>14</v>
      </c>
      <c r="F65" s="3">
        <v>2017</v>
      </c>
      <c r="Q65" s="3" t="s">
        <v>74</v>
      </c>
      <c r="R65" s="64">
        <v>1.0643975852075245</v>
      </c>
      <c r="S65" s="3" t="s">
        <v>17</v>
      </c>
      <c r="T65" s="3">
        <v>2019</v>
      </c>
    </row>
    <row r="66" spans="3:20" x14ac:dyDescent="0.3">
      <c r="C66" s="3" t="s">
        <v>138</v>
      </c>
      <c r="D66" s="64">
        <v>1.3277949197254144</v>
      </c>
      <c r="E66" s="3" t="s">
        <v>8</v>
      </c>
      <c r="F66" s="3">
        <v>2017</v>
      </c>
      <c r="Q66" s="3" t="s">
        <v>58</v>
      </c>
      <c r="R66" s="64">
        <v>1.1113604575588196</v>
      </c>
      <c r="S66" s="3" t="s">
        <v>12</v>
      </c>
      <c r="T66" s="3">
        <v>2019</v>
      </c>
    </row>
    <row r="67" spans="3:20" x14ac:dyDescent="0.3">
      <c r="C67" s="3" t="s">
        <v>140</v>
      </c>
      <c r="D67" s="64">
        <v>1.0367099050226845</v>
      </c>
      <c r="E67" s="3" t="s">
        <v>8</v>
      </c>
      <c r="F67" s="3">
        <v>2017</v>
      </c>
      <c r="Q67" s="3" t="s">
        <v>29</v>
      </c>
      <c r="R67" s="64">
        <v>1.3127258706370928</v>
      </c>
      <c r="S67" s="3" t="s">
        <v>12</v>
      </c>
      <c r="T67" s="3">
        <v>2019</v>
      </c>
    </row>
    <row r="68" spans="3:20" x14ac:dyDescent="0.3">
      <c r="C68" s="3" t="s">
        <v>61</v>
      </c>
      <c r="D68" s="64">
        <v>0.83819398917026156</v>
      </c>
      <c r="E68" s="3" t="s">
        <v>17</v>
      </c>
      <c r="F68" s="3">
        <v>2017</v>
      </c>
      <c r="Q68" s="3" t="s">
        <v>78</v>
      </c>
      <c r="R68" s="64">
        <v>1.6532898203802409</v>
      </c>
      <c r="S68" s="3" t="s">
        <v>10</v>
      </c>
      <c r="T68" s="3">
        <v>2019</v>
      </c>
    </row>
    <row r="69" spans="3:20" x14ac:dyDescent="0.3">
      <c r="C69" s="3" t="s">
        <v>86</v>
      </c>
      <c r="D69" s="64">
        <v>1.8766209389051933</v>
      </c>
      <c r="E69" s="3" t="s">
        <v>8</v>
      </c>
      <c r="F69" s="3">
        <v>2016</v>
      </c>
      <c r="Q69" s="3" t="s">
        <v>49</v>
      </c>
      <c r="R69" s="64">
        <v>0.47673172077862169</v>
      </c>
      <c r="S69" s="3" t="s">
        <v>23</v>
      </c>
      <c r="T69" s="3">
        <v>2019</v>
      </c>
    </row>
    <row r="70" spans="3:20" x14ac:dyDescent="0.3">
      <c r="C70" s="3" t="s">
        <v>82</v>
      </c>
      <c r="D70" s="64">
        <v>2.348617670101699</v>
      </c>
      <c r="E70" s="3" t="s">
        <v>12</v>
      </c>
      <c r="F70" s="3">
        <v>2016</v>
      </c>
      <c r="Q70" s="3" t="s">
        <v>51</v>
      </c>
      <c r="R70" s="64">
        <v>1.4879803887752141</v>
      </c>
      <c r="S70" s="3" t="s">
        <v>19</v>
      </c>
      <c r="T70" s="3">
        <v>2019</v>
      </c>
    </row>
    <row r="71" spans="3:20" x14ac:dyDescent="0.3">
      <c r="C71" s="3" t="s">
        <v>44</v>
      </c>
      <c r="D71" s="64">
        <v>0.60131673067185432</v>
      </c>
      <c r="E71" s="3" t="s">
        <v>23</v>
      </c>
      <c r="F71" s="3">
        <v>2016</v>
      </c>
      <c r="Q71" s="3" t="s">
        <v>72</v>
      </c>
      <c r="R71" s="64">
        <v>1.2493496918417046</v>
      </c>
      <c r="S71" s="3" t="s">
        <v>8</v>
      </c>
      <c r="T71" s="3">
        <v>2019</v>
      </c>
    </row>
    <row r="72" spans="3:20" x14ac:dyDescent="0.3">
      <c r="C72" s="3" t="s">
        <v>79</v>
      </c>
      <c r="D72" s="64">
        <v>6.5790031966871059</v>
      </c>
      <c r="E72" s="3" t="s">
        <v>8</v>
      </c>
      <c r="F72" s="3">
        <v>2016</v>
      </c>
      <c r="Q72" s="3" t="s">
        <v>36</v>
      </c>
      <c r="R72" s="64">
        <v>1.6592452166362248</v>
      </c>
      <c r="S72" s="3" t="s">
        <v>12</v>
      </c>
      <c r="T72" s="3">
        <v>2019</v>
      </c>
    </row>
    <row r="73" spans="3:20" x14ac:dyDescent="0.3">
      <c r="C73" s="3" t="s">
        <v>73</v>
      </c>
      <c r="D73" s="64">
        <v>2.6856221614401119</v>
      </c>
      <c r="E73" s="3" t="s">
        <v>8</v>
      </c>
      <c r="F73" s="3">
        <v>2016</v>
      </c>
      <c r="Q73" s="3" t="s">
        <v>88</v>
      </c>
      <c r="R73" s="64">
        <v>0.84067365161809338</v>
      </c>
      <c r="S73" s="3" t="s">
        <v>8</v>
      </c>
      <c r="T73" s="3">
        <v>2019</v>
      </c>
    </row>
    <row r="74" spans="3:20" x14ac:dyDescent="0.3">
      <c r="C74" s="3" t="s">
        <v>34</v>
      </c>
      <c r="D74" s="64">
        <v>0.7957540206705489</v>
      </c>
      <c r="E74" s="3" t="s">
        <v>8</v>
      </c>
      <c r="F74" s="3">
        <v>2016</v>
      </c>
      <c r="Q74" s="3" t="s">
        <v>62</v>
      </c>
      <c r="R74" s="64">
        <v>0.46511902592349447</v>
      </c>
      <c r="S74" s="3" t="s">
        <v>17</v>
      </c>
      <c r="T74" s="3">
        <v>2019</v>
      </c>
    </row>
    <row r="75" spans="3:20" x14ac:dyDescent="0.3">
      <c r="C75" s="3" t="s">
        <v>43</v>
      </c>
      <c r="D75" s="64">
        <v>0.85742001150502756</v>
      </c>
      <c r="E75" s="3" t="s">
        <v>12</v>
      </c>
      <c r="F75" s="3">
        <v>2016</v>
      </c>
      <c r="Q75" s="3" t="s">
        <v>93</v>
      </c>
      <c r="R75" s="64">
        <v>1.0981124303947065</v>
      </c>
      <c r="S75" s="3" t="s">
        <v>8</v>
      </c>
      <c r="T75" s="3">
        <v>2019</v>
      </c>
    </row>
    <row r="76" spans="3:20" x14ac:dyDescent="0.3">
      <c r="C76" s="3" t="s">
        <v>28</v>
      </c>
      <c r="D76" s="64">
        <v>0.82421902772103217</v>
      </c>
      <c r="E76" s="3" t="s">
        <v>14</v>
      </c>
      <c r="F76" s="3">
        <v>2016</v>
      </c>
      <c r="Q76" s="3" t="s">
        <v>50</v>
      </c>
      <c r="R76" s="64">
        <v>7.2131513845662756</v>
      </c>
      <c r="S76" s="3" t="s">
        <v>12</v>
      </c>
      <c r="T76" s="3">
        <v>2019</v>
      </c>
    </row>
    <row r="77" spans="3:20" x14ac:dyDescent="0.3">
      <c r="C77" s="3" t="s">
        <v>61</v>
      </c>
      <c r="D77" s="64">
        <v>0.91770992346303748</v>
      </c>
      <c r="E77" s="3" t="s">
        <v>17</v>
      </c>
      <c r="F77" s="3">
        <v>2016</v>
      </c>
      <c r="Q77" s="3" t="s">
        <v>54</v>
      </c>
      <c r="R77" s="64">
        <v>0.91872074021548433</v>
      </c>
      <c r="S77" s="3" t="s">
        <v>10</v>
      </c>
      <c r="T77" s="3">
        <v>2019</v>
      </c>
    </row>
    <row r="78" spans="3:20" x14ac:dyDescent="0.3">
      <c r="C78" s="3" t="s">
        <v>41</v>
      </c>
      <c r="D78" s="64">
        <v>0.86098201330035473</v>
      </c>
      <c r="E78" s="3" t="s">
        <v>23</v>
      </c>
      <c r="F78" s="3">
        <v>2016</v>
      </c>
      <c r="Q78" s="3" t="s">
        <v>84</v>
      </c>
      <c r="R78" s="64">
        <v>0.548695983247668</v>
      </c>
      <c r="S78" s="3" t="s">
        <v>10</v>
      </c>
      <c r="T78" s="3">
        <v>2019</v>
      </c>
    </row>
    <row r="79" spans="3:20" x14ac:dyDescent="0.3">
      <c r="C79" s="3" t="s">
        <v>138</v>
      </c>
      <c r="D79" s="64">
        <v>1.8326762833538683</v>
      </c>
      <c r="E79" s="3" t="s">
        <v>8</v>
      </c>
      <c r="F79" s="3">
        <v>2016</v>
      </c>
      <c r="Q79" s="3" t="s">
        <v>47</v>
      </c>
      <c r="R79" s="64">
        <v>0.73949223021741517</v>
      </c>
      <c r="S79" s="3" t="s">
        <v>8</v>
      </c>
      <c r="T79" s="3">
        <v>2019</v>
      </c>
    </row>
    <row r="80" spans="3:20" x14ac:dyDescent="0.3">
      <c r="C80" s="3" t="s">
        <v>140</v>
      </c>
      <c r="D80" s="64">
        <v>0.95341193175232275</v>
      </c>
      <c r="E80" s="3" t="s">
        <v>8</v>
      </c>
      <c r="F80" s="3">
        <v>2016</v>
      </c>
      <c r="Q80" s="3" t="s">
        <v>45</v>
      </c>
      <c r="R80" s="64">
        <v>2.7086459306844337</v>
      </c>
      <c r="S80" s="3" t="s">
        <v>17</v>
      </c>
      <c r="T80" s="3">
        <v>2019</v>
      </c>
    </row>
    <row r="81" spans="3:20" x14ac:dyDescent="0.3">
      <c r="C81" s="1"/>
      <c r="D81" s="10"/>
      <c r="E81" s="10"/>
      <c r="Q81" s="3" t="s">
        <v>46</v>
      </c>
      <c r="R81" s="64">
        <v>2.8825033728680451</v>
      </c>
      <c r="S81" s="3" t="s">
        <v>17</v>
      </c>
      <c r="T81" s="3">
        <v>2019</v>
      </c>
    </row>
    <row r="82" spans="3:20" x14ac:dyDescent="0.3">
      <c r="C82" s="1"/>
      <c r="D82" s="10"/>
      <c r="E82" s="10"/>
      <c r="Q82" s="3" t="s">
        <v>67</v>
      </c>
      <c r="R82" s="64">
        <v>1.1740679049813891</v>
      </c>
      <c r="S82" s="3" t="s">
        <v>17</v>
      </c>
      <c r="T82" s="3">
        <v>2018</v>
      </c>
    </row>
    <row r="83" spans="3:20" x14ac:dyDescent="0.3">
      <c r="C83" s="1"/>
      <c r="D83" s="10"/>
      <c r="E83" s="10"/>
      <c r="Q83" s="3" t="s">
        <v>89</v>
      </c>
      <c r="R83" s="64">
        <v>1.839972411638241</v>
      </c>
      <c r="S83" s="3" t="s">
        <v>8</v>
      </c>
      <c r="T83" s="3">
        <v>2018</v>
      </c>
    </row>
    <row r="84" spans="3:20" x14ac:dyDescent="0.3">
      <c r="C84" s="1"/>
      <c r="D84" s="10"/>
      <c r="E84" s="10"/>
      <c r="Q84" s="3" t="s">
        <v>69</v>
      </c>
      <c r="R84" s="64">
        <v>0.87063871173257434</v>
      </c>
      <c r="S84" s="3" t="s">
        <v>17</v>
      </c>
      <c r="T84" s="3">
        <v>2018</v>
      </c>
    </row>
    <row r="85" spans="3:20" x14ac:dyDescent="0.3">
      <c r="C85" s="1"/>
      <c r="D85" s="10"/>
      <c r="E85" s="10"/>
      <c r="Q85" s="3" t="s">
        <v>66</v>
      </c>
      <c r="R85" s="64">
        <v>1.7458091690929125</v>
      </c>
      <c r="S85" s="3" t="s">
        <v>8</v>
      </c>
      <c r="T85" s="3">
        <v>2018</v>
      </c>
    </row>
    <row r="86" spans="3:20" x14ac:dyDescent="0.3">
      <c r="C86" s="1"/>
      <c r="D86" s="13"/>
      <c r="E86" s="13"/>
      <c r="Q86" s="3" t="s">
        <v>40</v>
      </c>
      <c r="R86" s="64">
        <v>0.78158382279981453</v>
      </c>
      <c r="S86" s="3" t="s">
        <v>8</v>
      </c>
      <c r="T86" s="3">
        <v>2018</v>
      </c>
    </row>
    <row r="87" spans="3:20" x14ac:dyDescent="0.3">
      <c r="C87" s="1"/>
      <c r="D87" s="13"/>
      <c r="E87" s="13"/>
      <c r="Q87" s="3" t="s">
        <v>26</v>
      </c>
      <c r="R87" s="64">
        <v>2.0186950991948818</v>
      </c>
      <c r="S87" s="3" t="s">
        <v>8</v>
      </c>
      <c r="T87" s="3">
        <v>2018</v>
      </c>
    </row>
    <row r="88" spans="3:20" x14ac:dyDescent="0.3">
      <c r="C88" s="1"/>
      <c r="D88" s="13"/>
      <c r="E88" s="13"/>
      <c r="Q88" s="3" t="s">
        <v>60</v>
      </c>
      <c r="R88" s="64">
        <v>1.0440446894544726</v>
      </c>
      <c r="S88" s="3" t="s">
        <v>17</v>
      </c>
      <c r="T88" s="3">
        <v>2018</v>
      </c>
    </row>
    <row r="89" spans="3:20" x14ac:dyDescent="0.3">
      <c r="C89" s="1"/>
      <c r="D89" s="13"/>
      <c r="E89" s="13"/>
      <c r="Q89" s="3" t="s">
        <v>57</v>
      </c>
      <c r="R89" s="64">
        <v>1.3037623626715826</v>
      </c>
      <c r="S89" s="3" t="s">
        <v>12</v>
      </c>
      <c r="T89" s="3">
        <v>2018</v>
      </c>
    </row>
    <row r="90" spans="3:20" x14ac:dyDescent="0.3">
      <c r="C90" s="1"/>
      <c r="D90" s="13"/>
      <c r="E90" s="13"/>
      <c r="Q90" s="3" t="s">
        <v>68</v>
      </c>
      <c r="R90" s="64">
        <v>0.55954180346819882</v>
      </c>
      <c r="S90" s="3" t="s">
        <v>17</v>
      </c>
      <c r="T90" s="3">
        <v>2018</v>
      </c>
    </row>
    <row r="91" spans="3:20" x14ac:dyDescent="0.3">
      <c r="C91" s="1"/>
      <c r="D91" s="13"/>
      <c r="E91" s="13"/>
      <c r="Q91" s="3" t="s">
        <v>74</v>
      </c>
      <c r="R91" s="64">
        <v>0.93583261126283734</v>
      </c>
      <c r="S91" s="3" t="s">
        <v>17</v>
      </c>
      <c r="T91" s="3">
        <v>2018</v>
      </c>
    </row>
    <row r="92" spans="3:20" x14ac:dyDescent="0.3">
      <c r="C92" s="1"/>
      <c r="D92" s="1"/>
      <c r="E92" s="1"/>
      <c r="Q92" s="3" t="s">
        <v>58</v>
      </c>
      <c r="R92" s="64">
        <v>1.1547671809157996</v>
      </c>
      <c r="S92" s="3" t="s">
        <v>12</v>
      </c>
      <c r="T92" s="3">
        <v>2018</v>
      </c>
    </row>
    <row r="93" spans="3:20" x14ac:dyDescent="0.3">
      <c r="C93" s="1"/>
      <c r="D93" s="1"/>
      <c r="E93" s="1"/>
      <c r="Q93" s="3" t="s">
        <v>35</v>
      </c>
      <c r="R93" s="64">
        <v>1.1680216149503639</v>
      </c>
      <c r="S93" s="3" t="s">
        <v>12</v>
      </c>
      <c r="T93" s="3">
        <v>2018</v>
      </c>
    </row>
    <row r="94" spans="3:20" x14ac:dyDescent="0.3">
      <c r="C94" s="1"/>
      <c r="D94" s="1"/>
      <c r="E94" s="1"/>
      <c r="Q94" s="3" t="s">
        <v>29</v>
      </c>
      <c r="R94" s="64">
        <v>1.2208439464625469</v>
      </c>
      <c r="S94" s="3" t="s">
        <v>12</v>
      </c>
      <c r="T94" s="3">
        <v>2018</v>
      </c>
    </row>
    <row r="95" spans="3:20" x14ac:dyDescent="0.3">
      <c r="C95" s="1"/>
      <c r="D95" s="1"/>
      <c r="E95" s="1"/>
      <c r="Q95" s="3" t="s">
        <v>78</v>
      </c>
      <c r="R95" s="64">
        <v>2.4027957623998679</v>
      </c>
      <c r="S95" s="3" t="s">
        <v>10</v>
      </c>
      <c r="T95" s="3">
        <v>2018</v>
      </c>
    </row>
    <row r="96" spans="3:20" x14ac:dyDescent="0.3">
      <c r="C96" s="1"/>
      <c r="D96" s="1"/>
      <c r="E96" s="1"/>
      <c r="Q96" s="3" t="s">
        <v>49</v>
      </c>
      <c r="R96" s="64">
        <v>0.41641010180338495</v>
      </c>
      <c r="S96" s="3" t="s">
        <v>23</v>
      </c>
      <c r="T96" s="3">
        <v>2018</v>
      </c>
    </row>
    <row r="97" spans="3:20" x14ac:dyDescent="0.3">
      <c r="C97" s="1"/>
      <c r="D97" s="1"/>
      <c r="E97" s="1"/>
      <c r="Q97" s="3" t="s">
        <v>51</v>
      </c>
      <c r="R97" s="64">
        <v>1.1840776937287401</v>
      </c>
      <c r="S97" s="3" t="s">
        <v>19</v>
      </c>
      <c r="T97" s="3">
        <v>2018</v>
      </c>
    </row>
    <row r="98" spans="3:20" x14ac:dyDescent="0.3">
      <c r="C98" s="1"/>
      <c r="D98" s="1"/>
      <c r="E98" s="1"/>
      <c r="Q98" s="3" t="s">
        <v>62</v>
      </c>
      <c r="R98" s="64">
        <v>0.53888027699157626</v>
      </c>
      <c r="S98" s="3" t="s">
        <v>17</v>
      </c>
      <c r="T98" s="3">
        <v>2018</v>
      </c>
    </row>
    <row r="99" spans="3:20" x14ac:dyDescent="0.3">
      <c r="C99" s="1"/>
      <c r="D99" s="1"/>
      <c r="E99" s="1"/>
      <c r="Q99" s="3" t="s">
        <v>93</v>
      </c>
      <c r="R99" s="64">
        <v>1.0589623298696109</v>
      </c>
      <c r="S99" s="3" t="s">
        <v>8</v>
      </c>
      <c r="T99" s="3">
        <v>2018</v>
      </c>
    </row>
    <row r="100" spans="3:20" x14ac:dyDescent="0.3">
      <c r="C100" s="1"/>
      <c r="D100" s="1"/>
      <c r="E100" s="1"/>
      <c r="Q100" s="3" t="s">
        <v>53</v>
      </c>
      <c r="R100" s="64">
        <v>1.9630624580255205</v>
      </c>
      <c r="S100" s="3" t="s">
        <v>12</v>
      </c>
      <c r="T100" s="3">
        <v>2018</v>
      </c>
    </row>
    <row r="101" spans="3:20" x14ac:dyDescent="0.3">
      <c r="C101" s="1"/>
      <c r="D101" s="1"/>
      <c r="E101" s="1"/>
      <c r="Q101" s="3" t="s">
        <v>45</v>
      </c>
      <c r="R101" s="64">
        <v>0.82380251257410819</v>
      </c>
      <c r="S101" s="3" t="s">
        <v>17</v>
      </c>
      <c r="T101" s="3">
        <v>2018</v>
      </c>
    </row>
    <row r="102" spans="3:20" x14ac:dyDescent="0.3">
      <c r="C102" s="1"/>
      <c r="D102" s="1"/>
      <c r="E102" s="1"/>
      <c r="Q102" s="3" t="s">
        <v>46</v>
      </c>
      <c r="R102" s="64">
        <v>2.7786299076444365</v>
      </c>
      <c r="S102" s="3" t="s">
        <v>17</v>
      </c>
      <c r="T102" s="3">
        <v>2018</v>
      </c>
    </row>
    <row r="103" spans="3:20" x14ac:dyDescent="0.3">
      <c r="C103" s="1"/>
      <c r="D103" s="1"/>
      <c r="E103" s="1"/>
      <c r="Q103" s="3" t="s">
        <v>52</v>
      </c>
      <c r="R103" s="64">
        <v>1.2868315918637172</v>
      </c>
      <c r="S103" s="3" t="s">
        <v>23</v>
      </c>
      <c r="T103" s="3">
        <v>2017</v>
      </c>
    </row>
    <row r="104" spans="3:20" x14ac:dyDescent="0.3">
      <c r="C104" s="1"/>
      <c r="D104" s="1"/>
      <c r="E104" s="1"/>
      <c r="Q104" s="3" t="s">
        <v>75</v>
      </c>
      <c r="R104" s="64">
        <v>0.66653796370120344</v>
      </c>
      <c r="S104" s="3" t="s">
        <v>12</v>
      </c>
      <c r="T104" s="3">
        <v>2017</v>
      </c>
    </row>
    <row r="105" spans="3:20" x14ac:dyDescent="0.3">
      <c r="C105" s="1"/>
      <c r="D105" s="1"/>
      <c r="E105" s="1"/>
      <c r="Q105" s="3" t="s">
        <v>89</v>
      </c>
      <c r="R105" s="64">
        <v>1.909297317608972</v>
      </c>
      <c r="S105" s="3" t="s">
        <v>8</v>
      </c>
      <c r="T105" s="3">
        <v>2017</v>
      </c>
    </row>
    <row r="106" spans="3:20" x14ac:dyDescent="0.3">
      <c r="C106" s="1"/>
      <c r="D106" s="1"/>
      <c r="E106" s="1"/>
      <c r="Q106" s="3" t="s">
        <v>27</v>
      </c>
      <c r="R106" s="64">
        <v>0.63177765961084531</v>
      </c>
      <c r="S106" s="3" t="s">
        <v>10</v>
      </c>
      <c r="T106" s="3">
        <v>2017</v>
      </c>
    </row>
    <row r="107" spans="3:20" x14ac:dyDescent="0.3">
      <c r="C107" s="1"/>
      <c r="D107" s="1"/>
      <c r="E107" s="1"/>
      <c r="Q107" s="3" t="s">
        <v>69</v>
      </c>
      <c r="R107" s="64">
        <v>0.76481081117220917</v>
      </c>
      <c r="S107" s="3" t="s">
        <v>17</v>
      </c>
      <c r="T107" s="3">
        <v>2017</v>
      </c>
    </row>
    <row r="108" spans="3:20" x14ac:dyDescent="0.3">
      <c r="C108" s="1"/>
      <c r="D108" s="1"/>
      <c r="E108" s="1"/>
      <c r="Q108" s="3" t="s">
        <v>66</v>
      </c>
      <c r="R108" s="64">
        <v>1.7457722488509027</v>
      </c>
      <c r="S108" s="3" t="s">
        <v>8</v>
      </c>
      <c r="T108" s="3">
        <v>2017</v>
      </c>
    </row>
    <row r="109" spans="3:20" x14ac:dyDescent="0.3">
      <c r="C109" s="1"/>
      <c r="D109" s="1"/>
      <c r="E109" s="1"/>
      <c r="Q109" s="3" t="s">
        <v>67</v>
      </c>
      <c r="R109" s="64">
        <v>1.5645762432378867</v>
      </c>
      <c r="S109" s="3" t="s">
        <v>17</v>
      </c>
      <c r="T109" s="3">
        <v>2017</v>
      </c>
    </row>
    <row r="110" spans="3:20" x14ac:dyDescent="0.3">
      <c r="C110" s="1"/>
      <c r="D110" s="1"/>
      <c r="E110" s="1"/>
      <c r="Q110" s="3" t="s">
        <v>77</v>
      </c>
      <c r="R110" s="64">
        <v>0.95441373471288216</v>
      </c>
      <c r="S110" s="3" t="s">
        <v>8</v>
      </c>
      <c r="T110" s="3">
        <v>2017</v>
      </c>
    </row>
    <row r="111" spans="3:20" x14ac:dyDescent="0.3">
      <c r="C111" s="1"/>
      <c r="D111" s="1"/>
      <c r="E111" s="1"/>
      <c r="Q111" s="3" t="s">
        <v>32</v>
      </c>
      <c r="R111" s="64">
        <v>0.96956641488628392</v>
      </c>
      <c r="S111" s="3" t="s">
        <v>10</v>
      </c>
      <c r="T111" s="3">
        <v>2017</v>
      </c>
    </row>
    <row r="112" spans="3:20" x14ac:dyDescent="0.3">
      <c r="C112" s="1"/>
      <c r="D112" s="1"/>
      <c r="E112" s="1"/>
      <c r="Q112" s="3" t="s">
        <v>40</v>
      </c>
      <c r="R112" s="64">
        <v>1.1338165124584181</v>
      </c>
      <c r="S112" s="3" t="s">
        <v>8</v>
      </c>
      <c r="T112" s="3">
        <v>2017</v>
      </c>
    </row>
    <row r="113" spans="3:20" x14ac:dyDescent="0.3">
      <c r="C113" s="1"/>
      <c r="D113" s="1"/>
      <c r="E113" s="1"/>
      <c r="Q113" s="3" t="s">
        <v>26</v>
      </c>
      <c r="R113" s="64">
        <v>2.0184476160064433</v>
      </c>
      <c r="S113" s="3" t="s">
        <v>8</v>
      </c>
      <c r="T113" s="3">
        <v>2017</v>
      </c>
    </row>
    <row r="114" spans="3:20" x14ac:dyDescent="0.3">
      <c r="C114" s="1"/>
      <c r="D114" s="1"/>
      <c r="E114" s="1"/>
      <c r="Q114" s="3" t="s">
        <v>60</v>
      </c>
      <c r="R114" s="64">
        <v>0.8436644468410851</v>
      </c>
      <c r="S114" s="3" t="s">
        <v>17</v>
      </c>
      <c r="T114" s="3">
        <v>2017</v>
      </c>
    </row>
    <row r="115" spans="3:20" x14ac:dyDescent="0.3">
      <c r="C115" s="1"/>
      <c r="D115" s="1"/>
      <c r="E115" s="1"/>
      <c r="Q115" s="3" t="s">
        <v>57</v>
      </c>
      <c r="R115" s="64">
        <v>1.1457943760945566</v>
      </c>
      <c r="S115" s="3" t="s">
        <v>12</v>
      </c>
      <c r="T115" s="3">
        <v>2017</v>
      </c>
    </row>
    <row r="116" spans="3:20" x14ac:dyDescent="0.3">
      <c r="C116" s="1"/>
      <c r="D116" s="1"/>
      <c r="E116" s="1"/>
      <c r="Q116" s="3" t="s">
        <v>35</v>
      </c>
      <c r="R116" s="64">
        <v>1.0371732412179022</v>
      </c>
      <c r="S116" s="3" t="s">
        <v>12</v>
      </c>
      <c r="T116" s="3">
        <v>2017</v>
      </c>
    </row>
    <row r="117" spans="3:20" x14ac:dyDescent="0.3">
      <c r="C117" s="1"/>
      <c r="D117" s="1"/>
      <c r="E117" s="1"/>
      <c r="Q117" s="3" t="s">
        <v>58</v>
      </c>
      <c r="R117" s="64">
        <v>0.93368605726255982</v>
      </c>
      <c r="S117" s="3" t="s">
        <v>12</v>
      </c>
      <c r="T117" s="3">
        <v>2017</v>
      </c>
    </row>
    <row r="118" spans="3:20" x14ac:dyDescent="0.3">
      <c r="C118" s="1"/>
      <c r="D118" s="1"/>
      <c r="E118" s="1"/>
      <c r="Q118" s="3" t="s">
        <v>71</v>
      </c>
      <c r="R118" s="64">
        <v>0.91713638892619376</v>
      </c>
      <c r="S118" s="3" t="s">
        <v>17</v>
      </c>
      <c r="T118" s="3">
        <v>2017</v>
      </c>
    </row>
    <row r="119" spans="3:20" x14ac:dyDescent="0.3">
      <c r="C119" s="1"/>
      <c r="D119" s="1"/>
      <c r="E119" s="1"/>
      <c r="Q119" s="3" t="s">
        <v>78</v>
      </c>
      <c r="R119" s="64">
        <v>1.4351006583546699</v>
      </c>
      <c r="S119" s="3" t="s">
        <v>10</v>
      </c>
      <c r="T119" s="3">
        <v>2017</v>
      </c>
    </row>
    <row r="120" spans="3:20" x14ac:dyDescent="0.3">
      <c r="C120" s="1"/>
      <c r="D120" s="1"/>
      <c r="E120" s="1"/>
      <c r="Q120" s="3" t="s">
        <v>29</v>
      </c>
      <c r="R120" s="64">
        <v>1.5478548249921116</v>
      </c>
      <c r="S120" s="3" t="s">
        <v>12</v>
      </c>
      <c r="T120" s="3">
        <v>2017</v>
      </c>
    </row>
    <row r="121" spans="3:20" x14ac:dyDescent="0.3">
      <c r="C121" s="1"/>
      <c r="D121" s="1"/>
      <c r="E121" s="1"/>
      <c r="Q121" s="3" t="s">
        <v>49</v>
      </c>
      <c r="R121" s="64">
        <v>0.49636397888581935</v>
      </c>
      <c r="S121" s="3" t="s">
        <v>23</v>
      </c>
      <c r="T121" s="3">
        <v>2017</v>
      </c>
    </row>
    <row r="122" spans="3:20" x14ac:dyDescent="0.3">
      <c r="C122" s="1"/>
      <c r="D122" s="1"/>
      <c r="E122" s="1"/>
      <c r="Q122" s="3" t="s">
        <v>64</v>
      </c>
      <c r="R122" s="64">
        <v>0.59195858876645235</v>
      </c>
      <c r="S122" s="3" t="s">
        <v>8</v>
      </c>
      <c r="T122" s="3">
        <v>2017</v>
      </c>
    </row>
    <row r="123" spans="3:20" x14ac:dyDescent="0.3">
      <c r="C123" s="1"/>
      <c r="D123" s="1"/>
      <c r="E123" s="1"/>
      <c r="Q123" s="3" t="s">
        <v>62</v>
      </c>
      <c r="R123" s="64">
        <v>0.91656720593518748</v>
      </c>
      <c r="S123" s="3" t="s">
        <v>17</v>
      </c>
      <c r="T123" s="3">
        <v>2017</v>
      </c>
    </row>
    <row r="124" spans="3:20" x14ac:dyDescent="0.3">
      <c r="C124" s="1"/>
      <c r="D124" s="1"/>
      <c r="E124" s="1"/>
      <c r="Q124" s="3" t="s">
        <v>93</v>
      </c>
      <c r="R124" s="64">
        <v>1.8839841811800904</v>
      </c>
      <c r="S124" s="3" t="s">
        <v>8</v>
      </c>
      <c r="T124" s="3">
        <v>2017</v>
      </c>
    </row>
    <row r="125" spans="3:20" x14ac:dyDescent="0.3">
      <c r="C125" s="1"/>
      <c r="D125" s="1"/>
      <c r="E125" s="1"/>
      <c r="Q125" s="3" t="s">
        <v>33</v>
      </c>
      <c r="R125" s="64">
        <v>0.73594176649280674</v>
      </c>
      <c r="S125" s="3" t="s">
        <v>12</v>
      </c>
      <c r="T125" s="3">
        <v>2017</v>
      </c>
    </row>
    <row r="126" spans="3:20" x14ac:dyDescent="0.3">
      <c r="C126" s="1"/>
      <c r="D126" s="1"/>
      <c r="E126" s="1"/>
      <c r="Q126" s="3" t="s">
        <v>45</v>
      </c>
      <c r="R126" s="64">
        <v>0.92820791107678291</v>
      </c>
      <c r="S126" s="3" t="s">
        <v>17</v>
      </c>
      <c r="T126" s="3">
        <v>2017</v>
      </c>
    </row>
    <row r="127" spans="3:20" x14ac:dyDescent="0.3">
      <c r="C127" s="1"/>
      <c r="D127" s="1"/>
      <c r="E127" s="1"/>
      <c r="Q127" s="3" t="s">
        <v>55</v>
      </c>
      <c r="R127" s="64">
        <v>1.5902944143849358</v>
      </c>
      <c r="S127" s="3" t="s">
        <v>10</v>
      </c>
      <c r="T127" s="3">
        <v>2017</v>
      </c>
    </row>
    <row r="128" spans="3:20" x14ac:dyDescent="0.3">
      <c r="C128" s="1"/>
      <c r="D128" s="1"/>
      <c r="E128" s="1"/>
      <c r="Q128" s="3" t="s">
        <v>56</v>
      </c>
      <c r="R128" s="64">
        <v>0.54347799431203869</v>
      </c>
      <c r="S128" s="3" t="s">
        <v>12</v>
      </c>
      <c r="T128" s="3">
        <v>2016</v>
      </c>
    </row>
    <row r="129" spans="3:20" x14ac:dyDescent="0.3">
      <c r="C129" s="1"/>
      <c r="D129" s="1"/>
      <c r="E129" s="1"/>
      <c r="Q129" s="3" t="s">
        <v>52</v>
      </c>
      <c r="R129" s="64">
        <v>1.5424736628206024</v>
      </c>
      <c r="S129" s="3" t="s">
        <v>23</v>
      </c>
      <c r="T129" s="3">
        <v>2016</v>
      </c>
    </row>
    <row r="130" spans="3:20" x14ac:dyDescent="0.3">
      <c r="C130" s="1"/>
      <c r="D130" s="1"/>
      <c r="E130" s="1"/>
      <c r="Q130" s="3" t="s">
        <v>76</v>
      </c>
      <c r="R130" s="64">
        <v>5.9607526610502948</v>
      </c>
      <c r="S130" s="3" t="s">
        <v>12</v>
      </c>
      <c r="T130" s="3">
        <v>2016</v>
      </c>
    </row>
    <row r="131" spans="3:20" x14ac:dyDescent="0.3">
      <c r="C131" s="1"/>
      <c r="D131" s="1"/>
      <c r="E131" s="1"/>
      <c r="Q131" s="3" t="s">
        <v>75</v>
      </c>
      <c r="R131" s="64">
        <v>0.92852604719955456</v>
      </c>
      <c r="S131" s="3" t="s">
        <v>12</v>
      </c>
      <c r="T131" s="3">
        <v>2016</v>
      </c>
    </row>
    <row r="132" spans="3:20" x14ac:dyDescent="0.3">
      <c r="C132" s="1"/>
      <c r="D132" s="1"/>
      <c r="E132" s="1"/>
      <c r="Q132" s="3" t="s">
        <v>89</v>
      </c>
      <c r="R132" s="64">
        <v>1.9523468064716163</v>
      </c>
      <c r="S132" s="3" t="s">
        <v>8</v>
      </c>
      <c r="T132" s="3">
        <v>2016</v>
      </c>
    </row>
    <row r="133" spans="3:20" x14ac:dyDescent="0.3">
      <c r="C133" s="1"/>
      <c r="D133" s="1"/>
      <c r="E133" s="1"/>
      <c r="Q133" s="3" t="s">
        <v>27</v>
      </c>
      <c r="R133" s="64">
        <v>0.70258996486811531</v>
      </c>
      <c r="S133" s="3" t="s">
        <v>10</v>
      </c>
      <c r="T133" s="3">
        <v>2016</v>
      </c>
    </row>
    <row r="134" spans="3:20" x14ac:dyDescent="0.3">
      <c r="C134" s="1"/>
      <c r="D134" s="1"/>
      <c r="E134" s="1"/>
      <c r="Q134" s="3" t="s">
        <v>37</v>
      </c>
      <c r="R134" s="64">
        <v>0.88860598271964752</v>
      </c>
      <c r="S134" s="3" t="s">
        <v>12</v>
      </c>
      <c r="T134" s="3">
        <v>2016</v>
      </c>
    </row>
    <row r="135" spans="3:20" x14ac:dyDescent="0.3">
      <c r="C135" s="1"/>
      <c r="D135" s="1"/>
      <c r="E135" s="1"/>
      <c r="Q135" s="3" t="s">
        <v>69</v>
      </c>
      <c r="R135" s="64">
        <v>0.78871820701734896</v>
      </c>
      <c r="S135" s="3" t="s">
        <v>17</v>
      </c>
      <c r="T135" s="3">
        <v>2016</v>
      </c>
    </row>
    <row r="136" spans="3:20" x14ac:dyDescent="0.3">
      <c r="C136" s="1"/>
      <c r="D136" s="1"/>
      <c r="E136" s="1"/>
      <c r="Q136" s="3" t="s">
        <v>66</v>
      </c>
      <c r="R136" s="64">
        <v>1.6715491644952636</v>
      </c>
      <c r="S136" s="3" t="s">
        <v>8</v>
      </c>
      <c r="T136" s="3">
        <v>2016</v>
      </c>
    </row>
    <row r="137" spans="3:20" x14ac:dyDescent="0.3">
      <c r="C137" s="1"/>
      <c r="D137" s="1"/>
      <c r="E137" s="1"/>
      <c r="Q137" s="3" t="s">
        <v>67</v>
      </c>
      <c r="R137" s="64">
        <v>1.5955484471218622</v>
      </c>
      <c r="S137" s="3" t="s">
        <v>17</v>
      </c>
      <c r="T137" s="3">
        <v>2016</v>
      </c>
    </row>
    <row r="138" spans="3:20" x14ac:dyDescent="0.3">
      <c r="C138" s="1"/>
      <c r="D138" s="1"/>
      <c r="E138" s="1"/>
      <c r="Q138" s="3" t="s">
        <v>83</v>
      </c>
      <c r="R138" s="64">
        <v>2.5388039137846485</v>
      </c>
      <c r="S138" s="3" t="s">
        <v>12</v>
      </c>
      <c r="T138" s="3">
        <v>2016</v>
      </c>
    </row>
    <row r="139" spans="3:20" x14ac:dyDescent="0.3">
      <c r="C139" s="1"/>
      <c r="D139" s="1"/>
      <c r="E139" s="1"/>
      <c r="Q139" s="3" t="s">
        <v>77</v>
      </c>
      <c r="R139" s="64">
        <v>1.0219643203200128</v>
      </c>
      <c r="S139" s="3" t="s">
        <v>8</v>
      </c>
      <c r="T139" s="3">
        <v>2016</v>
      </c>
    </row>
    <row r="140" spans="3:20" x14ac:dyDescent="0.3">
      <c r="C140" s="1"/>
      <c r="D140" s="1"/>
      <c r="E140" s="1"/>
      <c r="Q140" s="3" t="s">
        <v>32</v>
      </c>
      <c r="R140" s="64">
        <v>0.86646485383647431</v>
      </c>
      <c r="S140" s="3" t="s">
        <v>10</v>
      </c>
      <c r="T140" s="3">
        <v>2016</v>
      </c>
    </row>
    <row r="141" spans="3:20" x14ac:dyDescent="0.3">
      <c r="C141" s="1"/>
      <c r="D141" s="1"/>
      <c r="E141" s="1"/>
      <c r="Q141" s="3" t="s">
        <v>40</v>
      </c>
      <c r="R141" s="64">
        <v>1.1113260018392983</v>
      </c>
      <c r="S141" s="3" t="s">
        <v>8</v>
      </c>
      <c r="T141" s="3">
        <v>2016</v>
      </c>
    </row>
    <row r="142" spans="3:20" x14ac:dyDescent="0.3">
      <c r="C142" s="1"/>
      <c r="D142" s="1"/>
      <c r="E142" s="1"/>
      <c r="Q142" s="3" t="s">
        <v>26</v>
      </c>
      <c r="R142" s="64">
        <v>2.2462091824243626</v>
      </c>
      <c r="S142" s="3" t="s">
        <v>8</v>
      </c>
      <c r="T142" s="3">
        <v>2016</v>
      </c>
    </row>
    <row r="143" spans="3:20" x14ac:dyDescent="0.3">
      <c r="C143" s="1"/>
      <c r="D143" s="1"/>
      <c r="E143" s="1"/>
      <c r="Q143" s="3" t="s">
        <v>59</v>
      </c>
      <c r="R143" s="64">
        <v>1.0718586210461851</v>
      </c>
      <c r="S143" s="3" t="s">
        <v>19</v>
      </c>
      <c r="T143" s="3">
        <v>2016</v>
      </c>
    </row>
    <row r="144" spans="3:20" x14ac:dyDescent="0.3">
      <c r="C144" s="1"/>
      <c r="D144" s="1"/>
      <c r="E144" s="1"/>
      <c r="Q144" s="3" t="s">
        <v>60</v>
      </c>
      <c r="R144" s="64">
        <v>0.82761349250086746</v>
      </c>
      <c r="S144" s="3" t="s">
        <v>17</v>
      </c>
      <c r="T144" s="3">
        <v>2016</v>
      </c>
    </row>
    <row r="145" spans="3:20" x14ac:dyDescent="0.3">
      <c r="C145" s="1"/>
      <c r="D145" s="1"/>
      <c r="E145" s="1"/>
      <c r="Q145" s="3" t="s">
        <v>57</v>
      </c>
      <c r="R145" s="64">
        <v>1.047128173643098</v>
      </c>
      <c r="S145" s="3" t="s">
        <v>12</v>
      </c>
      <c r="T145" s="3">
        <v>2016</v>
      </c>
    </row>
    <row r="146" spans="3:20" x14ac:dyDescent="0.3">
      <c r="C146" s="1"/>
      <c r="D146" s="1"/>
      <c r="E146" s="1"/>
      <c r="Q146" s="3" t="s">
        <v>68</v>
      </c>
      <c r="R146" s="64">
        <v>0.41153094056446027</v>
      </c>
      <c r="S146" s="3" t="s">
        <v>17</v>
      </c>
      <c r="T146" s="3">
        <v>2016</v>
      </c>
    </row>
    <row r="147" spans="3:20" x14ac:dyDescent="0.3">
      <c r="C147" s="1"/>
      <c r="D147" s="1"/>
      <c r="E147" s="1"/>
      <c r="Q147" s="3" t="s">
        <v>91</v>
      </c>
      <c r="R147" s="64">
        <v>1.7744048618852022</v>
      </c>
      <c r="S147" s="3" t="s">
        <v>12</v>
      </c>
      <c r="T147" s="3">
        <v>2016</v>
      </c>
    </row>
    <row r="148" spans="3:20" x14ac:dyDescent="0.3">
      <c r="C148" s="1"/>
      <c r="D148" s="1"/>
      <c r="E148" s="1"/>
      <c r="Q148" s="3" t="s">
        <v>65</v>
      </c>
      <c r="R148" s="64">
        <v>0.8176553632960889</v>
      </c>
      <c r="S148" s="3" t="s">
        <v>17</v>
      </c>
      <c r="T148" s="3">
        <v>2016</v>
      </c>
    </row>
    <row r="149" spans="3:20" x14ac:dyDescent="0.3">
      <c r="C149" s="1"/>
      <c r="D149" s="1"/>
      <c r="E149" s="1"/>
      <c r="Q149" s="3" t="s">
        <v>46</v>
      </c>
      <c r="R149" s="64">
        <v>7.0576965187546534</v>
      </c>
      <c r="S149" s="3" t="s">
        <v>17</v>
      </c>
      <c r="T149" s="3">
        <v>2016</v>
      </c>
    </row>
    <row r="150" spans="3:20" x14ac:dyDescent="0.3">
      <c r="C150" s="1"/>
      <c r="D150" s="1"/>
      <c r="E150" s="1"/>
      <c r="Q150" s="3" t="s">
        <v>58</v>
      </c>
      <c r="R150" s="64">
        <v>0.93903771755621679</v>
      </c>
      <c r="S150" s="3" t="s">
        <v>12</v>
      </c>
      <c r="T150" s="3">
        <v>2016</v>
      </c>
    </row>
    <row r="151" spans="3:20" x14ac:dyDescent="0.3">
      <c r="C151" s="1"/>
      <c r="D151" s="1"/>
      <c r="E151" s="1"/>
      <c r="Q151" s="3" t="s">
        <v>78</v>
      </c>
      <c r="R151" s="64">
        <v>0.38267393165866637</v>
      </c>
      <c r="S151" s="3" t="s">
        <v>10</v>
      </c>
      <c r="T151" s="3">
        <v>2016</v>
      </c>
    </row>
    <row r="152" spans="3:20" x14ac:dyDescent="0.3">
      <c r="C152" s="1"/>
      <c r="D152" s="1"/>
      <c r="E152" s="1"/>
      <c r="Q152" s="3" t="s">
        <v>29</v>
      </c>
      <c r="R152" s="64">
        <v>1.3216377354013695</v>
      </c>
      <c r="S152" s="3" t="s">
        <v>12</v>
      </c>
      <c r="T152" s="3">
        <v>2016</v>
      </c>
    </row>
    <row r="153" spans="3:20" x14ac:dyDescent="0.3">
      <c r="C153" s="1"/>
      <c r="D153" s="1"/>
      <c r="E153" s="1"/>
      <c r="Q153" s="3" t="s">
        <v>71</v>
      </c>
      <c r="R153" s="64">
        <v>0.71936127137740802</v>
      </c>
      <c r="S153" s="3" t="s">
        <v>17</v>
      </c>
      <c r="T153" s="3">
        <v>2016</v>
      </c>
    </row>
    <row r="154" spans="3:20" x14ac:dyDescent="0.3">
      <c r="C154" s="1"/>
      <c r="D154" s="1"/>
      <c r="E154" s="1"/>
      <c r="Q154" s="3" t="s">
        <v>49</v>
      </c>
      <c r="R154" s="64">
        <v>0.4575752678698326</v>
      </c>
      <c r="S154" s="3" t="s">
        <v>23</v>
      </c>
      <c r="T154" s="3">
        <v>2016</v>
      </c>
    </row>
    <row r="155" spans="3:20" x14ac:dyDescent="0.3">
      <c r="C155" s="1"/>
      <c r="D155" s="1"/>
      <c r="E155" s="1"/>
      <c r="Q155" s="3" t="s">
        <v>64</v>
      </c>
      <c r="R155" s="64">
        <v>0.67622377781192777</v>
      </c>
      <c r="S155" s="3" t="s">
        <v>8</v>
      </c>
      <c r="T155" s="3">
        <v>2016</v>
      </c>
    </row>
    <row r="156" spans="3:20" x14ac:dyDescent="0.3">
      <c r="C156" s="1"/>
      <c r="D156" s="1"/>
      <c r="E156" s="1"/>
      <c r="Q156" s="3" t="s">
        <v>51</v>
      </c>
      <c r="R156" s="64">
        <v>1.3246469288149401</v>
      </c>
      <c r="S156" s="3" t="s">
        <v>19</v>
      </c>
      <c r="T156" s="3">
        <v>2016</v>
      </c>
    </row>
    <row r="157" spans="3:20" x14ac:dyDescent="0.3">
      <c r="C157" s="1"/>
      <c r="D157" s="1"/>
      <c r="E157" s="1"/>
      <c r="Q157" s="3" t="s">
        <v>70</v>
      </c>
      <c r="R157" s="64">
        <v>0.71329954431413678</v>
      </c>
      <c r="S157" s="3" t="s">
        <v>12</v>
      </c>
      <c r="T157" s="3">
        <v>2016</v>
      </c>
    </row>
    <row r="158" spans="3:20" x14ac:dyDescent="0.3">
      <c r="C158" s="1"/>
      <c r="D158" s="1"/>
      <c r="E158" s="1"/>
      <c r="Q158" s="3" t="s">
        <v>62</v>
      </c>
      <c r="R158" s="64">
        <v>0.47387914896202377</v>
      </c>
      <c r="S158" s="3" t="s">
        <v>17</v>
      </c>
      <c r="T158" s="3">
        <v>2016</v>
      </c>
    </row>
    <row r="159" spans="3:20" x14ac:dyDescent="0.3">
      <c r="C159" s="1"/>
      <c r="D159" s="1"/>
      <c r="E159" s="1"/>
      <c r="Q159" s="3" t="s">
        <v>93</v>
      </c>
      <c r="R159" s="64">
        <v>1.6968092252899658</v>
      </c>
      <c r="S159" s="3" t="s">
        <v>8</v>
      </c>
      <c r="T159" s="3">
        <v>2016</v>
      </c>
    </row>
    <row r="160" spans="3:20" x14ac:dyDescent="0.3">
      <c r="C160" s="1"/>
      <c r="D160" s="1"/>
      <c r="E160" s="1"/>
      <c r="Q160" s="3" t="s">
        <v>90</v>
      </c>
      <c r="R160" s="64">
        <v>1.8200628469465348</v>
      </c>
      <c r="S160" s="3" t="s">
        <v>17</v>
      </c>
      <c r="T160" s="3">
        <v>2016</v>
      </c>
    </row>
    <row r="161" spans="3:20" x14ac:dyDescent="0.3">
      <c r="C161" s="1"/>
      <c r="D161" s="1"/>
      <c r="E161" s="1"/>
      <c r="Q161" s="3" t="s">
        <v>80</v>
      </c>
      <c r="R161" s="64">
        <v>0.68323473745751462</v>
      </c>
      <c r="S161" s="3" t="s">
        <v>8</v>
      </c>
      <c r="T161" s="3">
        <v>2016</v>
      </c>
    </row>
    <row r="162" spans="3:20" x14ac:dyDescent="0.3">
      <c r="C162" s="1"/>
      <c r="D162" s="1"/>
      <c r="E162" s="1"/>
      <c r="Q162" s="3" t="s">
        <v>63</v>
      </c>
      <c r="R162" s="64">
        <v>0.29849050334355881</v>
      </c>
      <c r="S162" s="3" t="s">
        <v>12</v>
      </c>
      <c r="T162" s="3">
        <v>2016</v>
      </c>
    </row>
    <row r="163" spans="3:20" x14ac:dyDescent="0.3">
      <c r="C163" s="1"/>
      <c r="D163" s="1"/>
      <c r="E163" s="1"/>
      <c r="Q163" s="3" t="s">
        <v>33</v>
      </c>
      <c r="R163" s="64">
        <v>0.5465835443859991</v>
      </c>
      <c r="S163" s="3" t="s">
        <v>17</v>
      </c>
      <c r="T163" s="3">
        <v>2016</v>
      </c>
    </row>
    <row r="164" spans="3:20" x14ac:dyDescent="0.3">
      <c r="C164" s="1"/>
      <c r="D164" s="1"/>
      <c r="E164" s="1"/>
      <c r="Q164" s="3" t="s">
        <v>45</v>
      </c>
      <c r="R164" s="64">
        <v>1.3070201828970118</v>
      </c>
      <c r="S164" s="3" t="s">
        <v>17</v>
      </c>
      <c r="T164" s="3">
        <v>2016</v>
      </c>
    </row>
    <row r="165" spans="3:20" x14ac:dyDescent="0.3">
      <c r="C165" s="1"/>
      <c r="D165" s="1"/>
      <c r="E165" s="1"/>
      <c r="Q165" s="1"/>
      <c r="R165" s="7"/>
      <c r="S165" s="7"/>
    </row>
    <row r="166" spans="3:20" x14ac:dyDescent="0.3">
      <c r="C166" s="1"/>
      <c r="D166" s="1"/>
      <c r="E166" s="1"/>
      <c r="Q166" s="1"/>
      <c r="R166" s="7"/>
      <c r="S166" s="7"/>
    </row>
    <row r="167" spans="3:20" x14ac:dyDescent="0.3">
      <c r="C167" s="1"/>
      <c r="D167" s="1"/>
      <c r="E167" s="1"/>
      <c r="Q167" s="1"/>
      <c r="R167" s="7"/>
      <c r="S167" s="7"/>
    </row>
    <row r="168" spans="3:20" x14ac:dyDescent="0.3">
      <c r="C168" s="1"/>
      <c r="D168" s="1"/>
      <c r="E168" s="1"/>
      <c r="Q168" s="1"/>
      <c r="R168" s="7"/>
      <c r="S168" s="7"/>
    </row>
    <row r="169" spans="3:20" x14ac:dyDescent="0.3">
      <c r="C169" s="1"/>
      <c r="D169" s="1"/>
      <c r="E169" s="1"/>
      <c r="Q169" s="1"/>
      <c r="R169" s="7"/>
      <c r="S169" s="7"/>
    </row>
    <row r="170" spans="3:20" x14ac:dyDescent="0.3">
      <c r="C170" s="1"/>
      <c r="D170" s="1"/>
      <c r="E170" s="1"/>
      <c r="Q170" s="1"/>
      <c r="R170" s="7"/>
      <c r="S170" s="7"/>
    </row>
    <row r="171" spans="3:20" x14ac:dyDescent="0.3">
      <c r="C171" s="1"/>
      <c r="D171" s="1"/>
      <c r="E171" s="1"/>
      <c r="Q171" s="1"/>
      <c r="R171" s="7"/>
      <c r="S171" s="7"/>
    </row>
    <row r="172" spans="3:20" x14ac:dyDescent="0.3">
      <c r="C172" s="1"/>
      <c r="D172" s="1"/>
      <c r="E172" s="1"/>
      <c r="Q172" s="1"/>
      <c r="R172" s="7"/>
      <c r="S172" s="7"/>
    </row>
    <row r="173" spans="3:20" x14ac:dyDescent="0.3">
      <c r="C173" s="1"/>
      <c r="D173" s="1"/>
      <c r="E173" s="1"/>
      <c r="Q173" s="1"/>
      <c r="R173" s="7"/>
      <c r="S173" s="7"/>
    </row>
    <row r="174" spans="3:20" x14ac:dyDescent="0.3">
      <c r="C174" s="1"/>
      <c r="D174" s="1"/>
      <c r="E174" s="1"/>
      <c r="Q174" s="1"/>
      <c r="R174" s="7"/>
      <c r="S174" s="7"/>
    </row>
    <row r="175" spans="3:20" x14ac:dyDescent="0.3">
      <c r="C175" s="1"/>
      <c r="D175" s="1"/>
      <c r="E175" s="1"/>
      <c r="Q175" s="1"/>
      <c r="R175" s="7"/>
      <c r="S175" s="7"/>
    </row>
    <row r="176" spans="3:20" x14ac:dyDescent="0.3">
      <c r="C176" s="1"/>
      <c r="D176" s="1"/>
      <c r="E176" s="1"/>
      <c r="Q176" s="1"/>
      <c r="R176" s="13"/>
      <c r="S176" s="13"/>
    </row>
    <row r="177" spans="3:19" x14ac:dyDescent="0.3">
      <c r="C177" s="1"/>
      <c r="D177" s="1"/>
      <c r="E177" s="1"/>
      <c r="Q177" s="1"/>
      <c r="R177" s="7"/>
      <c r="S177" s="7"/>
    </row>
    <row r="178" spans="3:19" x14ac:dyDescent="0.3">
      <c r="C178" s="1"/>
      <c r="D178" s="1"/>
      <c r="E178" s="1"/>
      <c r="Q178" s="1"/>
      <c r="R178" s="7"/>
      <c r="S178" s="7"/>
    </row>
    <row r="179" spans="3:19" x14ac:dyDescent="0.3">
      <c r="C179" s="1"/>
      <c r="D179" s="1"/>
      <c r="E179" s="1"/>
      <c r="Q179" s="1"/>
      <c r="R179" s="7"/>
      <c r="S179" s="7"/>
    </row>
    <row r="180" spans="3:19" x14ac:dyDescent="0.3">
      <c r="C180" s="1"/>
      <c r="D180" s="1"/>
      <c r="E180" s="1"/>
      <c r="Q180" s="1"/>
      <c r="R180" s="7"/>
      <c r="S180" s="7"/>
    </row>
    <row r="181" spans="3:19" x14ac:dyDescent="0.3">
      <c r="C181" s="1"/>
      <c r="D181" s="1"/>
      <c r="E181" s="1"/>
      <c r="Q181" s="1"/>
      <c r="R181" s="7"/>
      <c r="S181" s="7"/>
    </row>
    <row r="182" spans="3:19" x14ac:dyDescent="0.3">
      <c r="C182" s="1"/>
      <c r="D182" s="1"/>
      <c r="E182" s="1"/>
      <c r="Q182" s="1"/>
      <c r="R182" s="7"/>
      <c r="S182" s="7"/>
    </row>
    <row r="183" spans="3:19" x14ac:dyDescent="0.3">
      <c r="C183" s="1"/>
      <c r="D183" s="1"/>
      <c r="E183" s="1"/>
      <c r="Q183" s="1"/>
      <c r="R183" s="7"/>
      <c r="S183" s="7"/>
    </row>
    <row r="184" spans="3:19" x14ac:dyDescent="0.3">
      <c r="C184" s="1"/>
      <c r="D184" s="1"/>
      <c r="E184" s="1"/>
      <c r="Q184" s="1"/>
      <c r="R184" s="7"/>
      <c r="S184" s="7"/>
    </row>
    <row r="185" spans="3:19" x14ac:dyDescent="0.3">
      <c r="C185" s="1"/>
      <c r="D185" s="1"/>
      <c r="E185" s="1"/>
      <c r="Q185" s="1"/>
      <c r="R185" s="7"/>
      <c r="S185" s="7"/>
    </row>
    <row r="186" spans="3:19" x14ac:dyDescent="0.3">
      <c r="C186" s="1"/>
      <c r="D186" s="1"/>
      <c r="E186" s="1"/>
      <c r="Q186" s="1"/>
      <c r="R186" s="7"/>
      <c r="S186" s="7"/>
    </row>
    <row r="187" spans="3:19" x14ac:dyDescent="0.3">
      <c r="C187" s="1"/>
      <c r="D187" s="1"/>
      <c r="E187" s="1"/>
      <c r="Q187" s="1"/>
      <c r="R187" s="7"/>
      <c r="S187" s="7"/>
    </row>
    <row r="188" spans="3:19" x14ac:dyDescent="0.3">
      <c r="C188" s="1"/>
      <c r="D188" s="1"/>
      <c r="E188" s="1"/>
      <c r="Q188" s="1"/>
      <c r="R188" s="7"/>
      <c r="S188" s="7"/>
    </row>
    <row r="189" spans="3:19" x14ac:dyDescent="0.3">
      <c r="C189" s="1"/>
      <c r="D189" s="1"/>
      <c r="E189" s="1"/>
      <c r="Q189" s="1"/>
      <c r="R189" s="7"/>
      <c r="S189" s="7"/>
    </row>
    <row r="190" spans="3:19" x14ac:dyDescent="0.3">
      <c r="C190" s="1"/>
      <c r="D190" s="1"/>
      <c r="E190" s="1"/>
      <c r="Q190" s="1"/>
      <c r="R190" s="7"/>
      <c r="S190" s="7"/>
    </row>
    <row r="191" spans="3:19" x14ac:dyDescent="0.3">
      <c r="C191" s="1"/>
      <c r="D191" s="1"/>
      <c r="E191" s="1"/>
      <c r="Q191" s="1"/>
      <c r="R191" s="7"/>
      <c r="S191" s="7"/>
    </row>
    <row r="192" spans="3:19" x14ac:dyDescent="0.3">
      <c r="C192" s="1"/>
      <c r="D192" s="1"/>
      <c r="E192" s="1"/>
      <c r="Q192" s="1"/>
      <c r="R192" s="7"/>
      <c r="S192" s="7"/>
    </row>
    <row r="193" spans="3:19" x14ac:dyDescent="0.3">
      <c r="C193" s="1"/>
      <c r="D193" s="1"/>
      <c r="E193" s="1"/>
      <c r="Q193" s="1"/>
      <c r="R193" s="7"/>
      <c r="S193" s="7"/>
    </row>
    <row r="194" spans="3:19" x14ac:dyDescent="0.3">
      <c r="C194" s="1"/>
      <c r="D194" s="1"/>
      <c r="E194" s="1"/>
      <c r="Q194" s="1"/>
      <c r="R194" s="7"/>
      <c r="S194" s="7"/>
    </row>
    <row r="195" spans="3:19" x14ac:dyDescent="0.3">
      <c r="C195" s="1"/>
      <c r="D195" s="1"/>
      <c r="E195" s="1"/>
      <c r="Q195" s="1"/>
      <c r="R195" s="7"/>
      <c r="S195" s="7"/>
    </row>
    <row r="196" spans="3:19" x14ac:dyDescent="0.3">
      <c r="C196" s="1"/>
      <c r="D196" s="1"/>
      <c r="E196" s="1"/>
      <c r="Q196" s="1"/>
      <c r="R196" s="7"/>
      <c r="S196" s="7"/>
    </row>
    <row r="197" spans="3:19" x14ac:dyDescent="0.3">
      <c r="C197" s="1"/>
      <c r="D197" s="1"/>
      <c r="E197" s="1"/>
      <c r="Q197" s="1"/>
      <c r="R197" s="7"/>
      <c r="S197" s="7"/>
    </row>
    <row r="198" spans="3:19" x14ac:dyDescent="0.3">
      <c r="C198" s="1"/>
      <c r="D198" s="1"/>
      <c r="E198" s="1"/>
      <c r="Q198" s="1"/>
      <c r="R198" s="7"/>
      <c r="S198" s="7"/>
    </row>
    <row r="199" spans="3:19" x14ac:dyDescent="0.3">
      <c r="C199" s="1"/>
      <c r="D199" s="1"/>
      <c r="E199" s="1"/>
      <c r="Q199" s="1"/>
      <c r="R199" s="7"/>
      <c r="S199" s="7"/>
    </row>
    <row r="200" spans="3:19" x14ac:dyDescent="0.3">
      <c r="C200" s="1"/>
      <c r="D200" s="1"/>
      <c r="E200" s="1"/>
      <c r="Q200" s="1"/>
      <c r="R200" s="7"/>
      <c r="S200" s="7"/>
    </row>
    <row r="201" spans="3:19" x14ac:dyDescent="0.3">
      <c r="C201" s="1"/>
      <c r="D201" s="1"/>
      <c r="E201" s="1"/>
      <c r="Q201" s="1"/>
      <c r="R201" s="7"/>
      <c r="S201" s="7"/>
    </row>
    <row r="202" spans="3:19" x14ac:dyDescent="0.3">
      <c r="C202" s="1"/>
      <c r="D202" s="1"/>
      <c r="E202" s="1"/>
      <c r="Q202" s="1"/>
      <c r="R202" s="7"/>
      <c r="S202" s="7"/>
    </row>
    <row r="203" spans="3:19" x14ac:dyDescent="0.3">
      <c r="C203" s="1"/>
      <c r="D203" s="1"/>
      <c r="E203" s="1"/>
      <c r="Q203" s="1"/>
      <c r="R203" s="7"/>
      <c r="S203" s="7"/>
    </row>
    <row r="204" spans="3:19" x14ac:dyDescent="0.3">
      <c r="C204" s="1"/>
      <c r="D204" s="1"/>
      <c r="E204" s="1"/>
      <c r="Q204" s="1"/>
      <c r="R204" s="7"/>
      <c r="S204" s="7"/>
    </row>
    <row r="205" spans="3:19" x14ac:dyDescent="0.3">
      <c r="C205" s="1"/>
      <c r="D205" s="1"/>
      <c r="E205" s="1"/>
      <c r="Q205" s="1"/>
      <c r="R205" s="7"/>
      <c r="S205" s="7"/>
    </row>
    <row r="206" spans="3:19" x14ac:dyDescent="0.3">
      <c r="C206" s="1"/>
      <c r="D206" s="1"/>
      <c r="E206" s="1"/>
      <c r="Q206" s="1"/>
      <c r="R206" s="7"/>
      <c r="S206" s="7"/>
    </row>
    <row r="207" spans="3:19" x14ac:dyDescent="0.3">
      <c r="C207" s="1"/>
      <c r="D207" s="1"/>
      <c r="E207" s="1"/>
      <c r="Q207" s="1"/>
      <c r="R207" s="7"/>
      <c r="S207" s="7"/>
    </row>
    <row r="208" spans="3:19" x14ac:dyDescent="0.3">
      <c r="C208" s="1"/>
      <c r="D208" s="1"/>
      <c r="E208" s="1"/>
      <c r="Q208" s="1"/>
      <c r="R208" s="7"/>
      <c r="S208" s="7"/>
    </row>
    <row r="209" spans="3:19" x14ac:dyDescent="0.3">
      <c r="C209" s="1"/>
      <c r="D209" s="1"/>
      <c r="E209" s="1"/>
      <c r="Q209" s="1"/>
      <c r="R209" s="7"/>
      <c r="S209" s="7"/>
    </row>
    <row r="210" spans="3:19" x14ac:dyDescent="0.3">
      <c r="C210" s="1"/>
      <c r="D210" s="1"/>
      <c r="E210" s="1"/>
      <c r="Q210" s="1"/>
      <c r="R210" s="7"/>
      <c r="S210" s="7"/>
    </row>
    <row r="211" spans="3:19" x14ac:dyDescent="0.3">
      <c r="C211" s="1"/>
      <c r="D211" s="1"/>
      <c r="E211" s="1"/>
      <c r="Q211" s="1"/>
      <c r="R211" s="7"/>
      <c r="S211" s="7"/>
    </row>
    <row r="212" spans="3:19" x14ac:dyDescent="0.3">
      <c r="C212" s="1"/>
      <c r="D212" s="1"/>
      <c r="E212" s="1"/>
      <c r="Q212" s="1"/>
      <c r="R212" s="13"/>
      <c r="S212" s="13"/>
    </row>
    <row r="213" spans="3:19" x14ac:dyDescent="0.3">
      <c r="C213" s="1"/>
      <c r="D213" s="1"/>
      <c r="E213" s="1"/>
      <c r="Q213" s="1"/>
      <c r="R213" s="13"/>
      <c r="S213" s="13"/>
    </row>
    <row r="214" spans="3:19" x14ac:dyDescent="0.3">
      <c r="C214" s="1"/>
      <c r="D214" s="1"/>
      <c r="E214" s="1"/>
      <c r="Q214" s="1"/>
      <c r="R214" s="13"/>
      <c r="S214" s="13"/>
    </row>
    <row r="215" spans="3:19" x14ac:dyDescent="0.3">
      <c r="C215" s="1"/>
      <c r="D215" s="1"/>
      <c r="E215" s="1"/>
      <c r="Q215" s="1"/>
      <c r="R215" s="13"/>
      <c r="S215" s="13"/>
    </row>
    <row r="216" spans="3:19" x14ac:dyDescent="0.3">
      <c r="C216" s="1"/>
      <c r="D216" s="1"/>
      <c r="E216" s="1"/>
      <c r="Q216" s="1"/>
      <c r="R216" s="13"/>
      <c r="S216" s="13"/>
    </row>
    <row r="217" spans="3:19" x14ac:dyDescent="0.3">
      <c r="C217" s="1"/>
      <c r="D217" s="1"/>
      <c r="E217" s="1"/>
      <c r="Q217" s="1"/>
      <c r="R217" s="13"/>
      <c r="S217" s="13"/>
    </row>
    <row r="218" spans="3:19" x14ac:dyDescent="0.3">
      <c r="C218" s="1"/>
      <c r="D218" s="1"/>
      <c r="E218" s="1"/>
      <c r="Q218" s="1"/>
      <c r="R218" s="13"/>
      <c r="S218" s="13"/>
    </row>
    <row r="219" spans="3:19" x14ac:dyDescent="0.3">
      <c r="C219" s="1"/>
      <c r="D219" s="1"/>
      <c r="E219" s="1"/>
      <c r="Q219" s="1"/>
      <c r="R219" s="13"/>
      <c r="S219" s="13"/>
    </row>
    <row r="220" spans="3:19" x14ac:dyDescent="0.3">
      <c r="C220" s="1"/>
      <c r="D220" s="1"/>
      <c r="E220" s="1"/>
      <c r="Q220" s="1"/>
      <c r="R220" s="13"/>
      <c r="S220" s="13"/>
    </row>
    <row r="221" spans="3:19" x14ac:dyDescent="0.3">
      <c r="C221" s="1"/>
      <c r="D221" s="1"/>
      <c r="E221" s="1"/>
      <c r="Q221" s="1"/>
      <c r="R221" s="13"/>
      <c r="S221" s="13"/>
    </row>
    <row r="222" spans="3:19" x14ac:dyDescent="0.3">
      <c r="C222" s="1"/>
      <c r="D222" s="1"/>
      <c r="E222" s="1"/>
      <c r="Q222" s="1"/>
      <c r="R222" s="13"/>
      <c r="S222" s="13"/>
    </row>
    <row r="223" spans="3:19" x14ac:dyDescent="0.3">
      <c r="C223" s="1"/>
      <c r="D223" s="1"/>
      <c r="E223" s="1"/>
      <c r="Q223" s="1"/>
      <c r="R223" s="13"/>
      <c r="S223" s="13"/>
    </row>
    <row r="224" spans="3:19" x14ac:dyDescent="0.3">
      <c r="C224" s="1"/>
      <c r="D224" s="1"/>
      <c r="E224" s="1"/>
      <c r="Q224" s="1"/>
      <c r="R224" s="13"/>
      <c r="S224" s="13"/>
    </row>
    <row r="225" spans="3:21" x14ac:dyDescent="0.3">
      <c r="C225" s="1"/>
      <c r="D225" s="1"/>
      <c r="E225" s="1"/>
      <c r="Q225" s="1"/>
      <c r="R225" s="1"/>
      <c r="S225" s="1"/>
      <c r="T225" s="1"/>
      <c r="U225" s="1"/>
    </row>
    <row r="226" spans="3:21" x14ac:dyDescent="0.3">
      <c r="C226" s="1"/>
      <c r="D226" s="1"/>
      <c r="E226" s="1"/>
      <c r="Q226" s="1"/>
      <c r="R226" s="1"/>
      <c r="S226" s="1"/>
      <c r="T226" s="1"/>
      <c r="U226" s="1"/>
    </row>
    <row r="227" spans="3:21" x14ac:dyDescent="0.3">
      <c r="C227" s="1"/>
      <c r="D227" s="1"/>
      <c r="E227" s="1"/>
      <c r="Q227" s="1"/>
      <c r="R227" s="1"/>
      <c r="S227" s="1"/>
      <c r="T227" s="1"/>
      <c r="U227" s="1"/>
    </row>
    <row r="228" spans="3:21" x14ac:dyDescent="0.3">
      <c r="C228" s="1"/>
      <c r="D228" s="1"/>
      <c r="E228" s="1"/>
      <c r="Q228" s="1"/>
      <c r="R228" s="1"/>
      <c r="S228" s="1"/>
      <c r="T228" s="1"/>
      <c r="U228" s="1"/>
    </row>
    <row r="229" spans="3:21" x14ac:dyDescent="0.3">
      <c r="C229" s="1"/>
      <c r="D229" s="1"/>
      <c r="E229" s="1"/>
      <c r="Q229" s="1"/>
      <c r="R229" s="1"/>
      <c r="S229" s="1"/>
      <c r="T229" s="1"/>
      <c r="U229" s="1"/>
    </row>
    <row r="230" spans="3:21" x14ac:dyDescent="0.3">
      <c r="C230" s="1"/>
      <c r="D230" s="1"/>
      <c r="E230" s="1"/>
      <c r="Q230" s="1"/>
      <c r="R230" s="1"/>
      <c r="S230" s="1"/>
      <c r="T230" s="1"/>
      <c r="U230" s="1"/>
    </row>
    <row r="231" spans="3:21" x14ac:dyDescent="0.3">
      <c r="C231" s="1"/>
      <c r="D231" s="1"/>
      <c r="E231" s="1"/>
      <c r="Q231" s="1"/>
      <c r="R231" s="1"/>
      <c r="S231" s="1"/>
      <c r="T231" s="1"/>
      <c r="U231" s="1"/>
    </row>
    <row r="232" spans="3:21" x14ac:dyDescent="0.3">
      <c r="C232" s="1"/>
      <c r="D232" s="1"/>
      <c r="E232" s="1"/>
      <c r="Q232" s="1"/>
      <c r="R232" s="1"/>
      <c r="S232" s="1"/>
      <c r="T232" s="1"/>
      <c r="U232" s="1"/>
    </row>
    <row r="233" spans="3:21" x14ac:dyDescent="0.3">
      <c r="C233" s="1"/>
      <c r="D233" s="1"/>
      <c r="E233" s="1"/>
      <c r="Q233" s="1"/>
      <c r="R233" s="1"/>
      <c r="S233" s="1"/>
      <c r="T233" s="1"/>
      <c r="U233" s="1"/>
    </row>
    <row r="234" spans="3:21" x14ac:dyDescent="0.3">
      <c r="C234" s="1"/>
      <c r="D234" s="1"/>
      <c r="E234" s="1"/>
      <c r="Q234" s="1"/>
      <c r="R234" s="1"/>
      <c r="S234" s="1"/>
      <c r="T234" s="1"/>
      <c r="U234" s="1"/>
    </row>
    <row r="235" spans="3:21" x14ac:dyDescent="0.3">
      <c r="C235" s="1"/>
      <c r="D235" s="1"/>
      <c r="E235" s="1"/>
      <c r="Q235" s="1"/>
      <c r="R235" s="1"/>
      <c r="S235" s="1"/>
      <c r="T235" s="1"/>
      <c r="U235" s="1"/>
    </row>
    <row r="236" spans="3:21" x14ac:dyDescent="0.3">
      <c r="C236" s="1"/>
      <c r="D236" s="1"/>
      <c r="E236" s="1"/>
      <c r="Q236" s="1"/>
      <c r="R236" s="1"/>
      <c r="S236" s="1"/>
      <c r="T236" s="1"/>
      <c r="U236" s="1"/>
    </row>
    <row r="237" spans="3:21" x14ac:dyDescent="0.3">
      <c r="C237" s="1"/>
      <c r="D237" s="1"/>
      <c r="E237" s="1"/>
      <c r="Q237" s="1"/>
      <c r="R237" s="1"/>
      <c r="S237" s="1"/>
      <c r="T237" s="1"/>
      <c r="U237" s="1"/>
    </row>
    <row r="238" spans="3:21" x14ac:dyDescent="0.3">
      <c r="C238" s="1"/>
      <c r="D238" s="1"/>
      <c r="E238" s="1"/>
      <c r="Q238" s="1"/>
      <c r="R238" s="1"/>
      <c r="S238" s="1"/>
      <c r="T238" s="1"/>
      <c r="U238" s="1"/>
    </row>
    <row r="239" spans="3:21" x14ac:dyDescent="0.3">
      <c r="C239" s="1"/>
      <c r="D239" s="1"/>
      <c r="E239" s="1"/>
      <c r="Q239" s="1"/>
      <c r="R239" s="1"/>
      <c r="S239" s="1"/>
      <c r="T239" s="1"/>
      <c r="U239" s="1"/>
    </row>
    <row r="240" spans="3:21" x14ac:dyDescent="0.3">
      <c r="C240" s="1"/>
      <c r="D240" s="1"/>
      <c r="E240" s="1"/>
      <c r="Q240" s="1"/>
      <c r="R240" s="1"/>
      <c r="S240" s="1"/>
      <c r="T240" s="1"/>
      <c r="U240" s="1"/>
    </row>
    <row r="241" spans="3:21" x14ac:dyDescent="0.3">
      <c r="C241" s="1"/>
      <c r="D241" s="1"/>
      <c r="E241" s="1"/>
      <c r="Q241" s="1"/>
      <c r="R241" s="1"/>
      <c r="S241" s="1"/>
      <c r="T241" s="1"/>
      <c r="U241" s="1"/>
    </row>
    <row r="242" spans="3:21" x14ac:dyDescent="0.3">
      <c r="C242" s="1"/>
      <c r="D242" s="1"/>
      <c r="E242" s="1"/>
      <c r="Q242" s="1"/>
      <c r="R242" s="1"/>
      <c r="S242" s="1"/>
      <c r="T242" s="1"/>
      <c r="U242" s="1"/>
    </row>
    <row r="243" spans="3:21" x14ac:dyDescent="0.3">
      <c r="C243" s="1"/>
      <c r="D243" s="1"/>
      <c r="E243" s="1"/>
      <c r="Q243" s="1"/>
      <c r="R243" s="1"/>
      <c r="S243" s="1"/>
      <c r="T243" s="1"/>
      <c r="U243" s="1"/>
    </row>
    <row r="244" spans="3:21" x14ac:dyDescent="0.3">
      <c r="C244" s="1"/>
      <c r="D244" s="1"/>
      <c r="E244" s="1"/>
      <c r="Q244" s="1"/>
      <c r="R244" s="1"/>
      <c r="S244" s="1"/>
      <c r="T244" s="1"/>
      <c r="U244" s="1"/>
    </row>
    <row r="245" spans="3:21" x14ac:dyDescent="0.3">
      <c r="C245" s="1"/>
      <c r="D245" s="1"/>
      <c r="E245" s="1"/>
      <c r="Q245" s="1"/>
      <c r="R245" s="13"/>
      <c r="S245" s="13"/>
    </row>
    <row r="246" spans="3:21" x14ac:dyDescent="0.3">
      <c r="C246" s="1"/>
      <c r="D246" s="1"/>
      <c r="E246" s="1"/>
      <c r="Q246" s="1"/>
      <c r="R246" s="13"/>
      <c r="S246" s="13"/>
    </row>
    <row r="247" spans="3:21" x14ac:dyDescent="0.3">
      <c r="C247" s="1"/>
      <c r="D247" s="1"/>
      <c r="E247" s="1"/>
      <c r="Q247" s="1"/>
      <c r="R247" s="13"/>
      <c r="S247" s="13"/>
    </row>
    <row r="248" spans="3:21" x14ac:dyDescent="0.3">
      <c r="C248" s="1"/>
      <c r="D248" s="1"/>
      <c r="E248" s="1"/>
      <c r="Q248" s="1"/>
      <c r="R248" s="13"/>
      <c r="S248" s="13"/>
    </row>
    <row r="249" spans="3:21" x14ac:dyDescent="0.3">
      <c r="C249" s="1"/>
      <c r="D249" s="1"/>
      <c r="E249" s="1"/>
      <c r="Q249" s="1"/>
      <c r="R249" s="13"/>
      <c r="S249" s="13"/>
    </row>
    <row r="250" spans="3:21" x14ac:dyDescent="0.3">
      <c r="C250" s="1"/>
      <c r="D250" s="1"/>
      <c r="E250" s="1"/>
      <c r="Q250" s="1"/>
      <c r="R250" s="13"/>
      <c r="S250" s="13"/>
    </row>
    <row r="251" spans="3:21" x14ac:dyDescent="0.3">
      <c r="C251" s="1"/>
      <c r="D251" s="1"/>
      <c r="E251" s="1"/>
      <c r="Q251" s="1"/>
      <c r="R251" s="13"/>
      <c r="S251" s="13"/>
    </row>
    <row r="252" spans="3:21" x14ac:dyDescent="0.3">
      <c r="C252" s="1"/>
      <c r="D252" s="1"/>
      <c r="E252" s="1"/>
      <c r="Q252" s="1"/>
      <c r="R252" s="13"/>
      <c r="S252" s="13"/>
    </row>
    <row r="253" spans="3:21" x14ac:dyDescent="0.3">
      <c r="C253" s="1"/>
      <c r="D253" s="1"/>
      <c r="E253" s="1"/>
      <c r="Q253" s="1"/>
      <c r="R253" s="13"/>
      <c r="S253" s="13"/>
    </row>
    <row r="254" spans="3:21" x14ac:dyDescent="0.3">
      <c r="C254" s="1"/>
      <c r="D254" s="1"/>
      <c r="E254" s="1"/>
      <c r="Q254" s="1"/>
      <c r="R254" s="13"/>
      <c r="S254" s="13"/>
    </row>
    <row r="255" spans="3:21" x14ac:dyDescent="0.3">
      <c r="C255" s="1"/>
      <c r="D255" s="1"/>
      <c r="E255" s="1"/>
      <c r="Q255" s="1"/>
      <c r="R255" s="13"/>
      <c r="S255" s="13"/>
    </row>
    <row r="256" spans="3:21" x14ac:dyDescent="0.3">
      <c r="C256" s="1"/>
      <c r="D256" s="1"/>
      <c r="E256" s="1"/>
      <c r="Q256" s="1"/>
      <c r="R256" s="13"/>
      <c r="S256" s="13"/>
    </row>
    <row r="257" spans="3:19" x14ac:dyDescent="0.3">
      <c r="C257" s="1"/>
      <c r="D257" s="1"/>
      <c r="E257" s="1"/>
      <c r="Q257" s="1"/>
      <c r="R257" s="13"/>
      <c r="S257" s="13"/>
    </row>
    <row r="258" spans="3:19" x14ac:dyDescent="0.3">
      <c r="C258" s="1"/>
      <c r="D258" s="1"/>
      <c r="E258" s="1"/>
      <c r="Q258" s="1"/>
      <c r="R258" s="13"/>
      <c r="S258" s="13"/>
    </row>
    <row r="259" spans="3:19" x14ac:dyDescent="0.3">
      <c r="C259" s="1"/>
      <c r="D259" s="1"/>
      <c r="E259" s="1"/>
      <c r="Q259" s="1"/>
      <c r="R259" s="13"/>
      <c r="S259" s="13"/>
    </row>
    <row r="260" spans="3:19" x14ac:dyDescent="0.3">
      <c r="C260" s="1"/>
      <c r="D260" s="1"/>
      <c r="E260" s="1"/>
      <c r="Q260" s="1"/>
      <c r="R260" s="13"/>
      <c r="S260" s="13"/>
    </row>
    <row r="261" spans="3:19" x14ac:dyDescent="0.3">
      <c r="C261" s="1"/>
      <c r="D261" s="1"/>
      <c r="E261" s="1"/>
      <c r="Q261" s="1"/>
      <c r="R261" s="13"/>
      <c r="S261" s="13"/>
    </row>
    <row r="262" spans="3:19" x14ac:dyDescent="0.3">
      <c r="C262" s="1"/>
      <c r="D262" s="1"/>
      <c r="E262" s="1"/>
      <c r="Q262" s="1"/>
      <c r="R262" s="13"/>
      <c r="S262" s="13"/>
    </row>
    <row r="263" spans="3:19" x14ac:dyDescent="0.3">
      <c r="C263" s="1"/>
      <c r="D263" s="1"/>
      <c r="E263" s="1"/>
      <c r="Q263" s="1"/>
      <c r="R263" s="13"/>
      <c r="S263" s="13"/>
    </row>
    <row r="264" spans="3:19" x14ac:dyDescent="0.3">
      <c r="C264" s="1"/>
      <c r="D264" s="1"/>
      <c r="E264" s="1"/>
      <c r="Q264" s="1"/>
      <c r="R264" s="13"/>
      <c r="S264" s="13"/>
    </row>
    <row r="265" spans="3:19" x14ac:dyDescent="0.3">
      <c r="C265" s="1"/>
      <c r="D265" s="1"/>
      <c r="E265" s="1"/>
      <c r="Q265" s="1"/>
      <c r="R265" s="13"/>
      <c r="S265" s="13"/>
    </row>
    <row r="266" spans="3:19" x14ac:dyDescent="0.3">
      <c r="C266" s="1"/>
      <c r="D266" s="1"/>
      <c r="E266" s="1"/>
      <c r="Q266" s="1"/>
      <c r="R266" s="13"/>
      <c r="S266" s="13"/>
    </row>
    <row r="267" spans="3:19" x14ac:dyDescent="0.3">
      <c r="C267" s="1"/>
      <c r="D267" s="1"/>
      <c r="E267" s="1"/>
      <c r="Q267" s="1"/>
      <c r="R267" s="13"/>
      <c r="S267" s="13"/>
    </row>
    <row r="268" spans="3:19" x14ac:dyDescent="0.3">
      <c r="C268" s="1"/>
      <c r="D268" s="1"/>
      <c r="E268" s="1"/>
      <c r="Q268" s="1"/>
      <c r="R268" s="13"/>
      <c r="S268" s="13"/>
    </row>
    <row r="269" spans="3:19" x14ac:dyDescent="0.3">
      <c r="C269" s="1"/>
      <c r="D269" s="1"/>
      <c r="E269" s="1"/>
      <c r="Q269" s="1"/>
      <c r="R269" s="13"/>
      <c r="S269" s="13"/>
    </row>
    <row r="270" spans="3:19" x14ac:dyDescent="0.3">
      <c r="C270" s="1"/>
      <c r="D270" s="1"/>
      <c r="E270" s="1"/>
      <c r="Q270" s="1"/>
      <c r="R270" s="13"/>
      <c r="S270" s="13"/>
    </row>
    <row r="271" spans="3:19" x14ac:dyDescent="0.3">
      <c r="C271" s="1"/>
      <c r="D271" s="1"/>
      <c r="E271" s="1"/>
      <c r="Q271" s="1"/>
      <c r="R271" s="13"/>
      <c r="S271" s="13"/>
    </row>
    <row r="272" spans="3:19" x14ac:dyDescent="0.3">
      <c r="C272" s="1"/>
      <c r="D272" s="1"/>
      <c r="E272" s="1"/>
      <c r="Q272" s="1"/>
      <c r="R272" s="13"/>
      <c r="S272" s="13"/>
    </row>
    <row r="273" spans="3:19" x14ac:dyDescent="0.3">
      <c r="C273" s="1"/>
      <c r="D273" s="1"/>
      <c r="E273" s="1"/>
      <c r="Q273" s="1"/>
      <c r="R273" s="13"/>
      <c r="S273" s="13"/>
    </row>
    <row r="274" spans="3:19" x14ac:dyDescent="0.3">
      <c r="C274" s="1"/>
      <c r="D274" s="1"/>
      <c r="E274" s="1"/>
      <c r="Q274" s="1"/>
      <c r="R274" s="13"/>
      <c r="S274" s="13"/>
    </row>
    <row r="275" spans="3:19" x14ac:dyDescent="0.3">
      <c r="C275" s="1"/>
      <c r="D275" s="1"/>
      <c r="E275" s="1"/>
      <c r="Q275" s="1"/>
      <c r="R275" s="13"/>
      <c r="S275" s="13"/>
    </row>
    <row r="276" spans="3:19" x14ac:dyDescent="0.3">
      <c r="C276" s="1"/>
      <c r="D276" s="1"/>
      <c r="E276" s="1"/>
      <c r="Q276" s="1"/>
      <c r="R276" s="13"/>
      <c r="S276" s="13"/>
    </row>
    <row r="277" spans="3:19" x14ac:dyDescent="0.3">
      <c r="C277" s="1"/>
      <c r="D277" s="1"/>
      <c r="E277" s="1"/>
      <c r="Q277" s="1"/>
      <c r="R277" s="13"/>
      <c r="S277" s="13"/>
    </row>
    <row r="278" spans="3:19" x14ac:dyDescent="0.3">
      <c r="C278" s="1"/>
      <c r="D278" s="1"/>
      <c r="E278" s="1"/>
      <c r="Q278" s="1"/>
      <c r="R278" s="13"/>
      <c r="S278" s="13"/>
    </row>
    <row r="279" spans="3:19" x14ac:dyDescent="0.3">
      <c r="C279" s="1"/>
      <c r="D279" s="1"/>
      <c r="E279" s="1"/>
      <c r="Q279" s="1"/>
      <c r="R279" s="13"/>
      <c r="S279" s="13"/>
    </row>
    <row r="280" spans="3:19" x14ac:dyDescent="0.3">
      <c r="C280" s="1"/>
      <c r="D280" s="1"/>
      <c r="E280" s="1"/>
      <c r="Q280" s="1"/>
      <c r="R280" s="13"/>
      <c r="S280" s="13"/>
    </row>
    <row r="281" spans="3:19" x14ac:dyDescent="0.3">
      <c r="Q281" s="1"/>
      <c r="R281" s="13"/>
      <c r="S281" s="1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1A5E8-72AE-48EF-B863-01501AB4F6FA}">
  <dimension ref="B5:AC281"/>
  <sheetViews>
    <sheetView showGridLines="0" topLeftCell="I1" zoomScale="85" zoomScaleNormal="85" workbookViewId="0">
      <selection activeCell="P12" sqref="P12"/>
    </sheetView>
  </sheetViews>
  <sheetFormatPr baseColWidth="10" defaultRowHeight="14.4" x14ac:dyDescent="0.3"/>
  <cols>
    <col min="2" max="2" width="50.33203125" customWidth="1"/>
    <col min="3" max="3" width="12.44140625" bestFit="1" customWidth="1"/>
    <col min="4" max="4" width="11.6640625" bestFit="1" customWidth="1"/>
    <col min="14" max="14" width="4.109375" style="15" customWidth="1"/>
    <col min="16" max="16" width="75" bestFit="1" customWidth="1"/>
    <col min="17" max="17" width="12.44140625" bestFit="1" customWidth="1"/>
    <col min="18" max="18" width="11.6640625" bestFit="1" customWidth="1"/>
    <col min="29" max="29" width="11.5546875" style="15"/>
  </cols>
  <sheetData>
    <row r="5" spans="4:26" x14ac:dyDescent="0.3">
      <c r="D5" s="19" t="s">
        <v>349</v>
      </c>
      <c r="F5" t="s">
        <v>272</v>
      </c>
      <c r="G5">
        <v>2016</v>
      </c>
      <c r="H5">
        <v>2017</v>
      </c>
      <c r="I5">
        <v>2018</v>
      </c>
      <c r="J5">
        <v>2019</v>
      </c>
      <c r="K5">
        <v>2020</v>
      </c>
      <c r="R5" s="19" t="s">
        <v>349</v>
      </c>
      <c r="T5" t="s">
        <v>272</v>
      </c>
      <c r="U5">
        <v>2016</v>
      </c>
      <c r="V5">
        <v>2017</v>
      </c>
      <c r="W5">
        <v>2018</v>
      </c>
      <c r="X5">
        <v>2019</v>
      </c>
      <c r="Y5">
        <v>2020</v>
      </c>
    </row>
    <row r="6" spans="4:26" x14ac:dyDescent="0.3">
      <c r="D6" t="s">
        <v>300</v>
      </c>
      <c r="E6" t="s">
        <v>326</v>
      </c>
      <c r="F6" t="s">
        <v>341</v>
      </c>
      <c r="G6" s="10">
        <f t="shared" ref="G6:K13" si="0">+COUNTIFS($C:$C,$D6,$C:$C,$E6,$E:$E,G$5)/COUNTIF($E:$E,G$5)</f>
        <v>0</v>
      </c>
      <c r="H6" s="10">
        <f t="shared" si="0"/>
        <v>0</v>
      </c>
      <c r="I6" s="10">
        <f t="shared" si="0"/>
        <v>0</v>
      </c>
      <c r="J6" s="10">
        <f t="shared" si="0"/>
        <v>0</v>
      </c>
      <c r="K6" s="10">
        <f t="shared" si="0"/>
        <v>0</v>
      </c>
      <c r="R6" t="s">
        <v>300</v>
      </c>
      <c r="S6" t="s">
        <v>326</v>
      </c>
      <c r="T6" t="s">
        <v>341</v>
      </c>
      <c r="U6" s="10">
        <f t="shared" ref="U6:Y13" si="1">+COUNTIFS($Q:$Q,$R6,$Q:$Q,$S6,$S:$S,U$5)/COUNTIF($S:$S,U$5)</f>
        <v>0</v>
      </c>
      <c r="V6" s="10">
        <f t="shared" si="1"/>
        <v>0</v>
      </c>
      <c r="W6" s="10">
        <f t="shared" si="1"/>
        <v>0</v>
      </c>
      <c r="X6" s="10">
        <f t="shared" si="1"/>
        <v>0</v>
      </c>
      <c r="Y6" s="10">
        <f t="shared" si="1"/>
        <v>0</v>
      </c>
    </row>
    <row r="7" spans="4:26" x14ac:dyDescent="0.3">
      <c r="D7" t="s">
        <v>327</v>
      </c>
      <c r="E7" t="s">
        <v>328</v>
      </c>
      <c r="F7" t="s">
        <v>342</v>
      </c>
      <c r="G7" s="10">
        <f t="shared" si="0"/>
        <v>0</v>
      </c>
      <c r="H7" s="10">
        <f t="shared" si="0"/>
        <v>9.0909090909090912E-2</v>
      </c>
      <c r="I7" s="10">
        <f t="shared" si="0"/>
        <v>8.3333333333333329E-2</v>
      </c>
      <c r="J7" s="10">
        <f t="shared" si="0"/>
        <v>0</v>
      </c>
      <c r="K7" s="10">
        <f t="shared" si="0"/>
        <v>6.6666666666666666E-2</v>
      </c>
      <c r="R7" t="s">
        <v>327</v>
      </c>
      <c r="S7" t="s">
        <v>328</v>
      </c>
      <c r="T7" t="s">
        <v>342</v>
      </c>
      <c r="U7" s="10">
        <f t="shared" si="1"/>
        <v>5.4054054054054057E-2</v>
      </c>
      <c r="V7" s="10">
        <f t="shared" si="1"/>
        <v>0.04</v>
      </c>
      <c r="W7" s="10">
        <f t="shared" si="1"/>
        <v>4.7619047619047616E-2</v>
      </c>
      <c r="X7" s="10">
        <f t="shared" si="1"/>
        <v>3.5714285714285712E-2</v>
      </c>
      <c r="Y7" s="10">
        <f t="shared" si="1"/>
        <v>2.7777777777777776E-2</v>
      </c>
    </row>
    <row r="8" spans="4:26" x14ac:dyDescent="0.3">
      <c r="D8" t="s">
        <v>329</v>
      </c>
      <c r="E8" t="s">
        <v>330</v>
      </c>
      <c r="F8" s="17" t="s">
        <v>343</v>
      </c>
      <c r="G8" s="10">
        <f t="shared" si="0"/>
        <v>0.41666666666666669</v>
      </c>
      <c r="H8" s="10">
        <f t="shared" si="0"/>
        <v>0.36363636363636365</v>
      </c>
      <c r="I8" s="10">
        <f t="shared" si="0"/>
        <v>0.16666666666666666</v>
      </c>
      <c r="J8" s="10">
        <f t="shared" si="0"/>
        <v>0.15384615384615385</v>
      </c>
      <c r="K8" s="10">
        <f t="shared" si="0"/>
        <v>6.6666666666666666E-2</v>
      </c>
      <c r="R8" t="s">
        <v>329</v>
      </c>
      <c r="S8" t="s">
        <v>330</v>
      </c>
      <c r="T8" s="17" t="s">
        <v>343</v>
      </c>
      <c r="U8" s="10">
        <f t="shared" si="1"/>
        <v>0.29729729729729731</v>
      </c>
      <c r="V8" s="10">
        <f t="shared" si="1"/>
        <v>0.28000000000000003</v>
      </c>
      <c r="W8" s="10">
        <f t="shared" si="1"/>
        <v>0.19047619047619047</v>
      </c>
      <c r="X8" s="10">
        <f t="shared" si="1"/>
        <v>0.32142857142857145</v>
      </c>
      <c r="Y8" s="10">
        <f t="shared" si="1"/>
        <v>0.30555555555555558</v>
      </c>
    </row>
    <row r="9" spans="4:26" x14ac:dyDescent="0.3">
      <c r="D9" t="s">
        <v>331</v>
      </c>
      <c r="E9" t="s">
        <v>332</v>
      </c>
      <c r="F9" s="17" t="s">
        <v>344</v>
      </c>
      <c r="G9" s="10">
        <f t="shared" si="0"/>
        <v>0.16666666666666666</v>
      </c>
      <c r="H9" s="10">
        <f t="shared" si="0"/>
        <v>0.18181818181818182</v>
      </c>
      <c r="I9" s="10">
        <f t="shared" si="0"/>
        <v>0.25</v>
      </c>
      <c r="J9" s="10">
        <f t="shared" si="0"/>
        <v>0.15384615384615385</v>
      </c>
      <c r="K9" s="10">
        <f t="shared" si="0"/>
        <v>0.26666666666666666</v>
      </c>
      <c r="R9" t="s">
        <v>331</v>
      </c>
      <c r="S9" t="s">
        <v>332</v>
      </c>
      <c r="T9" s="17" t="s">
        <v>344</v>
      </c>
      <c r="U9" s="10">
        <f t="shared" si="1"/>
        <v>0.24324324324324326</v>
      </c>
      <c r="V9" s="10">
        <f t="shared" si="1"/>
        <v>0.32</v>
      </c>
      <c r="W9" s="10">
        <f t="shared" si="1"/>
        <v>0.33333333333333331</v>
      </c>
      <c r="X9" s="10">
        <f t="shared" si="1"/>
        <v>0.21428571428571427</v>
      </c>
      <c r="Y9" s="10">
        <f t="shared" si="1"/>
        <v>0.30555555555555558</v>
      </c>
    </row>
    <row r="10" spans="4:26" x14ac:dyDescent="0.3">
      <c r="D10" t="s">
        <v>333</v>
      </c>
      <c r="E10" t="s">
        <v>334</v>
      </c>
      <c r="F10" s="17" t="s">
        <v>345</v>
      </c>
      <c r="G10" s="10">
        <f t="shared" si="0"/>
        <v>8.3333333333333329E-2</v>
      </c>
      <c r="H10" s="10">
        <f t="shared" si="0"/>
        <v>9.0909090909090912E-2</v>
      </c>
      <c r="I10" s="10">
        <f t="shared" si="0"/>
        <v>0.16666666666666666</v>
      </c>
      <c r="J10" s="10">
        <f t="shared" si="0"/>
        <v>0.23076923076923078</v>
      </c>
      <c r="K10" s="10">
        <f t="shared" si="0"/>
        <v>0.13333333333333333</v>
      </c>
      <c r="R10" t="s">
        <v>333</v>
      </c>
      <c r="S10" t="s">
        <v>334</v>
      </c>
      <c r="T10" s="17" t="s">
        <v>345</v>
      </c>
      <c r="U10" s="10">
        <f t="shared" si="1"/>
        <v>0.1891891891891892</v>
      </c>
      <c r="V10" s="10">
        <f t="shared" si="1"/>
        <v>0.2</v>
      </c>
      <c r="W10" s="10">
        <f t="shared" si="1"/>
        <v>0.23809523809523808</v>
      </c>
      <c r="X10" s="10">
        <f t="shared" si="1"/>
        <v>0.21428571428571427</v>
      </c>
      <c r="Y10" s="10">
        <f t="shared" si="1"/>
        <v>0.16666666666666666</v>
      </c>
    </row>
    <row r="11" spans="4:26" x14ac:dyDescent="0.3">
      <c r="D11" t="s">
        <v>335</v>
      </c>
      <c r="E11" t="s">
        <v>336</v>
      </c>
      <c r="F11" s="17" t="s">
        <v>346</v>
      </c>
      <c r="G11" s="10">
        <f t="shared" si="0"/>
        <v>8.3333333333333329E-2</v>
      </c>
      <c r="H11" s="10">
        <f t="shared" si="0"/>
        <v>9.0909090909090912E-2</v>
      </c>
      <c r="I11" s="10">
        <f t="shared" si="0"/>
        <v>0.25</v>
      </c>
      <c r="J11" s="10">
        <f t="shared" si="0"/>
        <v>7.6923076923076927E-2</v>
      </c>
      <c r="K11" s="10">
        <f t="shared" si="0"/>
        <v>6.6666666666666666E-2</v>
      </c>
      <c r="R11" t="s">
        <v>335</v>
      </c>
      <c r="S11" t="s">
        <v>336</v>
      </c>
      <c r="T11" s="17" t="s">
        <v>346</v>
      </c>
      <c r="U11" s="10">
        <f t="shared" si="1"/>
        <v>8.1081081081081086E-2</v>
      </c>
      <c r="V11" s="10">
        <f t="shared" si="1"/>
        <v>0.08</v>
      </c>
      <c r="W11" s="10">
        <f t="shared" si="1"/>
        <v>4.7619047619047616E-2</v>
      </c>
      <c r="X11" s="10">
        <f t="shared" si="1"/>
        <v>3.5714285714285712E-2</v>
      </c>
      <c r="Y11" s="10">
        <f t="shared" si="1"/>
        <v>0.1111111111111111</v>
      </c>
    </row>
    <row r="12" spans="4:26" x14ac:dyDescent="0.3">
      <c r="D12" t="s">
        <v>339</v>
      </c>
      <c r="E12" t="s">
        <v>340</v>
      </c>
      <c r="F12" s="17" t="s">
        <v>347</v>
      </c>
      <c r="G12" s="10">
        <f t="shared" si="0"/>
        <v>0.16666666666666666</v>
      </c>
      <c r="H12" s="10">
        <f t="shared" si="0"/>
        <v>9.0909090909090912E-2</v>
      </c>
      <c r="I12" s="10">
        <f t="shared" si="0"/>
        <v>0</v>
      </c>
      <c r="J12" s="10">
        <f t="shared" si="0"/>
        <v>0.15384615384615385</v>
      </c>
      <c r="K12" s="10">
        <f t="shared" si="0"/>
        <v>6.6666666666666666E-2</v>
      </c>
      <c r="R12" t="s">
        <v>339</v>
      </c>
      <c r="S12" t="s">
        <v>340</v>
      </c>
      <c r="T12" s="17" t="s">
        <v>347</v>
      </c>
      <c r="U12" s="10">
        <f t="shared" si="1"/>
        <v>8.1081081081081086E-2</v>
      </c>
      <c r="V12" s="10">
        <f t="shared" si="1"/>
        <v>0.04</v>
      </c>
      <c r="W12" s="10">
        <f t="shared" si="1"/>
        <v>0.14285714285714285</v>
      </c>
      <c r="X12" s="10">
        <f t="shared" si="1"/>
        <v>0.10714285714285714</v>
      </c>
      <c r="Y12" s="10">
        <f t="shared" si="1"/>
        <v>2.7777777777777776E-2</v>
      </c>
    </row>
    <row r="13" spans="4:26" x14ac:dyDescent="0.3">
      <c r="D13" t="s">
        <v>337</v>
      </c>
      <c r="E13" t="s">
        <v>338</v>
      </c>
      <c r="F13" s="17" t="s">
        <v>348</v>
      </c>
      <c r="G13" s="10">
        <f t="shared" si="0"/>
        <v>8.3333333333333329E-2</v>
      </c>
      <c r="H13" s="10">
        <f t="shared" si="0"/>
        <v>9.0909090909090912E-2</v>
      </c>
      <c r="I13" s="10">
        <f t="shared" si="0"/>
        <v>8.3333333333333329E-2</v>
      </c>
      <c r="J13" s="10">
        <f t="shared" si="0"/>
        <v>0.23076923076923078</v>
      </c>
      <c r="K13" s="10">
        <f t="shared" si="0"/>
        <v>0.33333333333333331</v>
      </c>
      <c r="R13" t="s">
        <v>337</v>
      </c>
      <c r="S13" t="s">
        <v>338</v>
      </c>
      <c r="T13" s="17" t="s">
        <v>348</v>
      </c>
      <c r="U13" s="10">
        <f t="shared" si="1"/>
        <v>5.4054054054054057E-2</v>
      </c>
      <c r="V13" s="10">
        <f t="shared" si="1"/>
        <v>0.04</v>
      </c>
      <c r="W13" s="10">
        <f t="shared" si="1"/>
        <v>0</v>
      </c>
      <c r="X13" s="10">
        <f t="shared" si="1"/>
        <v>7.1428571428571425E-2</v>
      </c>
      <c r="Y13" s="10">
        <f t="shared" si="1"/>
        <v>5.5555555555555552E-2</v>
      </c>
    </row>
    <row r="14" spans="4:26" x14ac:dyDescent="0.3">
      <c r="G14" s="18">
        <f>SUM(G6:G13)</f>
        <v>1</v>
      </c>
      <c r="H14" s="18">
        <f t="shared" ref="H14:K14" si="2">SUM(H6:H13)</f>
        <v>1.0000000000000002</v>
      </c>
      <c r="I14" s="18">
        <f t="shared" si="2"/>
        <v>1</v>
      </c>
      <c r="J14" s="18">
        <f t="shared" si="2"/>
        <v>1</v>
      </c>
      <c r="K14" s="18">
        <f t="shared" si="2"/>
        <v>1</v>
      </c>
      <c r="U14" s="18">
        <f>SUM(U6:U13)</f>
        <v>1</v>
      </c>
      <c r="V14" s="18">
        <f t="shared" ref="V14:Y14" si="3">SUM(V6:V13)</f>
        <v>1</v>
      </c>
      <c r="W14" s="18">
        <f t="shared" si="3"/>
        <v>1</v>
      </c>
      <c r="X14" s="18">
        <f t="shared" si="3"/>
        <v>0.99999999999999989</v>
      </c>
      <c r="Y14" s="18">
        <f t="shared" si="3"/>
        <v>1</v>
      </c>
      <c r="Z14" s="18"/>
    </row>
    <row r="17" spans="2:20" x14ac:dyDescent="0.3">
      <c r="B17" s="8" t="s">
        <v>3</v>
      </c>
      <c r="C17" s="8" t="s">
        <v>419</v>
      </c>
      <c r="D17" s="8" t="s">
        <v>323</v>
      </c>
      <c r="E17" s="11" t="s">
        <v>289</v>
      </c>
      <c r="F17" s="11"/>
      <c r="P17" s="8" t="s">
        <v>3</v>
      </c>
      <c r="Q17" s="8" t="s">
        <v>264</v>
      </c>
      <c r="R17" s="8" t="s">
        <v>265</v>
      </c>
      <c r="S17" s="11" t="s">
        <v>289</v>
      </c>
      <c r="T17" s="11"/>
    </row>
    <row r="18" spans="2:20" x14ac:dyDescent="0.3">
      <c r="B18" t="s">
        <v>73</v>
      </c>
      <c r="C18" s="20">
        <v>3.9644188896560784</v>
      </c>
      <c r="D18" t="s">
        <v>8</v>
      </c>
      <c r="E18">
        <v>2020</v>
      </c>
      <c r="P18" t="s">
        <v>55</v>
      </c>
      <c r="Q18" s="20">
        <v>2.4886464866581437</v>
      </c>
      <c r="R18" t="s">
        <v>10</v>
      </c>
      <c r="S18">
        <v>2020</v>
      </c>
    </row>
    <row r="19" spans="2:20" x14ac:dyDescent="0.3">
      <c r="B19" t="s">
        <v>86</v>
      </c>
      <c r="C19" s="20">
        <v>2.1176621502200903</v>
      </c>
      <c r="D19" t="s">
        <v>8</v>
      </c>
      <c r="E19">
        <v>2020</v>
      </c>
      <c r="P19" t="s">
        <v>74</v>
      </c>
      <c r="Q19" s="20">
        <v>1.5349280952173869</v>
      </c>
      <c r="R19" t="s">
        <v>17</v>
      </c>
      <c r="S19">
        <v>2020</v>
      </c>
    </row>
    <row r="20" spans="2:20" x14ac:dyDescent="0.3">
      <c r="B20" t="s">
        <v>39</v>
      </c>
      <c r="C20" s="20">
        <v>2.9853520335217922</v>
      </c>
      <c r="D20" t="s">
        <v>12</v>
      </c>
      <c r="E20">
        <v>2020</v>
      </c>
      <c r="P20" t="s">
        <v>51</v>
      </c>
      <c r="Q20" s="20">
        <v>1.9247511025294497</v>
      </c>
      <c r="R20" t="s">
        <v>19</v>
      </c>
      <c r="S20">
        <v>2020</v>
      </c>
    </row>
    <row r="21" spans="2:20" x14ac:dyDescent="0.3">
      <c r="B21" t="s">
        <v>92</v>
      </c>
      <c r="C21" s="20">
        <v>5.8587579753598682</v>
      </c>
      <c r="D21" t="s">
        <v>23</v>
      </c>
      <c r="E21">
        <v>2020</v>
      </c>
      <c r="P21" t="s">
        <v>56</v>
      </c>
      <c r="Q21" s="20">
        <v>1.6962227381834782</v>
      </c>
      <c r="R21" t="s">
        <v>12</v>
      </c>
      <c r="S21">
        <v>2020</v>
      </c>
    </row>
    <row r="22" spans="2:20" x14ac:dyDescent="0.3">
      <c r="B22" t="s">
        <v>82</v>
      </c>
      <c r="C22" s="20">
        <v>1.9721100648665437</v>
      </c>
      <c r="D22" t="s">
        <v>12</v>
      </c>
      <c r="E22">
        <v>2020</v>
      </c>
      <c r="P22" t="s">
        <v>52</v>
      </c>
      <c r="Q22" s="20">
        <v>1.6201173116948779</v>
      </c>
      <c r="R22" t="s">
        <v>23</v>
      </c>
      <c r="S22">
        <v>2020</v>
      </c>
    </row>
    <row r="23" spans="2:20" x14ac:dyDescent="0.3">
      <c r="B23" t="s">
        <v>44</v>
      </c>
      <c r="C23" s="20">
        <v>1.5188492036819889</v>
      </c>
      <c r="D23" t="s">
        <v>23</v>
      </c>
      <c r="E23">
        <v>2020</v>
      </c>
      <c r="P23" t="s">
        <v>89</v>
      </c>
      <c r="Q23" s="20">
        <v>2.8000296644959568</v>
      </c>
      <c r="R23" t="s">
        <v>8</v>
      </c>
      <c r="S23">
        <v>2020</v>
      </c>
    </row>
    <row r="24" spans="2:20" x14ac:dyDescent="0.3">
      <c r="B24" t="s">
        <v>79</v>
      </c>
      <c r="C24" s="20">
        <v>11.700722659158766</v>
      </c>
      <c r="D24" t="s">
        <v>8</v>
      </c>
      <c r="E24">
        <v>2020</v>
      </c>
      <c r="P24" t="s">
        <v>85</v>
      </c>
      <c r="Q24" s="20">
        <v>1.0415957274843759</v>
      </c>
      <c r="R24" t="s">
        <v>23</v>
      </c>
      <c r="S24">
        <v>2020</v>
      </c>
    </row>
    <row r="25" spans="2:20" x14ac:dyDescent="0.3">
      <c r="B25" t="s">
        <v>34</v>
      </c>
      <c r="C25" s="20">
        <v>1.5428233825907107</v>
      </c>
      <c r="D25" t="s">
        <v>8</v>
      </c>
      <c r="E25">
        <v>2020</v>
      </c>
      <c r="P25" t="s">
        <v>37</v>
      </c>
      <c r="Q25" s="20">
        <v>4.511166666666667</v>
      </c>
      <c r="R25" t="s">
        <v>12</v>
      </c>
      <c r="S25">
        <v>2020</v>
      </c>
    </row>
    <row r="26" spans="2:20" x14ac:dyDescent="0.3">
      <c r="B26" t="s">
        <v>43</v>
      </c>
      <c r="C26" s="20">
        <v>4.1535810644735687</v>
      </c>
      <c r="D26" t="s">
        <v>17</v>
      </c>
      <c r="E26">
        <v>2020</v>
      </c>
      <c r="P26" t="s">
        <v>69</v>
      </c>
      <c r="Q26" s="20">
        <v>1.3192325975708756</v>
      </c>
      <c r="R26" t="s">
        <v>17</v>
      </c>
      <c r="S26">
        <v>2020</v>
      </c>
    </row>
    <row r="27" spans="2:20" x14ac:dyDescent="0.3">
      <c r="B27" t="s">
        <v>87</v>
      </c>
      <c r="C27" s="20">
        <v>9.1936434451987701</v>
      </c>
      <c r="D27" t="s">
        <v>12</v>
      </c>
      <c r="E27">
        <v>2020</v>
      </c>
      <c r="P27" t="s">
        <v>66</v>
      </c>
      <c r="Q27" s="20">
        <v>3.3236532587508232</v>
      </c>
      <c r="R27" t="s">
        <v>8</v>
      </c>
      <c r="S27">
        <v>2020</v>
      </c>
    </row>
    <row r="28" spans="2:20" x14ac:dyDescent="0.3">
      <c r="B28" t="s">
        <v>28</v>
      </c>
      <c r="C28" s="20">
        <v>0.57493631283912194</v>
      </c>
      <c r="D28" t="s">
        <v>14</v>
      </c>
      <c r="E28">
        <v>2020</v>
      </c>
      <c r="P28" t="s">
        <v>67</v>
      </c>
      <c r="Q28" s="20">
        <v>1.9140072347350661</v>
      </c>
      <c r="R28" t="s">
        <v>17</v>
      </c>
      <c r="S28">
        <v>2020</v>
      </c>
    </row>
    <row r="29" spans="2:20" x14ac:dyDescent="0.3">
      <c r="B29" t="s">
        <v>41</v>
      </c>
      <c r="C29" s="20">
        <v>1.2311358547710931</v>
      </c>
      <c r="D29" t="s">
        <v>23</v>
      </c>
      <c r="E29">
        <v>2020</v>
      </c>
      <c r="P29" t="s">
        <v>77</v>
      </c>
      <c r="Q29" s="20">
        <v>1.8494650509518755</v>
      </c>
      <c r="R29" t="s">
        <v>8</v>
      </c>
      <c r="S29">
        <v>2020</v>
      </c>
    </row>
    <row r="30" spans="2:20" x14ac:dyDescent="0.3">
      <c r="B30" t="s">
        <v>61</v>
      </c>
      <c r="C30" s="20">
        <v>1.5027288209239702</v>
      </c>
      <c r="D30" t="s">
        <v>17</v>
      </c>
      <c r="E30">
        <v>2020</v>
      </c>
      <c r="P30" t="s">
        <v>32</v>
      </c>
      <c r="Q30" s="20">
        <v>1.9475413533037509</v>
      </c>
      <c r="R30" t="s">
        <v>10</v>
      </c>
      <c r="S30">
        <v>2020</v>
      </c>
    </row>
    <row r="31" spans="2:20" x14ac:dyDescent="0.3">
      <c r="B31" t="s">
        <v>138</v>
      </c>
      <c r="C31" s="20">
        <v>2.2559700461035583</v>
      </c>
      <c r="D31" t="s">
        <v>8</v>
      </c>
      <c r="E31">
        <v>2020</v>
      </c>
      <c r="P31" t="s">
        <v>30</v>
      </c>
      <c r="Q31" s="20">
        <v>1.5160894125777229</v>
      </c>
      <c r="R31" t="s">
        <v>10</v>
      </c>
      <c r="S31">
        <v>2020</v>
      </c>
    </row>
    <row r="32" spans="2:20" x14ac:dyDescent="0.3">
      <c r="B32" t="s">
        <v>140</v>
      </c>
      <c r="C32" s="20">
        <v>4.49538529707793</v>
      </c>
      <c r="D32" t="s">
        <v>8</v>
      </c>
      <c r="E32">
        <v>2020</v>
      </c>
      <c r="P32" t="s">
        <v>40</v>
      </c>
      <c r="Q32" s="20">
        <v>2.1266956004869071</v>
      </c>
      <c r="R32" t="s">
        <v>8</v>
      </c>
      <c r="S32">
        <v>2020</v>
      </c>
    </row>
    <row r="33" spans="2:19" x14ac:dyDescent="0.3">
      <c r="B33" t="s">
        <v>92</v>
      </c>
      <c r="C33" s="20">
        <v>4.9453387919624774</v>
      </c>
      <c r="D33" t="s">
        <v>23</v>
      </c>
      <c r="E33">
        <v>2019</v>
      </c>
      <c r="P33" t="s">
        <v>26</v>
      </c>
      <c r="Q33" s="20">
        <v>2.6328928211565392</v>
      </c>
      <c r="R33" t="s">
        <v>8</v>
      </c>
      <c r="S33">
        <v>2020</v>
      </c>
    </row>
    <row r="34" spans="2:19" x14ac:dyDescent="0.3">
      <c r="B34" t="s">
        <v>86</v>
      </c>
      <c r="C34" s="20">
        <v>2.1058224758457529</v>
      </c>
      <c r="D34" t="s">
        <v>8</v>
      </c>
      <c r="E34">
        <v>2019</v>
      </c>
      <c r="P34" t="s">
        <v>60</v>
      </c>
      <c r="Q34" s="20">
        <v>1.5105344999193426</v>
      </c>
      <c r="R34" t="s">
        <v>17</v>
      </c>
      <c r="S34">
        <v>2020</v>
      </c>
    </row>
    <row r="35" spans="2:19" x14ac:dyDescent="0.3">
      <c r="B35" t="s">
        <v>73</v>
      </c>
      <c r="C35" s="20">
        <v>3.5858317725929112</v>
      </c>
      <c r="D35" t="s">
        <v>8</v>
      </c>
      <c r="E35">
        <v>2019</v>
      </c>
      <c r="P35" t="s">
        <v>57</v>
      </c>
      <c r="Q35" s="20">
        <v>2.0573659004706411</v>
      </c>
      <c r="R35" t="s">
        <v>12</v>
      </c>
      <c r="S35">
        <v>2020</v>
      </c>
    </row>
    <row r="36" spans="2:19" x14ac:dyDescent="0.3">
      <c r="B36" t="s">
        <v>82</v>
      </c>
      <c r="C36" s="20">
        <v>2.8963197238795848</v>
      </c>
      <c r="D36" t="s">
        <v>12</v>
      </c>
      <c r="E36">
        <v>2019</v>
      </c>
      <c r="P36" t="s">
        <v>68</v>
      </c>
      <c r="Q36" s="20">
        <v>1.3455048357411985</v>
      </c>
      <c r="R36" t="s">
        <v>17</v>
      </c>
      <c r="S36">
        <v>2020</v>
      </c>
    </row>
    <row r="37" spans="2:19" x14ac:dyDescent="0.3">
      <c r="B37" t="s">
        <v>44</v>
      </c>
      <c r="C37" s="20">
        <v>1.0714381179632546</v>
      </c>
      <c r="D37" t="s">
        <v>23</v>
      </c>
      <c r="E37">
        <v>2019</v>
      </c>
      <c r="P37" t="s">
        <v>31</v>
      </c>
      <c r="Q37" s="20">
        <v>2.5285736773996401</v>
      </c>
      <c r="R37" t="s">
        <v>12</v>
      </c>
      <c r="S37">
        <v>2020</v>
      </c>
    </row>
    <row r="38" spans="2:19" x14ac:dyDescent="0.3">
      <c r="B38" t="s">
        <v>79</v>
      </c>
      <c r="C38" s="20">
        <v>11.123143273629006</v>
      </c>
      <c r="D38" t="s">
        <v>8</v>
      </c>
      <c r="E38">
        <v>2019</v>
      </c>
      <c r="P38" t="s">
        <v>58</v>
      </c>
      <c r="Q38" s="20">
        <v>1.5378733538884157</v>
      </c>
      <c r="R38" t="s">
        <v>12</v>
      </c>
      <c r="S38">
        <v>2020</v>
      </c>
    </row>
    <row r="39" spans="2:19" x14ac:dyDescent="0.3">
      <c r="B39" t="s">
        <v>34</v>
      </c>
      <c r="C39" s="20">
        <v>1.6762446230975179</v>
      </c>
      <c r="D39" t="s">
        <v>8</v>
      </c>
      <c r="E39">
        <v>2019</v>
      </c>
      <c r="P39" t="s">
        <v>48</v>
      </c>
      <c r="Q39" s="20">
        <v>1.2958539978298487</v>
      </c>
      <c r="R39" t="s">
        <v>23</v>
      </c>
      <c r="S39">
        <v>2020</v>
      </c>
    </row>
    <row r="40" spans="2:19" x14ac:dyDescent="0.3">
      <c r="B40" t="s">
        <v>43</v>
      </c>
      <c r="C40" s="20">
        <v>5.6421298842575798</v>
      </c>
      <c r="D40" t="s">
        <v>17</v>
      </c>
      <c r="E40">
        <v>2019</v>
      </c>
      <c r="P40" t="s">
        <v>49</v>
      </c>
      <c r="Q40" s="20">
        <v>1.3353001745011543</v>
      </c>
      <c r="R40" t="s">
        <v>23</v>
      </c>
      <c r="S40">
        <v>2020</v>
      </c>
    </row>
    <row r="41" spans="2:19" x14ac:dyDescent="0.3">
      <c r="B41" t="s">
        <v>87</v>
      </c>
      <c r="C41" s="20">
        <v>3.0361695998565192</v>
      </c>
      <c r="D41" t="s">
        <v>12</v>
      </c>
      <c r="E41">
        <v>2019</v>
      </c>
      <c r="P41" t="s">
        <v>42</v>
      </c>
      <c r="Q41" s="20">
        <v>2.7198951148308006</v>
      </c>
      <c r="R41" t="s">
        <v>262</v>
      </c>
      <c r="S41">
        <v>2020</v>
      </c>
    </row>
    <row r="42" spans="2:19" x14ac:dyDescent="0.3">
      <c r="B42" t="s">
        <v>61</v>
      </c>
      <c r="C42" s="20">
        <v>1.5058154163536599</v>
      </c>
      <c r="D42" t="s">
        <v>17</v>
      </c>
      <c r="E42">
        <v>2019</v>
      </c>
      <c r="P42" t="s">
        <v>25</v>
      </c>
      <c r="Q42" s="20">
        <v>1.4815850776665838</v>
      </c>
      <c r="R42" t="s">
        <v>263</v>
      </c>
      <c r="S42">
        <v>2020</v>
      </c>
    </row>
    <row r="43" spans="2:19" x14ac:dyDescent="0.3">
      <c r="B43" t="s">
        <v>41</v>
      </c>
      <c r="C43" s="20">
        <v>1.312537984496124</v>
      </c>
      <c r="D43" t="s">
        <v>23</v>
      </c>
      <c r="E43">
        <v>2019</v>
      </c>
      <c r="P43" t="s">
        <v>72</v>
      </c>
      <c r="Q43" s="20">
        <v>1.477397664056211</v>
      </c>
      <c r="R43" t="s">
        <v>8</v>
      </c>
      <c r="S43">
        <v>2020</v>
      </c>
    </row>
    <row r="44" spans="2:19" x14ac:dyDescent="0.3">
      <c r="B44" t="s">
        <v>138</v>
      </c>
      <c r="C44" s="20">
        <v>2.2931406674381472</v>
      </c>
      <c r="D44" t="s">
        <v>8</v>
      </c>
      <c r="E44">
        <v>2019</v>
      </c>
      <c r="P44" t="s">
        <v>36</v>
      </c>
      <c r="Q44" s="20">
        <v>2.196794876290395</v>
      </c>
      <c r="R44" t="s">
        <v>12</v>
      </c>
      <c r="S44">
        <v>2020</v>
      </c>
    </row>
    <row r="45" spans="2:19" x14ac:dyDescent="0.3">
      <c r="B45" t="s">
        <v>140</v>
      </c>
      <c r="C45" s="20">
        <v>2.0630589584075385</v>
      </c>
      <c r="D45" t="s">
        <v>8</v>
      </c>
      <c r="E45">
        <v>2019</v>
      </c>
      <c r="P45" t="s">
        <v>88</v>
      </c>
      <c r="Q45" s="20">
        <v>1.6315251051833501</v>
      </c>
      <c r="R45" t="s">
        <v>8</v>
      </c>
      <c r="S45">
        <v>2020</v>
      </c>
    </row>
    <row r="46" spans="2:19" x14ac:dyDescent="0.3">
      <c r="B46" t="s">
        <v>86</v>
      </c>
      <c r="C46" s="20">
        <v>2.2141787898811853</v>
      </c>
      <c r="D46" t="s">
        <v>8</v>
      </c>
      <c r="E46">
        <v>2018</v>
      </c>
      <c r="P46" t="s">
        <v>62</v>
      </c>
      <c r="Q46" s="20">
        <v>1.3011670397985047</v>
      </c>
      <c r="R46" t="s">
        <v>17</v>
      </c>
      <c r="S46">
        <v>2020</v>
      </c>
    </row>
    <row r="47" spans="2:19" x14ac:dyDescent="0.3">
      <c r="B47" t="s">
        <v>82</v>
      </c>
      <c r="C47" s="20">
        <v>2.9806850459382228</v>
      </c>
      <c r="D47" t="s">
        <v>12</v>
      </c>
      <c r="E47">
        <v>2018</v>
      </c>
      <c r="P47" t="s">
        <v>93</v>
      </c>
      <c r="Q47" s="20">
        <v>2.1741099889950428</v>
      </c>
      <c r="R47" t="s">
        <v>8</v>
      </c>
      <c r="S47">
        <v>2020</v>
      </c>
    </row>
    <row r="48" spans="2:19" x14ac:dyDescent="0.3">
      <c r="B48" t="s">
        <v>44</v>
      </c>
      <c r="C48" s="20">
        <v>1.1380432973838801</v>
      </c>
      <c r="D48" t="s">
        <v>23</v>
      </c>
      <c r="E48">
        <v>2018</v>
      </c>
      <c r="P48" t="s">
        <v>50</v>
      </c>
      <c r="Q48" s="20">
        <v>0.52151973148697128</v>
      </c>
      <c r="R48" t="s">
        <v>12</v>
      </c>
      <c r="S48">
        <v>2020</v>
      </c>
    </row>
    <row r="49" spans="2:19" x14ac:dyDescent="0.3">
      <c r="B49" t="s">
        <v>79</v>
      </c>
      <c r="C49" s="20">
        <v>7.8349731508413507</v>
      </c>
      <c r="D49" t="s">
        <v>8</v>
      </c>
      <c r="E49">
        <v>2018</v>
      </c>
      <c r="P49" t="s">
        <v>54</v>
      </c>
      <c r="Q49" s="20">
        <v>1.2037325720210432</v>
      </c>
      <c r="R49" t="s">
        <v>10</v>
      </c>
      <c r="S49">
        <v>2020</v>
      </c>
    </row>
    <row r="50" spans="2:19" x14ac:dyDescent="0.3">
      <c r="B50" t="s">
        <v>73</v>
      </c>
      <c r="C50" s="20">
        <v>2.9472232274323593</v>
      </c>
      <c r="D50" t="s">
        <v>8</v>
      </c>
      <c r="E50">
        <v>2018</v>
      </c>
      <c r="P50" t="s">
        <v>84</v>
      </c>
      <c r="Q50" s="20">
        <v>1.138464497430165</v>
      </c>
      <c r="R50" t="s">
        <v>10</v>
      </c>
      <c r="S50">
        <v>2020</v>
      </c>
    </row>
    <row r="51" spans="2:19" x14ac:dyDescent="0.3">
      <c r="B51" t="s">
        <v>34</v>
      </c>
      <c r="C51" s="20">
        <v>1.5213737435680881</v>
      </c>
      <c r="D51" t="s">
        <v>8</v>
      </c>
      <c r="E51">
        <v>2018</v>
      </c>
      <c r="P51" t="s">
        <v>47</v>
      </c>
      <c r="Q51" s="20">
        <v>1.1998576133386956</v>
      </c>
      <c r="R51" t="s">
        <v>8</v>
      </c>
      <c r="S51">
        <v>2020</v>
      </c>
    </row>
    <row r="52" spans="2:19" x14ac:dyDescent="0.3">
      <c r="B52" t="s">
        <v>43</v>
      </c>
      <c r="C52" s="20">
        <v>0.92644615065075075</v>
      </c>
      <c r="D52" t="s">
        <v>17</v>
      </c>
      <c r="E52">
        <v>2018</v>
      </c>
      <c r="P52" t="s">
        <v>46</v>
      </c>
      <c r="Q52" s="20">
        <v>6.5581087008731238</v>
      </c>
      <c r="R52" t="s">
        <v>17</v>
      </c>
      <c r="S52">
        <v>2020</v>
      </c>
    </row>
    <row r="53" spans="2:19" x14ac:dyDescent="0.3">
      <c r="B53" t="s">
        <v>87</v>
      </c>
      <c r="C53" s="20">
        <v>2.9068009702928084</v>
      </c>
      <c r="D53" t="s">
        <v>12</v>
      </c>
      <c r="E53">
        <v>2018</v>
      </c>
      <c r="P53" t="s">
        <v>29</v>
      </c>
      <c r="Q53" s="20">
        <v>2.0741761419483908</v>
      </c>
      <c r="R53" t="s">
        <v>12</v>
      </c>
      <c r="S53">
        <v>2020</v>
      </c>
    </row>
    <row r="54" spans="2:19" x14ac:dyDescent="0.3">
      <c r="B54" t="s">
        <v>61</v>
      </c>
      <c r="C54" s="20">
        <v>1.5177806764004285</v>
      </c>
      <c r="D54" t="s">
        <v>17</v>
      </c>
      <c r="E54">
        <v>2018</v>
      </c>
      <c r="P54" t="s">
        <v>89</v>
      </c>
      <c r="Q54" s="20">
        <v>2.9554375325842552</v>
      </c>
      <c r="R54" t="s">
        <v>8</v>
      </c>
      <c r="S54">
        <v>2019</v>
      </c>
    </row>
    <row r="55" spans="2:19" x14ac:dyDescent="0.3">
      <c r="B55" t="s">
        <v>41</v>
      </c>
      <c r="C55" s="20">
        <v>1.3915198426192628</v>
      </c>
      <c r="D55" t="s">
        <v>23</v>
      </c>
      <c r="E55">
        <v>2018</v>
      </c>
      <c r="P55" t="s">
        <v>85</v>
      </c>
      <c r="Q55" s="20">
        <v>1.39242436456867</v>
      </c>
      <c r="R55" t="s">
        <v>23</v>
      </c>
      <c r="S55">
        <v>2019</v>
      </c>
    </row>
    <row r="56" spans="2:19" x14ac:dyDescent="0.3">
      <c r="B56" t="s">
        <v>138</v>
      </c>
      <c r="C56" s="20">
        <v>2.0621228171384569</v>
      </c>
      <c r="D56" t="s">
        <v>8</v>
      </c>
      <c r="E56">
        <v>2018</v>
      </c>
      <c r="P56" t="s">
        <v>69</v>
      </c>
      <c r="Q56" s="20">
        <v>1.1866391942202086</v>
      </c>
      <c r="R56" t="s">
        <v>17</v>
      </c>
      <c r="S56">
        <v>2019</v>
      </c>
    </row>
    <row r="57" spans="2:19" x14ac:dyDescent="0.3">
      <c r="B57" t="s">
        <v>140</v>
      </c>
      <c r="C57" s="20">
        <v>1.9503751300925263</v>
      </c>
      <c r="D57" t="s">
        <v>8</v>
      </c>
      <c r="E57">
        <v>2018</v>
      </c>
      <c r="P57" t="s">
        <v>66</v>
      </c>
      <c r="Q57" s="20">
        <v>3.5925481143621663</v>
      </c>
      <c r="R57" t="s">
        <v>8</v>
      </c>
      <c r="S57">
        <v>2019</v>
      </c>
    </row>
    <row r="58" spans="2:19" x14ac:dyDescent="0.3">
      <c r="B58" t="s">
        <v>86</v>
      </c>
      <c r="C58" s="20">
        <v>2.6620441888708775</v>
      </c>
      <c r="D58" t="s">
        <v>8</v>
      </c>
      <c r="E58">
        <v>2017</v>
      </c>
      <c r="P58" t="s">
        <v>67</v>
      </c>
      <c r="Q58" s="20">
        <v>1.9027759756744254</v>
      </c>
      <c r="R58" t="s">
        <v>17</v>
      </c>
      <c r="S58">
        <v>2019</v>
      </c>
    </row>
    <row r="59" spans="2:19" x14ac:dyDescent="0.3">
      <c r="B59" t="s">
        <v>79</v>
      </c>
      <c r="C59" s="20">
        <v>7.7084649316535652</v>
      </c>
      <c r="D59" t="s">
        <v>8</v>
      </c>
      <c r="E59">
        <v>2017</v>
      </c>
      <c r="P59" t="s">
        <v>30</v>
      </c>
      <c r="Q59" s="20">
        <v>1.428798834916295</v>
      </c>
      <c r="R59" t="s">
        <v>10</v>
      </c>
      <c r="S59">
        <v>2019</v>
      </c>
    </row>
    <row r="60" spans="2:19" x14ac:dyDescent="0.3">
      <c r="B60" t="s">
        <v>38</v>
      </c>
      <c r="C60" s="20">
        <v>1.0591576477211717</v>
      </c>
      <c r="D60" t="s">
        <v>12</v>
      </c>
      <c r="E60">
        <v>2017</v>
      </c>
      <c r="P60" t="s">
        <v>81</v>
      </c>
      <c r="Q60" s="20">
        <v>1.4880179226053936</v>
      </c>
      <c r="R60" t="s">
        <v>8</v>
      </c>
      <c r="S60">
        <v>2019</v>
      </c>
    </row>
    <row r="61" spans="2:19" x14ac:dyDescent="0.3">
      <c r="B61" t="s">
        <v>82</v>
      </c>
      <c r="C61" s="20">
        <v>1.1130854923502558</v>
      </c>
      <c r="D61" t="s">
        <v>12</v>
      </c>
      <c r="E61">
        <v>2017</v>
      </c>
      <c r="P61" t="s">
        <v>40</v>
      </c>
      <c r="Q61" s="20">
        <v>1.6672302486796924</v>
      </c>
      <c r="R61" t="s">
        <v>8</v>
      </c>
      <c r="S61">
        <v>2019</v>
      </c>
    </row>
    <row r="62" spans="2:19" x14ac:dyDescent="0.3">
      <c r="B62" t="s">
        <v>44</v>
      </c>
      <c r="C62" s="20">
        <v>1.1024647401765024</v>
      </c>
      <c r="D62" t="s">
        <v>23</v>
      </c>
      <c r="E62">
        <v>2017</v>
      </c>
      <c r="P62" t="s">
        <v>26</v>
      </c>
      <c r="Q62" s="20">
        <v>2.1757694640123852</v>
      </c>
      <c r="R62" t="s">
        <v>8</v>
      </c>
      <c r="S62">
        <v>2019</v>
      </c>
    </row>
    <row r="63" spans="2:19" x14ac:dyDescent="0.3">
      <c r="B63" t="s">
        <v>73</v>
      </c>
      <c r="C63" s="20">
        <v>3.4766493109151884</v>
      </c>
      <c r="D63" t="s">
        <v>8</v>
      </c>
      <c r="E63">
        <v>2017</v>
      </c>
      <c r="P63" t="s">
        <v>57</v>
      </c>
      <c r="Q63" s="20">
        <v>2.1567642727015581</v>
      </c>
      <c r="R63" t="s">
        <v>12</v>
      </c>
      <c r="S63">
        <v>2019</v>
      </c>
    </row>
    <row r="64" spans="2:19" x14ac:dyDescent="0.3">
      <c r="B64" t="s">
        <v>43</v>
      </c>
      <c r="C64" s="20">
        <v>1.2319275825113425</v>
      </c>
      <c r="D64" t="s">
        <v>12</v>
      </c>
      <c r="E64">
        <v>2017</v>
      </c>
      <c r="P64" t="s">
        <v>68</v>
      </c>
      <c r="Q64" s="20">
        <v>1.3718371384299386</v>
      </c>
      <c r="R64" t="s">
        <v>17</v>
      </c>
      <c r="S64">
        <v>2019</v>
      </c>
    </row>
    <row r="65" spans="2:19" x14ac:dyDescent="0.3">
      <c r="B65" t="s">
        <v>28</v>
      </c>
      <c r="C65" s="20">
        <v>0.83743748144940844</v>
      </c>
      <c r="D65" t="s">
        <v>14</v>
      </c>
      <c r="E65">
        <v>2017</v>
      </c>
      <c r="P65" t="s">
        <v>74</v>
      </c>
      <c r="Q65" s="20">
        <v>1.5529305292651887</v>
      </c>
      <c r="R65" t="s">
        <v>17</v>
      </c>
      <c r="S65">
        <v>2019</v>
      </c>
    </row>
    <row r="66" spans="2:19" x14ac:dyDescent="0.3">
      <c r="B66" t="s">
        <v>138</v>
      </c>
      <c r="C66" s="20">
        <v>1.9022488041036367</v>
      </c>
      <c r="D66" t="s">
        <v>8</v>
      </c>
      <c r="E66">
        <v>2017</v>
      </c>
      <c r="P66" t="s">
        <v>58</v>
      </c>
      <c r="Q66" s="20">
        <v>1.837887603449023</v>
      </c>
      <c r="R66" t="s">
        <v>12</v>
      </c>
      <c r="S66">
        <v>2019</v>
      </c>
    </row>
    <row r="67" spans="2:19" x14ac:dyDescent="0.3">
      <c r="B67" t="s">
        <v>140</v>
      </c>
      <c r="C67" s="20">
        <v>2.0803339621071397</v>
      </c>
      <c r="D67" t="s">
        <v>8</v>
      </c>
      <c r="E67">
        <v>2017</v>
      </c>
      <c r="P67" t="s">
        <v>29</v>
      </c>
      <c r="Q67" s="20">
        <v>2.0384553479042187</v>
      </c>
      <c r="R67" t="s">
        <v>12</v>
      </c>
      <c r="S67">
        <v>2019</v>
      </c>
    </row>
    <row r="68" spans="2:19" x14ac:dyDescent="0.3">
      <c r="B68" t="s">
        <v>61</v>
      </c>
      <c r="C68" s="20">
        <v>1.5846733525870511</v>
      </c>
      <c r="D68" t="s">
        <v>17</v>
      </c>
      <c r="E68">
        <v>2017</v>
      </c>
      <c r="P68" t="s">
        <v>78</v>
      </c>
      <c r="Q68" s="20">
        <v>2.1794043982242202</v>
      </c>
      <c r="R68" t="s">
        <v>10</v>
      </c>
      <c r="S68">
        <v>2019</v>
      </c>
    </row>
    <row r="69" spans="2:19" x14ac:dyDescent="0.3">
      <c r="B69" t="s">
        <v>86</v>
      </c>
      <c r="C69" s="20">
        <v>2.6783101468017674</v>
      </c>
      <c r="D69" t="s">
        <v>8</v>
      </c>
      <c r="E69">
        <v>2016</v>
      </c>
      <c r="P69" t="s">
        <v>49</v>
      </c>
      <c r="Q69" s="20">
        <v>1.0905235628952503</v>
      </c>
      <c r="R69" t="s">
        <v>23</v>
      </c>
      <c r="S69">
        <v>2019</v>
      </c>
    </row>
    <row r="70" spans="2:19" x14ac:dyDescent="0.3">
      <c r="B70" t="s">
        <v>82</v>
      </c>
      <c r="C70" s="20">
        <v>3.136675163142463</v>
      </c>
      <c r="D70" t="s">
        <v>12</v>
      </c>
      <c r="E70">
        <v>2016</v>
      </c>
      <c r="P70" t="s">
        <v>51</v>
      </c>
      <c r="Q70" s="20">
        <v>2.3074537842382021</v>
      </c>
      <c r="R70" t="s">
        <v>19</v>
      </c>
      <c r="S70">
        <v>2019</v>
      </c>
    </row>
    <row r="71" spans="2:19" x14ac:dyDescent="0.3">
      <c r="B71" t="s">
        <v>44</v>
      </c>
      <c r="C71" s="20">
        <v>1.1405029318300179</v>
      </c>
      <c r="D71" t="s">
        <v>23</v>
      </c>
      <c r="E71">
        <v>2016</v>
      </c>
      <c r="P71" t="s">
        <v>72</v>
      </c>
      <c r="Q71" s="20">
        <v>1.768364223635789</v>
      </c>
      <c r="R71" t="s">
        <v>8</v>
      </c>
      <c r="S71">
        <v>2019</v>
      </c>
    </row>
    <row r="72" spans="2:19" x14ac:dyDescent="0.3">
      <c r="B72" t="s">
        <v>79</v>
      </c>
      <c r="C72" s="20">
        <v>7.3464342263158633</v>
      </c>
      <c r="D72" t="s">
        <v>8</v>
      </c>
      <c r="E72">
        <v>2016</v>
      </c>
      <c r="P72" t="s">
        <v>36</v>
      </c>
      <c r="Q72" s="20">
        <v>3.2006336647004221</v>
      </c>
      <c r="R72" t="s">
        <v>12</v>
      </c>
      <c r="S72">
        <v>2019</v>
      </c>
    </row>
    <row r="73" spans="2:19" x14ac:dyDescent="0.3">
      <c r="B73" t="s">
        <v>73</v>
      </c>
      <c r="C73" s="20">
        <v>3.8416617899624708</v>
      </c>
      <c r="D73" t="s">
        <v>8</v>
      </c>
      <c r="E73">
        <v>2016</v>
      </c>
      <c r="P73" t="s">
        <v>88</v>
      </c>
      <c r="Q73" s="20">
        <v>1.5647018104708792</v>
      </c>
      <c r="R73" t="s">
        <v>8</v>
      </c>
      <c r="S73">
        <v>2019</v>
      </c>
    </row>
    <row r="74" spans="2:19" x14ac:dyDescent="0.3">
      <c r="B74" t="s">
        <v>34</v>
      </c>
      <c r="C74" s="20">
        <v>1.2673631564360941</v>
      </c>
      <c r="D74" t="s">
        <v>8</v>
      </c>
      <c r="E74">
        <v>2016</v>
      </c>
      <c r="P74" t="s">
        <v>62</v>
      </c>
      <c r="Q74" s="20">
        <v>1.3531558252176696</v>
      </c>
      <c r="R74" t="s">
        <v>17</v>
      </c>
      <c r="S74">
        <v>2019</v>
      </c>
    </row>
    <row r="75" spans="2:19" x14ac:dyDescent="0.3">
      <c r="B75" t="s">
        <v>43</v>
      </c>
      <c r="C75" s="20">
        <v>1.2883922838315363</v>
      </c>
      <c r="D75" t="s">
        <v>12</v>
      </c>
      <c r="E75">
        <v>2016</v>
      </c>
      <c r="P75" t="s">
        <v>93</v>
      </c>
      <c r="Q75" s="20">
        <v>2.2438992977606018</v>
      </c>
      <c r="R75" t="s">
        <v>8</v>
      </c>
      <c r="S75">
        <v>2019</v>
      </c>
    </row>
    <row r="76" spans="2:19" x14ac:dyDescent="0.3">
      <c r="B76" t="s">
        <v>28</v>
      </c>
      <c r="C76" s="20">
        <v>1.2501995444130882</v>
      </c>
      <c r="D76" t="s">
        <v>14</v>
      </c>
      <c r="E76">
        <v>2016</v>
      </c>
      <c r="P76" t="s">
        <v>50</v>
      </c>
      <c r="Q76" s="20">
        <v>27.47357220759184</v>
      </c>
      <c r="R76" t="s">
        <v>12</v>
      </c>
      <c r="S76">
        <v>2019</v>
      </c>
    </row>
    <row r="77" spans="2:19" x14ac:dyDescent="0.3">
      <c r="B77" t="s">
        <v>61</v>
      </c>
      <c r="C77" s="20">
        <v>1.5946039970619781</v>
      </c>
      <c r="D77" t="s">
        <v>17</v>
      </c>
      <c r="E77">
        <v>2016</v>
      </c>
      <c r="P77" t="s">
        <v>54</v>
      </c>
      <c r="Q77" s="20">
        <v>0.98796887412258239</v>
      </c>
      <c r="R77" t="s">
        <v>10</v>
      </c>
      <c r="S77">
        <v>2019</v>
      </c>
    </row>
    <row r="78" spans="2:19" x14ac:dyDescent="0.3">
      <c r="B78" t="s">
        <v>41</v>
      </c>
      <c r="C78" s="20">
        <v>1.4488073033862361</v>
      </c>
      <c r="D78" t="s">
        <v>23</v>
      </c>
      <c r="E78">
        <v>2016</v>
      </c>
      <c r="P78" t="s">
        <v>84</v>
      </c>
      <c r="Q78" s="20">
        <v>1.2171818484675423</v>
      </c>
      <c r="R78" t="s">
        <v>10</v>
      </c>
      <c r="S78">
        <v>2019</v>
      </c>
    </row>
    <row r="79" spans="2:19" x14ac:dyDescent="0.3">
      <c r="B79" t="s">
        <v>138</v>
      </c>
      <c r="C79" s="20">
        <v>2.3641881393476005</v>
      </c>
      <c r="D79" t="s">
        <v>8</v>
      </c>
      <c r="E79">
        <v>2016</v>
      </c>
      <c r="P79" t="s">
        <v>47</v>
      </c>
      <c r="Q79" s="20">
        <v>1.1016606330490202</v>
      </c>
      <c r="R79" t="s">
        <v>8</v>
      </c>
      <c r="S79">
        <v>2019</v>
      </c>
    </row>
    <row r="80" spans="2:19" x14ac:dyDescent="0.3">
      <c r="B80" t="s">
        <v>140</v>
      </c>
      <c r="C80" s="20">
        <v>1.8608824654385794</v>
      </c>
      <c r="D80" t="s">
        <v>8</v>
      </c>
      <c r="E80">
        <v>2016</v>
      </c>
      <c r="P80" t="s">
        <v>45</v>
      </c>
      <c r="Q80" s="20">
        <v>4.024888197418198</v>
      </c>
      <c r="R80" t="s">
        <v>17</v>
      </c>
      <c r="S80">
        <v>2019</v>
      </c>
    </row>
    <row r="81" spans="2:19" x14ac:dyDescent="0.3">
      <c r="B81" s="1"/>
      <c r="C81" s="10"/>
      <c r="D81" s="10"/>
      <c r="P81" t="s">
        <v>46</v>
      </c>
      <c r="Q81" s="20">
        <v>3.907189746481142</v>
      </c>
      <c r="R81" t="s">
        <v>17</v>
      </c>
      <c r="S81">
        <v>2019</v>
      </c>
    </row>
    <row r="82" spans="2:19" x14ac:dyDescent="0.3">
      <c r="B82" s="1"/>
      <c r="C82" s="10"/>
      <c r="D82" s="10"/>
      <c r="P82" t="s">
        <v>67</v>
      </c>
      <c r="Q82" s="20">
        <v>1.7566524934918393</v>
      </c>
      <c r="R82" t="s">
        <v>17</v>
      </c>
      <c r="S82">
        <v>2018</v>
      </c>
    </row>
    <row r="83" spans="2:19" x14ac:dyDescent="0.3">
      <c r="B83" s="1"/>
      <c r="C83" s="10"/>
      <c r="D83" s="10"/>
      <c r="P83" t="s">
        <v>89</v>
      </c>
      <c r="Q83" s="20">
        <v>3.1613652865976305</v>
      </c>
      <c r="R83" t="s">
        <v>8</v>
      </c>
      <c r="S83">
        <v>2018</v>
      </c>
    </row>
    <row r="84" spans="2:19" x14ac:dyDescent="0.3">
      <c r="B84" s="1"/>
      <c r="C84" s="10"/>
      <c r="D84" s="10"/>
      <c r="P84" t="s">
        <v>69</v>
      </c>
      <c r="Q84" s="20">
        <v>1.3526275099559835</v>
      </c>
      <c r="R84" t="s">
        <v>17</v>
      </c>
      <c r="S84">
        <v>2018</v>
      </c>
    </row>
    <row r="85" spans="2:19" x14ac:dyDescent="0.3">
      <c r="B85" s="1"/>
      <c r="C85" s="10"/>
      <c r="D85" s="10"/>
      <c r="P85" t="s">
        <v>66</v>
      </c>
      <c r="Q85" s="20">
        <v>2.1101592989253755</v>
      </c>
      <c r="R85" t="s">
        <v>8</v>
      </c>
      <c r="S85">
        <v>2018</v>
      </c>
    </row>
    <row r="86" spans="2:19" x14ac:dyDescent="0.3">
      <c r="B86" s="1"/>
      <c r="C86" s="13"/>
      <c r="D86" s="13"/>
      <c r="P86" t="s">
        <v>40</v>
      </c>
      <c r="Q86" s="20">
        <v>1.7220860095274064</v>
      </c>
      <c r="R86" t="s">
        <v>8</v>
      </c>
      <c r="S86">
        <v>2018</v>
      </c>
    </row>
    <row r="87" spans="2:19" x14ac:dyDescent="0.3">
      <c r="B87" s="1"/>
      <c r="C87" s="13"/>
      <c r="D87" s="13"/>
      <c r="P87" t="s">
        <v>26</v>
      </c>
      <c r="Q87" s="20">
        <v>2.919622375117743</v>
      </c>
      <c r="R87" t="s">
        <v>8</v>
      </c>
      <c r="S87">
        <v>2018</v>
      </c>
    </row>
    <row r="88" spans="2:19" x14ac:dyDescent="0.3">
      <c r="B88" s="1"/>
      <c r="C88" s="13"/>
      <c r="D88" s="13"/>
      <c r="P88" t="s">
        <v>60</v>
      </c>
      <c r="Q88" s="20">
        <v>1.5934614535282023</v>
      </c>
      <c r="R88" t="s">
        <v>17</v>
      </c>
      <c r="S88">
        <v>2018</v>
      </c>
    </row>
    <row r="89" spans="2:19" x14ac:dyDescent="0.3">
      <c r="B89" s="1"/>
      <c r="C89" s="13"/>
      <c r="D89" s="13"/>
      <c r="P89" t="s">
        <v>57</v>
      </c>
      <c r="Q89" s="20">
        <v>2.4155009840312895</v>
      </c>
      <c r="R89" t="s">
        <v>12</v>
      </c>
      <c r="S89">
        <v>2018</v>
      </c>
    </row>
    <row r="90" spans="2:19" x14ac:dyDescent="0.3">
      <c r="B90" s="1"/>
      <c r="C90" s="13"/>
      <c r="D90" s="13"/>
      <c r="P90" t="s">
        <v>68</v>
      </c>
      <c r="Q90" s="20">
        <v>1.2545064311010525</v>
      </c>
      <c r="R90" t="s">
        <v>17</v>
      </c>
      <c r="S90">
        <v>2018</v>
      </c>
    </row>
    <row r="91" spans="2:19" x14ac:dyDescent="0.3">
      <c r="B91" s="1"/>
      <c r="C91" s="13"/>
      <c r="D91" s="13"/>
      <c r="P91" t="s">
        <v>74</v>
      </c>
      <c r="Q91" s="20">
        <v>1.5907107001707377</v>
      </c>
      <c r="R91" t="s">
        <v>17</v>
      </c>
      <c r="S91">
        <v>2018</v>
      </c>
    </row>
    <row r="92" spans="2:19" x14ac:dyDescent="0.3">
      <c r="B92" s="1"/>
      <c r="C92" s="13"/>
      <c r="D92" s="13"/>
      <c r="P92" t="s">
        <v>58</v>
      </c>
      <c r="Q92" s="20">
        <v>2.1703574385671636</v>
      </c>
      <c r="R92" t="s">
        <v>12</v>
      </c>
      <c r="S92">
        <v>2018</v>
      </c>
    </row>
    <row r="93" spans="2:19" x14ac:dyDescent="0.3">
      <c r="B93" s="1"/>
      <c r="C93" s="13"/>
      <c r="D93" s="13"/>
      <c r="P93" t="s">
        <v>35</v>
      </c>
      <c r="Q93" s="20">
        <v>2.2719494990321301</v>
      </c>
      <c r="R93" t="s">
        <v>12</v>
      </c>
      <c r="S93">
        <v>2018</v>
      </c>
    </row>
    <row r="94" spans="2:19" x14ac:dyDescent="0.3">
      <c r="B94" s="1"/>
      <c r="C94" s="13"/>
      <c r="D94" s="13"/>
      <c r="P94" t="s">
        <v>29</v>
      </c>
      <c r="Q94" s="20">
        <v>1.8741611154571278</v>
      </c>
      <c r="R94" t="s">
        <v>12</v>
      </c>
      <c r="S94">
        <v>2018</v>
      </c>
    </row>
    <row r="95" spans="2:19" x14ac:dyDescent="0.3">
      <c r="B95" s="1"/>
      <c r="C95" s="13"/>
      <c r="D95" s="13"/>
      <c r="P95" t="s">
        <v>78</v>
      </c>
      <c r="Q95" s="20">
        <v>3.3359223254751114</v>
      </c>
      <c r="R95" t="s">
        <v>10</v>
      </c>
      <c r="S95">
        <v>2018</v>
      </c>
    </row>
    <row r="96" spans="2:19" x14ac:dyDescent="0.3">
      <c r="B96" s="1"/>
      <c r="C96" s="13"/>
      <c r="D96" s="13"/>
      <c r="P96" t="s">
        <v>49</v>
      </c>
      <c r="Q96" s="20">
        <v>0.97014633151615604</v>
      </c>
      <c r="R96" t="s">
        <v>23</v>
      </c>
      <c r="S96">
        <v>2018</v>
      </c>
    </row>
    <row r="97" spans="2:19" x14ac:dyDescent="0.3">
      <c r="B97" s="1"/>
      <c r="C97" s="13"/>
      <c r="D97" s="13"/>
      <c r="P97" t="s">
        <v>51</v>
      </c>
      <c r="Q97" s="20">
        <v>1.5310995325924193</v>
      </c>
      <c r="R97" t="s">
        <v>19</v>
      </c>
      <c r="S97">
        <v>2018</v>
      </c>
    </row>
    <row r="98" spans="2:19" x14ac:dyDescent="0.3">
      <c r="B98" s="1"/>
      <c r="C98" s="13"/>
      <c r="D98" s="13"/>
      <c r="P98" t="s">
        <v>62</v>
      </c>
      <c r="Q98" s="20">
        <v>1.0745501196161096</v>
      </c>
      <c r="R98" t="s">
        <v>17</v>
      </c>
      <c r="S98">
        <v>2018</v>
      </c>
    </row>
    <row r="99" spans="2:19" x14ac:dyDescent="0.3">
      <c r="B99" s="1"/>
      <c r="C99" s="13"/>
      <c r="D99" s="13"/>
      <c r="P99" t="s">
        <v>93</v>
      </c>
      <c r="Q99" s="20">
        <v>2.0751780130402913</v>
      </c>
      <c r="R99" t="s">
        <v>8</v>
      </c>
      <c r="S99">
        <v>2018</v>
      </c>
    </row>
    <row r="100" spans="2:19" x14ac:dyDescent="0.3">
      <c r="B100" s="1"/>
      <c r="C100" s="13"/>
      <c r="D100" s="13"/>
      <c r="P100" t="s">
        <v>53</v>
      </c>
      <c r="Q100" s="20">
        <v>1.9630624580255205</v>
      </c>
      <c r="R100" t="s">
        <v>12</v>
      </c>
      <c r="S100">
        <v>2018</v>
      </c>
    </row>
    <row r="101" spans="2:19" x14ac:dyDescent="0.3">
      <c r="B101" s="1"/>
      <c r="C101" s="13"/>
      <c r="D101" s="13"/>
      <c r="P101" t="s">
        <v>45</v>
      </c>
      <c r="Q101" s="20">
        <v>1.3424934567923541</v>
      </c>
      <c r="R101" t="s">
        <v>17</v>
      </c>
      <c r="S101">
        <v>2018</v>
      </c>
    </row>
    <row r="102" spans="2:19" x14ac:dyDescent="0.3">
      <c r="B102" s="1"/>
      <c r="C102" s="13"/>
      <c r="D102" s="13"/>
      <c r="P102" t="s">
        <v>46</v>
      </c>
      <c r="Q102" s="20">
        <v>3.6139964444482024</v>
      </c>
      <c r="R102" t="s">
        <v>17</v>
      </c>
      <c r="S102">
        <v>2018</v>
      </c>
    </row>
    <row r="103" spans="2:19" x14ac:dyDescent="0.3">
      <c r="B103" s="1"/>
      <c r="C103" s="13"/>
      <c r="D103" s="13"/>
      <c r="P103" t="s">
        <v>52</v>
      </c>
      <c r="Q103" s="20">
        <v>1.874608905115438</v>
      </c>
      <c r="R103" t="s">
        <v>23</v>
      </c>
      <c r="S103">
        <v>2017</v>
      </c>
    </row>
    <row r="104" spans="2:19" x14ac:dyDescent="0.3">
      <c r="B104" s="1"/>
      <c r="C104" s="13"/>
      <c r="D104" s="13"/>
      <c r="P104" t="s">
        <v>75</v>
      </c>
      <c r="Q104" s="20">
        <v>1.3262194542639572</v>
      </c>
      <c r="R104" t="s">
        <v>12</v>
      </c>
      <c r="S104">
        <v>2017</v>
      </c>
    </row>
    <row r="105" spans="2:19" x14ac:dyDescent="0.3">
      <c r="B105" s="8"/>
      <c r="C105" s="14"/>
      <c r="D105" s="14"/>
      <c r="P105" t="s">
        <v>89</v>
      </c>
      <c r="Q105" s="20">
        <v>4.6134726557983585</v>
      </c>
      <c r="R105" t="s">
        <v>8</v>
      </c>
      <c r="S105">
        <v>2017</v>
      </c>
    </row>
    <row r="106" spans="2:19" x14ac:dyDescent="0.3">
      <c r="B106" s="1"/>
      <c r="C106" s="13"/>
      <c r="D106" s="13"/>
      <c r="P106" t="s">
        <v>27</v>
      </c>
      <c r="Q106" s="20">
        <v>1.484645622270315</v>
      </c>
      <c r="R106" t="s">
        <v>10</v>
      </c>
      <c r="S106">
        <v>2017</v>
      </c>
    </row>
    <row r="107" spans="2:19" x14ac:dyDescent="0.3">
      <c r="B107" s="1"/>
      <c r="C107" s="13"/>
      <c r="D107" s="13"/>
      <c r="P107" t="s">
        <v>69</v>
      </c>
      <c r="Q107" s="20">
        <v>1.3186829323736478</v>
      </c>
      <c r="R107" t="s">
        <v>17</v>
      </c>
      <c r="S107">
        <v>2017</v>
      </c>
    </row>
    <row r="108" spans="2:19" x14ac:dyDescent="0.3">
      <c r="B108" s="1"/>
      <c r="C108" s="13"/>
      <c r="D108" s="13"/>
      <c r="P108" t="s">
        <v>66</v>
      </c>
      <c r="Q108" s="20">
        <v>2.0858898731989024</v>
      </c>
      <c r="R108" t="s">
        <v>8</v>
      </c>
      <c r="S108">
        <v>2017</v>
      </c>
    </row>
    <row r="109" spans="2:19" x14ac:dyDescent="0.3">
      <c r="B109" s="1"/>
      <c r="C109" s="13"/>
      <c r="D109" s="13"/>
      <c r="P109" t="s">
        <v>67</v>
      </c>
      <c r="Q109" s="20">
        <v>2.0285854423930418</v>
      </c>
      <c r="R109" t="s">
        <v>17</v>
      </c>
      <c r="S109">
        <v>2017</v>
      </c>
    </row>
    <row r="110" spans="2:19" x14ac:dyDescent="0.3">
      <c r="B110" s="1"/>
      <c r="C110" s="13"/>
      <c r="D110" s="13"/>
      <c r="P110" t="s">
        <v>77</v>
      </c>
      <c r="Q110" s="20">
        <v>1.9238451709774991</v>
      </c>
      <c r="R110" t="s">
        <v>8</v>
      </c>
      <c r="S110">
        <v>2017</v>
      </c>
    </row>
    <row r="111" spans="2:19" x14ac:dyDescent="0.3">
      <c r="B111" s="1"/>
      <c r="C111" s="13"/>
      <c r="D111" s="13"/>
      <c r="P111" t="s">
        <v>32</v>
      </c>
      <c r="Q111" s="20">
        <v>2.2284663290600148</v>
      </c>
      <c r="R111" t="s">
        <v>10</v>
      </c>
      <c r="S111">
        <v>2017</v>
      </c>
    </row>
    <row r="112" spans="2:19" x14ac:dyDescent="0.3">
      <c r="B112" s="1"/>
      <c r="C112" s="13"/>
      <c r="D112" s="13"/>
      <c r="P112" t="s">
        <v>40</v>
      </c>
      <c r="Q112" s="20">
        <v>1.7715374608318666</v>
      </c>
      <c r="R112" t="s">
        <v>8</v>
      </c>
      <c r="S112">
        <v>2017</v>
      </c>
    </row>
    <row r="113" spans="2:19" x14ac:dyDescent="0.3">
      <c r="B113" s="1"/>
      <c r="C113" s="13"/>
      <c r="D113" s="13"/>
      <c r="P113" t="s">
        <v>26</v>
      </c>
      <c r="Q113" s="20">
        <v>2.7592513358889699</v>
      </c>
      <c r="R113" t="s">
        <v>8</v>
      </c>
      <c r="S113">
        <v>2017</v>
      </c>
    </row>
    <row r="114" spans="2:19" x14ac:dyDescent="0.3">
      <c r="B114" s="1"/>
      <c r="C114" s="13"/>
      <c r="D114" s="13"/>
      <c r="P114" t="s">
        <v>60</v>
      </c>
      <c r="Q114" s="20">
        <v>1.3956678385305838</v>
      </c>
      <c r="R114" t="s">
        <v>17</v>
      </c>
      <c r="S114">
        <v>2017</v>
      </c>
    </row>
    <row r="115" spans="2:19" x14ac:dyDescent="0.3">
      <c r="B115" s="1"/>
      <c r="C115" s="13"/>
      <c r="D115" s="13"/>
      <c r="P115" t="s">
        <v>57</v>
      </c>
      <c r="Q115" s="20">
        <v>2.0948492945397974</v>
      </c>
      <c r="R115" t="s">
        <v>12</v>
      </c>
      <c r="S115">
        <v>2017</v>
      </c>
    </row>
    <row r="116" spans="2:19" x14ac:dyDescent="0.3">
      <c r="B116" s="1"/>
      <c r="C116" s="13"/>
      <c r="D116" s="13"/>
      <c r="P116" t="s">
        <v>35</v>
      </c>
      <c r="Q116" s="20">
        <v>1.973287932436173</v>
      </c>
      <c r="R116" t="s">
        <v>12</v>
      </c>
      <c r="S116">
        <v>2017</v>
      </c>
    </row>
    <row r="117" spans="2:19" x14ac:dyDescent="0.3">
      <c r="B117" s="1"/>
      <c r="C117" s="13"/>
      <c r="D117" s="13"/>
      <c r="P117" t="s">
        <v>58</v>
      </c>
      <c r="Q117" s="20">
        <v>1.9612574978208972</v>
      </c>
      <c r="R117" t="s">
        <v>12</v>
      </c>
      <c r="S117">
        <v>2017</v>
      </c>
    </row>
    <row r="118" spans="2:19" x14ac:dyDescent="0.3">
      <c r="B118" s="1"/>
      <c r="C118" s="13"/>
      <c r="D118" s="13"/>
      <c r="P118" t="s">
        <v>71</v>
      </c>
      <c r="Q118" s="20">
        <v>2.7569973907871765</v>
      </c>
      <c r="R118" t="s">
        <v>17</v>
      </c>
      <c r="S118">
        <v>2017</v>
      </c>
    </row>
    <row r="119" spans="2:19" x14ac:dyDescent="0.3">
      <c r="B119" s="1"/>
      <c r="C119" s="13"/>
      <c r="D119" s="13"/>
      <c r="P119" t="s">
        <v>78</v>
      </c>
      <c r="Q119" s="20">
        <v>1.8872611803912918</v>
      </c>
      <c r="R119" t="s">
        <v>10</v>
      </c>
      <c r="S119">
        <v>2017</v>
      </c>
    </row>
    <row r="120" spans="2:19" x14ac:dyDescent="0.3">
      <c r="B120" s="1"/>
      <c r="C120" s="13"/>
      <c r="D120" s="13"/>
      <c r="P120" t="s">
        <v>29</v>
      </c>
      <c r="Q120" s="20">
        <v>2.280865453112527</v>
      </c>
      <c r="R120" t="s">
        <v>12</v>
      </c>
      <c r="S120">
        <v>2017</v>
      </c>
    </row>
    <row r="121" spans="2:19" x14ac:dyDescent="0.3">
      <c r="B121" s="1"/>
      <c r="C121" s="13"/>
      <c r="D121" s="13"/>
      <c r="P121" t="s">
        <v>49</v>
      </c>
      <c r="Q121" s="20">
        <v>1.0582763336542254</v>
      </c>
      <c r="R121" t="s">
        <v>23</v>
      </c>
      <c r="S121">
        <v>2017</v>
      </c>
    </row>
    <row r="122" spans="2:19" x14ac:dyDescent="0.3">
      <c r="B122" s="1"/>
      <c r="C122" s="13"/>
      <c r="D122" s="13"/>
      <c r="P122" t="s">
        <v>64</v>
      </c>
      <c r="Q122" s="20">
        <v>0.78165713017789096</v>
      </c>
      <c r="R122" t="s">
        <v>8</v>
      </c>
      <c r="S122">
        <v>2017</v>
      </c>
    </row>
    <row r="123" spans="2:19" x14ac:dyDescent="0.3">
      <c r="B123" s="1"/>
      <c r="C123" s="13"/>
      <c r="D123" s="13"/>
      <c r="P123" t="s">
        <v>62</v>
      </c>
      <c r="Q123" s="20">
        <v>1.6078215147876822</v>
      </c>
      <c r="R123" t="s">
        <v>17</v>
      </c>
      <c r="S123">
        <v>2017</v>
      </c>
    </row>
    <row r="124" spans="2:19" x14ac:dyDescent="0.3">
      <c r="B124" s="1"/>
      <c r="C124" s="13"/>
      <c r="D124" s="13"/>
      <c r="P124" t="s">
        <v>93</v>
      </c>
      <c r="Q124" s="20">
        <v>3.2806322543517616</v>
      </c>
      <c r="R124" t="s">
        <v>8</v>
      </c>
      <c r="S124">
        <v>2017</v>
      </c>
    </row>
    <row r="125" spans="2:19" x14ac:dyDescent="0.3">
      <c r="B125" s="1"/>
      <c r="C125" s="13"/>
      <c r="D125" s="13"/>
      <c r="P125" t="s">
        <v>33</v>
      </c>
      <c r="Q125" s="20">
        <v>1.0885108041497105</v>
      </c>
      <c r="R125" t="s">
        <v>12</v>
      </c>
      <c r="S125">
        <v>2017</v>
      </c>
    </row>
    <row r="126" spans="2:19" x14ac:dyDescent="0.3">
      <c r="B126" s="1"/>
      <c r="C126" s="13"/>
      <c r="D126" s="13"/>
      <c r="P126" t="s">
        <v>45</v>
      </c>
      <c r="Q126" s="20">
        <v>1.4950998207491457</v>
      </c>
      <c r="R126" t="s">
        <v>17</v>
      </c>
      <c r="S126">
        <v>2017</v>
      </c>
    </row>
    <row r="127" spans="2:19" x14ac:dyDescent="0.3">
      <c r="B127" s="1"/>
      <c r="C127" s="13"/>
      <c r="D127" s="13"/>
      <c r="P127" t="s">
        <v>55</v>
      </c>
      <c r="Q127" s="20">
        <v>1.8108948514488943</v>
      </c>
      <c r="R127" t="s">
        <v>10</v>
      </c>
      <c r="S127">
        <v>2017</v>
      </c>
    </row>
    <row r="128" spans="2:19" x14ac:dyDescent="0.3">
      <c r="B128" s="1"/>
      <c r="C128" s="13"/>
      <c r="D128" s="13"/>
      <c r="P128" t="s">
        <v>56</v>
      </c>
      <c r="Q128" s="20">
        <v>1.0375184736125767</v>
      </c>
      <c r="R128" t="s">
        <v>12</v>
      </c>
      <c r="S128">
        <v>2016</v>
      </c>
    </row>
    <row r="129" spans="2:19" x14ac:dyDescent="0.3">
      <c r="B129" s="1"/>
      <c r="C129" s="13"/>
      <c r="D129" s="13"/>
      <c r="P129" t="s">
        <v>52</v>
      </c>
      <c r="Q129" s="20">
        <v>1.945211046692533</v>
      </c>
      <c r="R129" t="s">
        <v>23</v>
      </c>
      <c r="S129">
        <v>2016</v>
      </c>
    </row>
    <row r="130" spans="2:19" x14ac:dyDescent="0.3">
      <c r="B130" s="1"/>
      <c r="C130" s="13"/>
      <c r="D130" s="13"/>
      <c r="P130" t="s">
        <v>76</v>
      </c>
      <c r="Q130" s="20">
        <v>5.9607526610502948</v>
      </c>
      <c r="R130" t="s">
        <v>12</v>
      </c>
      <c r="S130">
        <v>2016</v>
      </c>
    </row>
    <row r="131" spans="2:19" x14ac:dyDescent="0.3">
      <c r="B131" s="1"/>
      <c r="C131" s="13"/>
      <c r="D131" s="13"/>
      <c r="P131" t="s">
        <v>75</v>
      </c>
      <c r="Q131" s="20">
        <v>1.4992638946293342</v>
      </c>
      <c r="R131" t="s">
        <v>12</v>
      </c>
      <c r="S131">
        <v>2016</v>
      </c>
    </row>
    <row r="132" spans="2:19" x14ac:dyDescent="0.3">
      <c r="B132" s="1"/>
      <c r="C132" s="13"/>
      <c r="D132" s="13"/>
      <c r="P132" t="s">
        <v>89</v>
      </c>
      <c r="Q132" s="20">
        <v>3.9206178476802527</v>
      </c>
      <c r="R132" t="s">
        <v>8</v>
      </c>
      <c r="S132">
        <v>2016</v>
      </c>
    </row>
    <row r="133" spans="2:19" x14ac:dyDescent="0.3">
      <c r="B133" s="1"/>
      <c r="C133" s="13"/>
      <c r="D133" s="13"/>
      <c r="P133" t="s">
        <v>27</v>
      </c>
      <c r="Q133" s="20">
        <v>1.6042467751799505</v>
      </c>
      <c r="R133" t="s">
        <v>10</v>
      </c>
      <c r="S133">
        <v>2016</v>
      </c>
    </row>
    <row r="134" spans="2:19" x14ac:dyDescent="0.3">
      <c r="B134" s="1"/>
      <c r="C134" s="13"/>
      <c r="D134" s="13"/>
      <c r="P134" t="s">
        <v>37</v>
      </c>
      <c r="Q134" s="20">
        <v>1.1315016465674519</v>
      </c>
      <c r="R134" t="s">
        <v>12</v>
      </c>
      <c r="S134">
        <v>2016</v>
      </c>
    </row>
    <row r="135" spans="2:19" x14ac:dyDescent="0.3">
      <c r="B135" s="1"/>
      <c r="C135" s="13"/>
      <c r="D135" s="13"/>
      <c r="P135" t="s">
        <v>69</v>
      </c>
      <c r="Q135" s="20">
        <v>1.3395412167759926</v>
      </c>
      <c r="R135" t="s">
        <v>17</v>
      </c>
      <c r="S135">
        <v>2016</v>
      </c>
    </row>
    <row r="136" spans="2:19" x14ac:dyDescent="0.3">
      <c r="B136" s="1"/>
      <c r="C136" s="13"/>
      <c r="D136" s="13"/>
      <c r="P136" t="s">
        <v>66</v>
      </c>
      <c r="Q136" s="20">
        <v>2.0030730818940992</v>
      </c>
      <c r="R136" t="s">
        <v>8</v>
      </c>
      <c r="S136">
        <v>2016</v>
      </c>
    </row>
    <row r="137" spans="2:19" x14ac:dyDescent="0.3">
      <c r="B137" s="1"/>
      <c r="C137" s="13"/>
      <c r="D137" s="13"/>
      <c r="P137" t="s">
        <v>67</v>
      </c>
      <c r="Q137" s="20">
        <v>2.1750593550755979</v>
      </c>
      <c r="R137" t="s">
        <v>17</v>
      </c>
      <c r="S137">
        <v>2016</v>
      </c>
    </row>
    <row r="138" spans="2:19" x14ac:dyDescent="0.3">
      <c r="C138" s="13"/>
      <c r="D138" s="13"/>
      <c r="P138" t="s">
        <v>83</v>
      </c>
      <c r="Q138" s="20">
        <v>2.9803376690096441</v>
      </c>
      <c r="R138" t="s">
        <v>12</v>
      </c>
      <c r="S138">
        <v>2016</v>
      </c>
    </row>
    <row r="139" spans="2:19" x14ac:dyDescent="0.3">
      <c r="B139" s="8"/>
      <c r="C139" s="14"/>
      <c r="D139" s="14"/>
      <c r="P139" t="s">
        <v>77</v>
      </c>
      <c r="Q139" s="20">
        <v>2.176916317170587</v>
      </c>
      <c r="R139" t="s">
        <v>8</v>
      </c>
      <c r="S139">
        <v>2016</v>
      </c>
    </row>
    <row r="140" spans="2:19" x14ac:dyDescent="0.3">
      <c r="B140" s="1"/>
      <c r="C140" s="13"/>
      <c r="D140" s="13"/>
      <c r="P140" t="s">
        <v>32</v>
      </c>
      <c r="Q140" s="20">
        <v>2.0803499341736797</v>
      </c>
      <c r="R140" t="s">
        <v>10</v>
      </c>
      <c r="S140">
        <v>2016</v>
      </c>
    </row>
    <row r="141" spans="2:19" x14ac:dyDescent="0.3">
      <c r="B141" s="1"/>
      <c r="C141" s="13"/>
      <c r="D141" s="13"/>
      <c r="P141" t="s">
        <v>40</v>
      </c>
      <c r="Q141" s="20">
        <v>1.6749021702617422</v>
      </c>
      <c r="R141" t="s">
        <v>8</v>
      </c>
      <c r="S141">
        <v>2016</v>
      </c>
    </row>
    <row r="142" spans="2:19" x14ac:dyDescent="0.3">
      <c r="B142" s="1"/>
      <c r="C142" s="13"/>
      <c r="D142" s="13"/>
      <c r="P142" t="s">
        <v>26</v>
      </c>
      <c r="Q142" s="20">
        <v>3.1107022145349026</v>
      </c>
      <c r="R142" t="s">
        <v>8</v>
      </c>
      <c r="S142">
        <v>2016</v>
      </c>
    </row>
    <row r="143" spans="2:19" x14ac:dyDescent="0.3">
      <c r="B143" s="1"/>
      <c r="C143" s="13"/>
      <c r="D143" s="13"/>
      <c r="P143" t="s">
        <v>59</v>
      </c>
      <c r="Q143" s="20">
        <v>2.4781295814676074</v>
      </c>
      <c r="R143" t="s">
        <v>19</v>
      </c>
      <c r="S143">
        <v>2016</v>
      </c>
    </row>
    <row r="144" spans="2:19" x14ac:dyDescent="0.3">
      <c r="B144" s="1"/>
      <c r="C144" s="13"/>
      <c r="D144" s="13"/>
      <c r="P144" t="s">
        <v>60</v>
      </c>
      <c r="Q144" s="20">
        <v>1.3927249747204329</v>
      </c>
      <c r="R144" t="s">
        <v>17</v>
      </c>
      <c r="S144">
        <v>2016</v>
      </c>
    </row>
    <row r="145" spans="2:19" x14ac:dyDescent="0.3">
      <c r="B145" s="1"/>
      <c r="C145" s="13"/>
      <c r="D145" s="13"/>
      <c r="P145" t="s">
        <v>57</v>
      </c>
      <c r="Q145" s="20">
        <v>1.8103794681446552</v>
      </c>
      <c r="R145" t="s">
        <v>12</v>
      </c>
      <c r="S145">
        <v>2016</v>
      </c>
    </row>
    <row r="146" spans="2:19" x14ac:dyDescent="0.3">
      <c r="B146" s="1"/>
      <c r="C146" s="13"/>
      <c r="D146" s="13"/>
      <c r="P146" t="s">
        <v>68</v>
      </c>
      <c r="Q146" s="20">
        <v>1.0357595623334697</v>
      </c>
      <c r="R146" t="s">
        <v>17</v>
      </c>
      <c r="S146">
        <v>2016</v>
      </c>
    </row>
    <row r="147" spans="2:19" x14ac:dyDescent="0.3">
      <c r="B147" s="1"/>
      <c r="C147" s="13"/>
      <c r="D147" s="13"/>
      <c r="P147" t="s">
        <v>91</v>
      </c>
      <c r="Q147" s="20">
        <v>3.411759444879511</v>
      </c>
      <c r="R147" t="s">
        <v>12</v>
      </c>
      <c r="S147">
        <v>2016</v>
      </c>
    </row>
    <row r="148" spans="2:19" x14ac:dyDescent="0.3">
      <c r="B148" s="1"/>
      <c r="C148" s="13"/>
      <c r="D148" s="13"/>
      <c r="P148" t="s">
        <v>65</v>
      </c>
      <c r="Q148" s="20">
        <v>2.9511642378816165</v>
      </c>
      <c r="R148" t="s">
        <v>17</v>
      </c>
      <c r="S148">
        <v>2016</v>
      </c>
    </row>
    <row r="149" spans="2:19" x14ac:dyDescent="0.3">
      <c r="B149" s="1"/>
      <c r="C149" s="13"/>
      <c r="D149" s="13"/>
      <c r="P149" t="s">
        <v>46</v>
      </c>
      <c r="Q149" s="20">
        <v>8.332934567892698</v>
      </c>
      <c r="R149" t="s">
        <v>17</v>
      </c>
      <c r="S149">
        <v>2016</v>
      </c>
    </row>
    <row r="150" spans="2:19" x14ac:dyDescent="0.3">
      <c r="B150" s="1"/>
      <c r="C150" s="13"/>
      <c r="D150" s="13"/>
      <c r="P150" t="s">
        <v>58</v>
      </c>
      <c r="Q150" s="20">
        <v>1.9504888334818489</v>
      </c>
      <c r="R150" t="s">
        <v>12</v>
      </c>
      <c r="S150">
        <v>2016</v>
      </c>
    </row>
    <row r="151" spans="2:19" x14ac:dyDescent="0.3">
      <c r="B151" s="1"/>
      <c r="C151" s="13"/>
      <c r="D151" s="13"/>
      <c r="P151" t="s">
        <v>78</v>
      </c>
      <c r="Q151" s="20">
        <v>0.64986406806950348</v>
      </c>
      <c r="R151" t="s">
        <v>10</v>
      </c>
      <c r="S151">
        <v>2016</v>
      </c>
    </row>
    <row r="152" spans="2:19" x14ac:dyDescent="0.3">
      <c r="B152" s="1"/>
      <c r="C152" s="13"/>
      <c r="D152" s="13"/>
      <c r="P152" t="s">
        <v>29</v>
      </c>
      <c r="Q152" s="20">
        <v>1.9737845699449494</v>
      </c>
      <c r="R152" t="s">
        <v>12</v>
      </c>
      <c r="S152">
        <v>2016</v>
      </c>
    </row>
    <row r="153" spans="2:19" x14ac:dyDescent="0.3">
      <c r="B153" s="1"/>
      <c r="C153" s="13"/>
      <c r="D153" s="13"/>
      <c r="P153" t="s">
        <v>71</v>
      </c>
      <c r="Q153" s="20">
        <v>1.8338693425103112</v>
      </c>
      <c r="R153" t="s">
        <v>17</v>
      </c>
      <c r="S153">
        <v>2016</v>
      </c>
    </row>
    <row r="154" spans="2:19" x14ac:dyDescent="0.3">
      <c r="B154" s="1"/>
      <c r="C154" s="13"/>
      <c r="D154" s="13"/>
      <c r="P154" t="s">
        <v>49</v>
      </c>
      <c r="Q154" s="20">
        <v>1.1624064049550935</v>
      </c>
      <c r="R154" t="s">
        <v>23</v>
      </c>
      <c r="S154">
        <v>2016</v>
      </c>
    </row>
    <row r="155" spans="2:19" x14ac:dyDescent="0.3">
      <c r="B155" s="1"/>
      <c r="C155" s="13"/>
      <c r="D155" s="13"/>
      <c r="P155" t="s">
        <v>64</v>
      </c>
      <c r="Q155" s="20">
        <v>0.96727747997495783</v>
      </c>
      <c r="R155" t="s">
        <v>8</v>
      </c>
      <c r="S155">
        <v>2016</v>
      </c>
    </row>
    <row r="156" spans="2:19" x14ac:dyDescent="0.3">
      <c r="B156" s="1"/>
      <c r="C156" s="13"/>
      <c r="D156" s="13"/>
      <c r="P156" t="s">
        <v>51</v>
      </c>
      <c r="Q156" s="20">
        <v>1.8586359913888926</v>
      </c>
      <c r="R156" t="s">
        <v>19</v>
      </c>
      <c r="S156">
        <v>2016</v>
      </c>
    </row>
    <row r="157" spans="2:19" x14ac:dyDescent="0.3">
      <c r="B157" s="1"/>
      <c r="C157" s="13"/>
      <c r="D157" s="13"/>
      <c r="P157" t="s">
        <v>70</v>
      </c>
      <c r="Q157" s="20">
        <v>1.02856437640822</v>
      </c>
      <c r="R157" t="s">
        <v>12</v>
      </c>
      <c r="S157">
        <v>2016</v>
      </c>
    </row>
    <row r="158" spans="2:19" x14ac:dyDescent="0.3">
      <c r="B158" s="1"/>
      <c r="C158" s="13"/>
      <c r="D158" s="13"/>
      <c r="P158" t="s">
        <v>62</v>
      </c>
      <c r="Q158" s="20">
        <v>1.344553045578301</v>
      </c>
      <c r="R158" t="s">
        <v>17</v>
      </c>
      <c r="S158">
        <v>2016</v>
      </c>
    </row>
    <row r="159" spans="2:19" x14ac:dyDescent="0.3">
      <c r="B159" s="1"/>
      <c r="C159" s="13"/>
      <c r="D159" s="13"/>
      <c r="P159" t="s">
        <v>93</v>
      </c>
      <c r="Q159" s="20">
        <v>2.8759076581750533</v>
      </c>
      <c r="R159" t="s">
        <v>8</v>
      </c>
      <c r="S159">
        <v>2016</v>
      </c>
    </row>
    <row r="160" spans="2:19" x14ac:dyDescent="0.3">
      <c r="B160" s="1"/>
      <c r="C160" s="13"/>
      <c r="D160" s="13"/>
      <c r="P160" t="s">
        <v>90</v>
      </c>
      <c r="Q160" s="20">
        <v>2.3479620903995584</v>
      </c>
      <c r="R160" t="s">
        <v>17</v>
      </c>
      <c r="S160">
        <v>2016</v>
      </c>
    </row>
    <row r="161" spans="2:19" x14ac:dyDescent="0.3">
      <c r="B161" s="1"/>
      <c r="C161" s="13"/>
      <c r="D161" s="13"/>
      <c r="P161" t="s">
        <v>80</v>
      </c>
      <c r="Q161" s="20">
        <v>1.4811140663643798</v>
      </c>
      <c r="R161" t="s">
        <v>8</v>
      </c>
      <c r="S161">
        <v>2016</v>
      </c>
    </row>
    <row r="162" spans="2:19" x14ac:dyDescent="0.3">
      <c r="B162" s="1"/>
      <c r="C162" s="13"/>
      <c r="D162" s="13"/>
      <c r="P162" t="s">
        <v>63</v>
      </c>
      <c r="Q162" s="20">
        <v>2.0346871977594891</v>
      </c>
      <c r="R162" t="s">
        <v>12</v>
      </c>
      <c r="S162">
        <v>2016</v>
      </c>
    </row>
    <row r="163" spans="2:19" x14ac:dyDescent="0.3">
      <c r="B163" s="1"/>
      <c r="C163" s="13"/>
      <c r="D163" s="13"/>
      <c r="P163" t="s">
        <v>33</v>
      </c>
      <c r="Q163" s="20">
        <v>1.0277171244886032</v>
      </c>
      <c r="R163" t="s">
        <v>17</v>
      </c>
      <c r="S163">
        <v>2016</v>
      </c>
    </row>
    <row r="164" spans="2:19" x14ac:dyDescent="0.3">
      <c r="B164" s="1"/>
      <c r="C164" s="13"/>
      <c r="D164" s="13"/>
      <c r="P164" t="s">
        <v>45</v>
      </c>
      <c r="Q164" s="20">
        <v>1.7884288003787057</v>
      </c>
      <c r="R164" t="s">
        <v>17</v>
      </c>
      <c r="S164">
        <v>2016</v>
      </c>
    </row>
    <row r="165" spans="2:19" x14ac:dyDescent="0.3">
      <c r="B165" s="1"/>
      <c r="C165" s="13"/>
      <c r="D165" s="13"/>
      <c r="P165" s="1"/>
      <c r="Q165" s="7"/>
      <c r="R165" s="7"/>
    </row>
    <row r="166" spans="2:19" x14ac:dyDescent="0.3">
      <c r="B166" s="1"/>
      <c r="C166" s="13"/>
      <c r="D166" s="13"/>
      <c r="P166" s="1"/>
      <c r="Q166" s="7"/>
      <c r="R166" s="7"/>
    </row>
    <row r="167" spans="2:19" x14ac:dyDescent="0.3">
      <c r="B167" s="1"/>
      <c r="C167" s="13"/>
      <c r="D167" s="13"/>
      <c r="P167" s="1"/>
      <c r="Q167" s="7"/>
      <c r="R167" s="7"/>
    </row>
    <row r="168" spans="2:19" x14ac:dyDescent="0.3">
      <c r="B168" s="1"/>
      <c r="C168" s="13"/>
      <c r="D168" s="13"/>
      <c r="P168" s="1"/>
      <c r="Q168" s="7"/>
      <c r="R168" s="7"/>
    </row>
    <row r="169" spans="2:19" x14ac:dyDescent="0.3">
      <c r="B169" s="1"/>
      <c r="C169" s="13"/>
      <c r="D169" s="13"/>
      <c r="P169" s="1"/>
      <c r="Q169" s="7"/>
      <c r="R169" s="7"/>
    </row>
    <row r="170" spans="2:19" x14ac:dyDescent="0.3">
      <c r="B170" s="1"/>
      <c r="C170" s="13"/>
      <c r="D170" s="13"/>
      <c r="P170" s="1"/>
      <c r="Q170" s="7"/>
      <c r="R170" s="7"/>
    </row>
    <row r="171" spans="2:19" x14ac:dyDescent="0.3">
      <c r="B171" s="1"/>
      <c r="C171" s="13"/>
      <c r="D171" s="13"/>
      <c r="P171" s="1"/>
      <c r="Q171" s="7"/>
      <c r="R171" s="7"/>
    </row>
    <row r="172" spans="2:19" x14ac:dyDescent="0.3">
      <c r="C172" s="13"/>
      <c r="D172" s="13"/>
      <c r="P172" s="1"/>
      <c r="Q172" s="7"/>
      <c r="R172" s="7"/>
    </row>
    <row r="173" spans="2:19" x14ac:dyDescent="0.3">
      <c r="C173" s="13"/>
      <c r="D173" s="13"/>
      <c r="P173" s="1"/>
      <c r="Q173" s="7"/>
      <c r="R173" s="7"/>
    </row>
    <row r="174" spans="2:19" x14ac:dyDescent="0.3">
      <c r="B174" s="8"/>
      <c r="C174" s="14"/>
      <c r="D174" s="14"/>
      <c r="P174" s="1"/>
      <c r="Q174" s="7"/>
      <c r="R174" s="7"/>
    </row>
    <row r="175" spans="2:19" x14ac:dyDescent="0.3">
      <c r="B175" s="1"/>
      <c r="C175" s="13"/>
      <c r="D175" s="13"/>
      <c r="P175" s="1"/>
      <c r="Q175" s="7"/>
      <c r="R175" s="7"/>
    </row>
    <row r="176" spans="2:19" x14ac:dyDescent="0.3">
      <c r="B176" s="1"/>
      <c r="C176" s="13"/>
      <c r="D176" s="13"/>
      <c r="P176" s="1"/>
      <c r="Q176" s="13"/>
      <c r="R176" s="13"/>
    </row>
    <row r="177" spans="2:18" x14ac:dyDescent="0.3">
      <c r="B177" s="1"/>
      <c r="C177" s="13"/>
      <c r="D177" s="13"/>
      <c r="P177" s="1"/>
      <c r="Q177" s="7"/>
      <c r="R177" s="7"/>
    </row>
    <row r="178" spans="2:18" x14ac:dyDescent="0.3">
      <c r="B178" s="1"/>
      <c r="C178" s="13"/>
      <c r="D178" s="13"/>
      <c r="P178" s="1"/>
      <c r="Q178" s="7"/>
      <c r="R178" s="7"/>
    </row>
    <row r="179" spans="2:18" x14ac:dyDescent="0.3">
      <c r="B179" s="1"/>
      <c r="C179" s="13"/>
      <c r="D179" s="13"/>
      <c r="P179" s="1"/>
      <c r="Q179" s="7"/>
      <c r="R179" s="7"/>
    </row>
    <row r="180" spans="2:18" x14ac:dyDescent="0.3">
      <c r="B180" s="1"/>
      <c r="C180" s="13"/>
      <c r="D180" s="13"/>
      <c r="P180" s="1"/>
      <c r="Q180" s="7"/>
      <c r="R180" s="7"/>
    </row>
    <row r="181" spans="2:18" x14ac:dyDescent="0.3">
      <c r="B181" s="1"/>
      <c r="C181" s="13"/>
      <c r="D181" s="13"/>
      <c r="P181" s="1"/>
      <c r="Q181" s="7"/>
      <c r="R181" s="7"/>
    </row>
    <row r="182" spans="2:18" x14ac:dyDescent="0.3">
      <c r="B182" s="1"/>
      <c r="C182" s="13"/>
      <c r="D182" s="13"/>
      <c r="P182" s="1"/>
      <c r="Q182" s="7"/>
      <c r="R182" s="7"/>
    </row>
    <row r="183" spans="2:18" x14ac:dyDescent="0.3">
      <c r="B183" s="1"/>
      <c r="C183" s="13"/>
      <c r="D183" s="13"/>
      <c r="P183" s="1"/>
      <c r="Q183" s="7"/>
      <c r="R183" s="7"/>
    </row>
    <row r="184" spans="2:18" x14ac:dyDescent="0.3">
      <c r="B184" s="1"/>
      <c r="C184" s="13"/>
      <c r="D184" s="13"/>
      <c r="P184" s="1"/>
      <c r="Q184" s="7"/>
      <c r="R184" s="7"/>
    </row>
    <row r="185" spans="2:18" x14ac:dyDescent="0.3">
      <c r="B185" s="1"/>
      <c r="C185" s="13"/>
      <c r="D185" s="13"/>
      <c r="P185" s="1"/>
      <c r="Q185" s="7"/>
      <c r="R185" s="7"/>
    </row>
    <row r="186" spans="2:18" x14ac:dyDescent="0.3">
      <c r="B186" s="1"/>
      <c r="C186" s="13"/>
      <c r="D186" s="13"/>
      <c r="P186" s="1"/>
      <c r="Q186" s="7"/>
      <c r="R186" s="7"/>
    </row>
    <row r="187" spans="2:18" x14ac:dyDescent="0.3">
      <c r="B187" s="1"/>
      <c r="C187" s="13"/>
      <c r="D187" s="13"/>
      <c r="P187" s="1"/>
      <c r="Q187" s="7"/>
      <c r="R187" s="7"/>
    </row>
    <row r="188" spans="2:18" x14ac:dyDescent="0.3">
      <c r="B188" s="1"/>
      <c r="C188" s="13"/>
      <c r="D188" s="13"/>
      <c r="P188" s="1"/>
      <c r="Q188" s="7"/>
      <c r="R188" s="7"/>
    </row>
    <row r="189" spans="2:18" x14ac:dyDescent="0.3">
      <c r="B189" s="1"/>
      <c r="C189" s="13"/>
      <c r="D189" s="13"/>
      <c r="P189" s="1"/>
      <c r="Q189" s="7"/>
      <c r="R189" s="7"/>
    </row>
    <row r="190" spans="2:18" x14ac:dyDescent="0.3">
      <c r="B190" s="1"/>
      <c r="C190" s="13"/>
      <c r="D190" s="13"/>
      <c r="P190" s="1"/>
      <c r="Q190" s="7"/>
      <c r="R190" s="7"/>
    </row>
    <row r="191" spans="2:18" x14ac:dyDescent="0.3">
      <c r="B191" s="1"/>
      <c r="C191" s="13"/>
      <c r="D191" s="13"/>
      <c r="P191" s="1"/>
      <c r="Q191" s="7"/>
      <c r="R191" s="7"/>
    </row>
    <row r="192" spans="2:18" x14ac:dyDescent="0.3">
      <c r="B192" s="1"/>
      <c r="C192" s="13"/>
      <c r="D192" s="13"/>
      <c r="P192" s="1"/>
      <c r="Q192" s="7"/>
      <c r="R192" s="7"/>
    </row>
    <row r="193" spans="2:18" x14ac:dyDescent="0.3">
      <c r="B193" s="1"/>
      <c r="C193" s="13"/>
      <c r="D193" s="13"/>
      <c r="P193" s="1"/>
      <c r="Q193" s="7"/>
      <c r="R193" s="7"/>
    </row>
    <row r="194" spans="2:18" x14ac:dyDescent="0.3">
      <c r="B194" s="1"/>
      <c r="C194" s="13"/>
      <c r="D194" s="13"/>
      <c r="P194" s="1"/>
      <c r="Q194" s="7"/>
      <c r="R194" s="7"/>
    </row>
    <row r="195" spans="2:18" x14ac:dyDescent="0.3">
      <c r="B195" s="1"/>
      <c r="C195" s="13"/>
      <c r="D195" s="13"/>
      <c r="P195" s="1"/>
      <c r="Q195" s="7"/>
      <c r="R195" s="7"/>
    </row>
    <row r="196" spans="2:18" x14ac:dyDescent="0.3">
      <c r="B196" s="1"/>
      <c r="C196" s="13"/>
      <c r="D196" s="13"/>
      <c r="P196" s="1"/>
      <c r="Q196" s="7"/>
      <c r="R196" s="7"/>
    </row>
    <row r="197" spans="2:18" x14ac:dyDescent="0.3">
      <c r="B197" s="1"/>
      <c r="C197" s="13"/>
      <c r="D197" s="13"/>
      <c r="P197" s="1"/>
      <c r="Q197" s="7"/>
      <c r="R197" s="7"/>
    </row>
    <row r="198" spans="2:18" x14ac:dyDescent="0.3">
      <c r="B198" s="1"/>
      <c r="C198" s="13"/>
      <c r="D198" s="13"/>
      <c r="P198" s="1"/>
      <c r="Q198" s="7"/>
      <c r="R198" s="7"/>
    </row>
    <row r="199" spans="2:18" x14ac:dyDescent="0.3">
      <c r="B199" s="1"/>
      <c r="C199" s="13"/>
      <c r="D199" s="13"/>
      <c r="P199" s="1"/>
      <c r="Q199" s="7"/>
      <c r="R199" s="7"/>
    </row>
    <row r="200" spans="2:18" x14ac:dyDescent="0.3">
      <c r="B200" s="1"/>
      <c r="C200" s="13"/>
      <c r="D200" s="13"/>
      <c r="P200" s="1"/>
      <c r="Q200" s="7"/>
      <c r="R200" s="7"/>
    </row>
    <row r="201" spans="2:18" x14ac:dyDescent="0.3">
      <c r="B201" s="1"/>
      <c r="C201" s="13"/>
      <c r="D201" s="13"/>
      <c r="P201" s="1"/>
      <c r="Q201" s="7"/>
      <c r="R201" s="7"/>
    </row>
    <row r="202" spans="2:18" x14ac:dyDescent="0.3">
      <c r="B202" s="1"/>
      <c r="C202" s="13"/>
      <c r="D202" s="13"/>
      <c r="P202" s="1"/>
      <c r="Q202" s="7"/>
      <c r="R202" s="7"/>
    </row>
    <row r="203" spans="2:18" x14ac:dyDescent="0.3">
      <c r="B203" s="1"/>
      <c r="C203" s="13"/>
      <c r="D203" s="13"/>
      <c r="P203" s="1"/>
      <c r="Q203" s="7"/>
      <c r="R203" s="7"/>
    </row>
    <row r="204" spans="2:18" x14ac:dyDescent="0.3">
      <c r="B204" s="1"/>
      <c r="C204" s="13"/>
      <c r="D204" s="13"/>
      <c r="P204" s="1"/>
      <c r="Q204" s="7"/>
      <c r="R204" s="7"/>
    </row>
    <row r="205" spans="2:18" x14ac:dyDescent="0.3">
      <c r="B205" s="1"/>
      <c r="C205" s="13"/>
      <c r="D205" s="13"/>
      <c r="P205" s="1"/>
      <c r="Q205" s="7"/>
      <c r="R205" s="7"/>
    </row>
    <row r="206" spans="2:18" x14ac:dyDescent="0.3">
      <c r="B206" s="1"/>
      <c r="C206" s="13"/>
      <c r="D206" s="13"/>
      <c r="P206" s="1"/>
      <c r="Q206" s="7"/>
      <c r="R206" s="7"/>
    </row>
    <row r="207" spans="2:18" x14ac:dyDescent="0.3">
      <c r="B207" s="1"/>
      <c r="C207" s="13"/>
      <c r="D207" s="13"/>
      <c r="P207" s="1"/>
      <c r="Q207" s="7"/>
      <c r="R207" s="7"/>
    </row>
    <row r="208" spans="2:18" x14ac:dyDescent="0.3">
      <c r="B208" s="1"/>
      <c r="C208" s="13"/>
      <c r="D208" s="13"/>
      <c r="P208" s="1"/>
      <c r="Q208" s="7"/>
      <c r="R208" s="7"/>
    </row>
    <row r="209" spans="2:18" x14ac:dyDescent="0.3">
      <c r="B209" s="1"/>
      <c r="C209" s="13"/>
      <c r="D209" s="13"/>
      <c r="P209" s="1"/>
      <c r="Q209" s="7"/>
      <c r="R209" s="7"/>
    </row>
    <row r="210" spans="2:18" x14ac:dyDescent="0.3">
      <c r="B210" s="1"/>
      <c r="C210" s="13"/>
      <c r="D210" s="13"/>
      <c r="P210" s="1"/>
      <c r="Q210" s="7"/>
      <c r="R210" s="7"/>
    </row>
    <row r="211" spans="2:18" x14ac:dyDescent="0.3">
      <c r="B211" s="1"/>
      <c r="C211" s="13"/>
      <c r="D211" s="13"/>
      <c r="P211" s="1"/>
      <c r="Q211" s="7"/>
      <c r="R211" s="7"/>
    </row>
    <row r="212" spans="2:18" x14ac:dyDescent="0.3">
      <c r="B212" s="1"/>
      <c r="C212" s="13"/>
      <c r="D212" s="13"/>
      <c r="P212" s="1"/>
      <c r="Q212" s="13"/>
      <c r="R212" s="13"/>
    </row>
    <row r="213" spans="2:18" x14ac:dyDescent="0.3">
      <c r="B213" s="1"/>
      <c r="C213" s="13"/>
      <c r="D213" s="13"/>
      <c r="P213" s="1"/>
      <c r="Q213" s="13"/>
      <c r="R213" s="13"/>
    </row>
    <row r="214" spans="2:18" x14ac:dyDescent="0.3">
      <c r="B214" s="1"/>
      <c r="C214" s="13"/>
      <c r="D214" s="13"/>
      <c r="P214" s="1"/>
      <c r="Q214" s="13"/>
      <c r="R214" s="13"/>
    </row>
    <row r="215" spans="2:18" x14ac:dyDescent="0.3">
      <c r="B215" s="1"/>
      <c r="C215" s="13"/>
      <c r="D215" s="13"/>
      <c r="P215" s="1"/>
      <c r="Q215" s="13"/>
      <c r="R215" s="13"/>
    </row>
    <row r="216" spans="2:18" x14ac:dyDescent="0.3">
      <c r="B216" s="1"/>
      <c r="C216" s="13"/>
      <c r="D216" s="13"/>
      <c r="P216" s="1"/>
      <c r="Q216" s="13"/>
      <c r="R216" s="13"/>
    </row>
    <row r="217" spans="2:18" x14ac:dyDescent="0.3">
      <c r="B217" s="1"/>
      <c r="C217" s="13"/>
      <c r="D217" s="13"/>
      <c r="P217" s="1"/>
      <c r="Q217" s="13"/>
      <c r="R217" s="13"/>
    </row>
    <row r="218" spans="2:18" x14ac:dyDescent="0.3">
      <c r="B218" s="1"/>
      <c r="C218" s="13"/>
      <c r="D218" s="13"/>
      <c r="P218" s="1"/>
      <c r="Q218" s="13"/>
      <c r="R218" s="13"/>
    </row>
    <row r="219" spans="2:18" x14ac:dyDescent="0.3">
      <c r="B219" s="1"/>
      <c r="C219" s="13"/>
      <c r="D219" s="13"/>
      <c r="P219" s="1"/>
      <c r="Q219" s="13"/>
      <c r="R219" s="13"/>
    </row>
    <row r="220" spans="2:18" x14ac:dyDescent="0.3">
      <c r="B220" s="1"/>
      <c r="C220" s="13"/>
      <c r="D220" s="13"/>
      <c r="P220" s="1"/>
      <c r="Q220" s="13"/>
      <c r="R220" s="13"/>
    </row>
    <row r="221" spans="2:18" x14ac:dyDescent="0.3">
      <c r="B221" s="1"/>
      <c r="C221" s="13"/>
      <c r="D221" s="13"/>
      <c r="P221" s="1"/>
      <c r="Q221" s="13"/>
      <c r="R221" s="13"/>
    </row>
    <row r="222" spans="2:18" x14ac:dyDescent="0.3">
      <c r="B222" s="1"/>
      <c r="C222" s="13"/>
      <c r="D222" s="13"/>
      <c r="P222" s="1"/>
      <c r="Q222" s="13"/>
      <c r="R222" s="13"/>
    </row>
    <row r="223" spans="2:18" x14ac:dyDescent="0.3">
      <c r="C223" s="13"/>
      <c r="D223" s="13"/>
      <c r="P223" s="1"/>
      <c r="Q223" s="13"/>
      <c r="R223" s="13"/>
    </row>
    <row r="224" spans="2:18" x14ac:dyDescent="0.3">
      <c r="B224" s="8"/>
      <c r="C224" s="14"/>
      <c r="D224" s="14"/>
      <c r="P224" s="1"/>
      <c r="Q224" s="13"/>
      <c r="R224" s="13"/>
    </row>
    <row r="225" spans="2:18" x14ac:dyDescent="0.3">
      <c r="B225" s="1"/>
      <c r="C225" s="13"/>
      <c r="D225" s="13"/>
      <c r="P225" s="1"/>
      <c r="Q225" s="13"/>
      <c r="R225" s="13"/>
    </row>
    <row r="226" spans="2:18" x14ac:dyDescent="0.3">
      <c r="B226" s="1"/>
      <c r="C226" s="13"/>
      <c r="D226" s="13"/>
      <c r="P226" s="1"/>
      <c r="Q226" s="13"/>
      <c r="R226" s="13"/>
    </row>
    <row r="227" spans="2:18" x14ac:dyDescent="0.3">
      <c r="B227" s="1"/>
      <c r="C227" s="13"/>
      <c r="D227" s="13"/>
      <c r="P227" s="1"/>
      <c r="Q227" s="13"/>
      <c r="R227" s="13"/>
    </row>
    <row r="228" spans="2:18" x14ac:dyDescent="0.3">
      <c r="B228" s="1"/>
      <c r="C228" s="13"/>
      <c r="D228" s="13"/>
      <c r="P228" s="1"/>
      <c r="Q228" s="13"/>
      <c r="R228" s="13"/>
    </row>
    <row r="229" spans="2:18" x14ac:dyDescent="0.3">
      <c r="B229" s="1"/>
      <c r="C229" s="13"/>
      <c r="D229" s="13"/>
      <c r="P229" s="1"/>
      <c r="Q229" s="13"/>
      <c r="R229" s="13"/>
    </row>
    <row r="230" spans="2:18" x14ac:dyDescent="0.3">
      <c r="B230" s="1"/>
      <c r="C230" s="13"/>
      <c r="D230" s="13"/>
      <c r="P230" s="1"/>
      <c r="Q230" s="13"/>
      <c r="R230" s="13"/>
    </row>
    <row r="231" spans="2:18" x14ac:dyDescent="0.3">
      <c r="B231" s="1"/>
      <c r="C231" s="13"/>
      <c r="D231" s="13"/>
      <c r="P231" s="1"/>
      <c r="Q231" s="13"/>
      <c r="R231" s="13"/>
    </row>
    <row r="232" spans="2:18" x14ac:dyDescent="0.3">
      <c r="B232" s="1"/>
      <c r="C232" s="13"/>
      <c r="D232" s="13"/>
      <c r="Q232" s="13"/>
      <c r="R232" s="13"/>
    </row>
    <row r="233" spans="2:18" x14ac:dyDescent="0.3">
      <c r="B233" s="1"/>
      <c r="C233" s="13"/>
      <c r="D233" s="13"/>
      <c r="P233" s="8"/>
      <c r="Q233" s="14"/>
      <c r="R233" s="14"/>
    </row>
    <row r="234" spans="2:18" x14ac:dyDescent="0.3">
      <c r="B234" s="1"/>
      <c r="C234" s="13"/>
      <c r="D234" s="13"/>
      <c r="P234" s="1"/>
      <c r="Q234" s="13"/>
      <c r="R234" s="13"/>
    </row>
    <row r="235" spans="2:18" x14ac:dyDescent="0.3">
      <c r="B235" s="1"/>
      <c r="C235" s="13"/>
      <c r="D235" s="13"/>
      <c r="P235" s="1"/>
      <c r="Q235" s="13"/>
      <c r="R235" s="13"/>
    </row>
    <row r="236" spans="2:18" x14ac:dyDescent="0.3">
      <c r="B236" s="1"/>
      <c r="C236" s="13"/>
      <c r="D236" s="13"/>
      <c r="P236" s="1"/>
      <c r="Q236" s="13"/>
      <c r="R236" s="13"/>
    </row>
    <row r="237" spans="2:18" x14ac:dyDescent="0.3">
      <c r="B237" s="1"/>
      <c r="C237" s="13"/>
      <c r="D237" s="13"/>
      <c r="P237" s="1"/>
      <c r="Q237" s="13"/>
      <c r="R237" s="13"/>
    </row>
    <row r="238" spans="2:18" x14ac:dyDescent="0.3">
      <c r="B238" s="1"/>
      <c r="C238" s="13"/>
      <c r="D238" s="13"/>
      <c r="P238" s="1"/>
      <c r="Q238" s="13"/>
      <c r="R238" s="13"/>
    </row>
    <row r="239" spans="2:18" x14ac:dyDescent="0.3">
      <c r="B239" s="1"/>
      <c r="C239" s="13"/>
      <c r="D239" s="13"/>
      <c r="P239" s="1"/>
      <c r="Q239" s="13"/>
      <c r="R239" s="13"/>
    </row>
    <row r="240" spans="2:18" x14ac:dyDescent="0.3">
      <c r="B240" s="1"/>
      <c r="C240" s="13"/>
      <c r="D240" s="13"/>
      <c r="P240" s="1"/>
      <c r="Q240" s="13"/>
      <c r="R240" s="13"/>
    </row>
    <row r="241" spans="2:18" x14ac:dyDescent="0.3">
      <c r="B241" s="1"/>
      <c r="C241" s="13"/>
      <c r="D241" s="13"/>
      <c r="P241" s="1"/>
      <c r="Q241" s="13"/>
      <c r="R241" s="13"/>
    </row>
    <row r="242" spans="2:18" x14ac:dyDescent="0.3">
      <c r="B242" s="1"/>
      <c r="C242" s="13"/>
      <c r="D242" s="13"/>
      <c r="P242" s="1"/>
      <c r="Q242" s="13"/>
      <c r="R242" s="13"/>
    </row>
    <row r="243" spans="2:18" x14ac:dyDescent="0.3">
      <c r="B243" s="1"/>
      <c r="C243" s="13"/>
      <c r="D243" s="13"/>
      <c r="P243" s="1"/>
      <c r="Q243" s="13"/>
      <c r="R243" s="13"/>
    </row>
    <row r="244" spans="2:18" x14ac:dyDescent="0.3">
      <c r="B244" s="1"/>
      <c r="C244" s="13"/>
      <c r="D244" s="13"/>
      <c r="P244" s="1"/>
      <c r="Q244" s="13"/>
      <c r="R244" s="13"/>
    </row>
    <row r="245" spans="2:18" x14ac:dyDescent="0.3">
      <c r="B245" s="1"/>
      <c r="C245" s="13"/>
      <c r="D245" s="13"/>
      <c r="P245" s="1"/>
      <c r="Q245" s="13"/>
      <c r="R245" s="13"/>
    </row>
    <row r="246" spans="2:18" x14ac:dyDescent="0.3">
      <c r="B246" s="1"/>
      <c r="C246" s="13"/>
      <c r="D246" s="13"/>
      <c r="P246" s="1"/>
      <c r="Q246" s="13"/>
      <c r="R246" s="13"/>
    </row>
    <row r="247" spans="2:18" x14ac:dyDescent="0.3">
      <c r="B247" s="1"/>
      <c r="C247" s="13"/>
      <c r="D247" s="13"/>
      <c r="P247" s="1"/>
      <c r="Q247" s="13"/>
      <c r="R247" s="13"/>
    </row>
    <row r="248" spans="2:18" x14ac:dyDescent="0.3">
      <c r="B248" s="1"/>
      <c r="C248" s="13"/>
      <c r="D248" s="13"/>
      <c r="P248" s="1"/>
      <c r="Q248" s="13"/>
      <c r="R248" s="13"/>
    </row>
    <row r="249" spans="2:18" x14ac:dyDescent="0.3">
      <c r="B249" s="1"/>
      <c r="C249" s="13"/>
      <c r="D249" s="13"/>
      <c r="P249" s="1"/>
      <c r="Q249" s="13"/>
      <c r="R249" s="13"/>
    </row>
    <row r="250" spans="2:18" x14ac:dyDescent="0.3">
      <c r="B250" s="1"/>
      <c r="C250" s="13"/>
      <c r="D250" s="13"/>
      <c r="P250" s="1"/>
      <c r="Q250" s="13"/>
      <c r="R250" s="13"/>
    </row>
    <row r="251" spans="2:18" x14ac:dyDescent="0.3">
      <c r="B251" s="1"/>
      <c r="C251" s="13"/>
      <c r="D251" s="13"/>
      <c r="P251" s="1"/>
      <c r="Q251" s="13"/>
      <c r="R251" s="13"/>
    </row>
    <row r="252" spans="2:18" x14ac:dyDescent="0.3">
      <c r="B252" s="1"/>
      <c r="C252" s="13"/>
      <c r="D252" s="13"/>
      <c r="P252" s="1"/>
      <c r="Q252" s="13"/>
      <c r="R252" s="13"/>
    </row>
    <row r="253" spans="2:18" x14ac:dyDescent="0.3">
      <c r="B253" s="1"/>
      <c r="C253" s="13"/>
      <c r="D253" s="13"/>
      <c r="P253" s="1"/>
      <c r="Q253" s="13"/>
      <c r="R253" s="13"/>
    </row>
    <row r="254" spans="2:18" x14ac:dyDescent="0.3">
      <c r="B254" s="1"/>
      <c r="C254" s="13"/>
      <c r="D254" s="13"/>
      <c r="P254" s="1"/>
      <c r="Q254" s="13"/>
      <c r="R254" s="13"/>
    </row>
    <row r="255" spans="2:18" x14ac:dyDescent="0.3">
      <c r="B255" s="1"/>
      <c r="C255" s="13"/>
      <c r="D255" s="13"/>
      <c r="P255" s="1"/>
      <c r="Q255" s="13"/>
      <c r="R255" s="13"/>
    </row>
    <row r="256" spans="2:18" x14ac:dyDescent="0.3">
      <c r="B256" s="1"/>
      <c r="C256" s="13"/>
      <c r="D256" s="13"/>
      <c r="P256" s="1"/>
      <c r="Q256" s="13"/>
      <c r="R256" s="13"/>
    </row>
    <row r="257" spans="2:18" x14ac:dyDescent="0.3">
      <c r="B257" s="1"/>
      <c r="C257" s="13"/>
      <c r="D257" s="13"/>
      <c r="P257" s="1"/>
      <c r="Q257" s="13"/>
      <c r="R257" s="13"/>
    </row>
    <row r="258" spans="2:18" x14ac:dyDescent="0.3">
      <c r="B258" s="1"/>
      <c r="C258" s="13"/>
      <c r="D258" s="13"/>
      <c r="P258" s="1"/>
      <c r="Q258" s="13"/>
      <c r="R258" s="13"/>
    </row>
    <row r="259" spans="2:18" x14ac:dyDescent="0.3">
      <c r="B259" s="1"/>
      <c r="C259" s="13"/>
      <c r="D259" s="13"/>
      <c r="P259" s="1"/>
      <c r="Q259" s="13"/>
      <c r="R259" s="13"/>
    </row>
    <row r="260" spans="2:18" x14ac:dyDescent="0.3">
      <c r="B260" s="1"/>
      <c r="C260" s="13"/>
      <c r="D260" s="13"/>
      <c r="P260" s="1"/>
      <c r="Q260" s="13"/>
      <c r="R260" s="13"/>
    </row>
    <row r="261" spans="2:18" x14ac:dyDescent="0.3">
      <c r="B261" s="1"/>
      <c r="C261" s="13"/>
      <c r="D261" s="13"/>
      <c r="P261" s="1"/>
      <c r="Q261" s="13"/>
      <c r="R261" s="13"/>
    </row>
    <row r="262" spans="2:18" x14ac:dyDescent="0.3">
      <c r="B262" s="1"/>
      <c r="C262" s="13"/>
      <c r="D262" s="13"/>
      <c r="P262" s="1"/>
      <c r="Q262" s="13"/>
      <c r="R262" s="13"/>
    </row>
    <row r="263" spans="2:18" x14ac:dyDescent="0.3">
      <c r="B263" s="1"/>
      <c r="C263" s="13"/>
      <c r="D263" s="13"/>
      <c r="P263" s="1"/>
      <c r="Q263" s="13"/>
      <c r="R263" s="13"/>
    </row>
    <row r="264" spans="2:18" x14ac:dyDescent="0.3">
      <c r="B264" s="1"/>
      <c r="C264" s="13"/>
      <c r="D264" s="13"/>
      <c r="P264" s="1"/>
      <c r="Q264" s="13"/>
      <c r="R264" s="13"/>
    </row>
    <row r="265" spans="2:18" x14ac:dyDescent="0.3">
      <c r="B265" s="1"/>
      <c r="C265" s="13"/>
      <c r="D265" s="13"/>
      <c r="P265" s="1"/>
      <c r="Q265" s="13"/>
      <c r="R265" s="13"/>
    </row>
    <row r="266" spans="2:18" x14ac:dyDescent="0.3">
      <c r="B266" s="1"/>
      <c r="C266" s="13"/>
      <c r="D266" s="13"/>
      <c r="P266" s="1"/>
      <c r="Q266" s="13"/>
      <c r="R266" s="13"/>
    </row>
    <row r="267" spans="2:18" x14ac:dyDescent="0.3">
      <c r="B267" s="1"/>
      <c r="C267" s="13"/>
      <c r="D267" s="13"/>
      <c r="P267" s="1"/>
      <c r="Q267" s="13"/>
      <c r="R267" s="13"/>
    </row>
    <row r="268" spans="2:18" x14ac:dyDescent="0.3">
      <c r="B268" s="1"/>
      <c r="C268" s="13"/>
      <c r="D268" s="13"/>
      <c r="P268" s="1"/>
      <c r="Q268" s="13"/>
      <c r="R268" s="13"/>
    </row>
    <row r="269" spans="2:18" x14ac:dyDescent="0.3">
      <c r="B269" s="1"/>
      <c r="C269" s="13"/>
      <c r="D269" s="13"/>
      <c r="P269" s="1"/>
      <c r="Q269" s="13"/>
      <c r="R269" s="13"/>
    </row>
    <row r="270" spans="2:18" x14ac:dyDescent="0.3">
      <c r="B270" s="1"/>
      <c r="C270" s="13"/>
      <c r="D270" s="13"/>
      <c r="P270" s="1"/>
      <c r="Q270" s="13"/>
      <c r="R270" s="13"/>
    </row>
    <row r="271" spans="2:18" x14ac:dyDescent="0.3">
      <c r="B271" s="1"/>
      <c r="C271" s="13"/>
      <c r="D271" s="13"/>
      <c r="P271" s="1"/>
      <c r="Q271" s="13"/>
      <c r="R271" s="13"/>
    </row>
    <row r="272" spans="2:18" x14ac:dyDescent="0.3">
      <c r="B272" s="1"/>
      <c r="C272" s="13"/>
      <c r="D272" s="13"/>
      <c r="P272" s="1"/>
      <c r="Q272" s="13"/>
      <c r="R272" s="13"/>
    </row>
    <row r="273" spans="16:18" x14ac:dyDescent="0.3">
      <c r="P273" s="1"/>
      <c r="Q273" s="13"/>
      <c r="R273" s="13"/>
    </row>
    <row r="274" spans="16:18" x14ac:dyDescent="0.3">
      <c r="P274" s="1"/>
      <c r="Q274" s="13"/>
      <c r="R274" s="13"/>
    </row>
    <row r="275" spans="16:18" x14ac:dyDescent="0.3">
      <c r="P275" s="1"/>
      <c r="Q275" s="13"/>
      <c r="R275" s="13"/>
    </row>
    <row r="276" spans="16:18" x14ac:dyDescent="0.3">
      <c r="P276" s="1"/>
      <c r="Q276" s="13"/>
      <c r="R276" s="13"/>
    </row>
    <row r="277" spans="16:18" x14ac:dyDescent="0.3">
      <c r="P277" s="1"/>
      <c r="Q277" s="13"/>
      <c r="R277" s="13"/>
    </row>
    <row r="278" spans="16:18" x14ac:dyDescent="0.3">
      <c r="P278" s="1"/>
      <c r="Q278" s="13"/>
      <c r="R278" s="13"/>
    </row>
    <row r="279" spans="16:18" x14ac:dyDescent="0.3">
      <c r="P279" s="1"/>
      <c r="Q279" s="13"/>
      <c r="R279" s="13"/>
    </row>
    <row r="280" spans="16:18" x14ac:dyDescent="0.3">
      <c r="P280" s="1"/>
      <c r="Q280" s="13"/>
      <c r="R280" s="13"/>
    </row>
    <row r="281" spans="16:18" x14ac:dyDescent="0.3">
      <c r="P281" s="1"/>
      <c r="Q281" s="13"/>
      <c r="R281" s="13"/>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371C-8864-475B-B52B-AA09DAED99E1}">
  <dimension ref="A1"/>
  <sheetViews>
    <sheetView workbookViewId="0"/>
  </sheetViews>
  <sheetFormatPr baseColWidth="10" defaultColWidth="11.5546875" defaultRowHeight="14.4" x14ac:dyDescent="0.3"/>
  <cols>
    <col min="1" max="16384" width="11.5546875" style="1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Estado de Resultados</vt:lpstr>
      <vt:lpstr>Estado Situación Financiera</vt:lpstr>
      <vt:lpstr>Ventas</vt:lpstr>
      <vt:lpstr>Endedudamiento</vt:lpstr>
      <vt:lpstr>Estructura</vt:lpstr>
      <vt:lpstr>ROA-ROE</vt:lpstr>
      <vt:lpstr>Ciclo Operativo </vt:lpstr>
      <vt:lpstr>Rentabilidad</vt:lpstr>
      <vt:lpstr>Prueba acida</vt:lpstr>
      <vt:lpstr>Razón corriente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dc:creator>
  <cp:keywords/>
  <dc:description/>
  <cp:lastModifiedBy>Edwin Herrera Valencia</cp:lastModifiedBy>
  <cp:revision/>
  <cp:lastPrinted>2022-06-09T17:14:34Z</cp:lastPrinted>
  <dcterms:created xsi:type="dcterms:W3CDTF">2022-04-16T12:18:53Z</dcterms:created>
  <dcterms:modified xsi:type="dcterms:W3CDTF">2022-06-09T17:21:36Z</dcterms:modified>
  <cp:category/>
  <cp:contentStatus/>
</cp:coreProperties>
</file>