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th\OneDrive\Escritorio\"/>
    </mc:Choice>
  </mc:AlternateContent>
  <xr:revisionPtr revIDLastSave="0" documentId="8_{01ECEF54-900F-4A5C-A478-925E9810B410}" xr6:coauthVersionLast="47" xr6:coauthVersionMax="47" xr10:uidLastSave="{00000000-0000-0000-0000-000000000000}"/>
  <bookViews>
    <workbookView xWindow="-120" yWindow="-120" windowWidth="20730" windowHeight="11160" xr2:uid="{68786522-F3A4-450B-844B-F8EFE8326F29}"/>
  </bookViews>
  <sheets>
    <sheet name="EVALUACIÓN DE RIESGO" sheetId="1" r:id="rId1"/>
    <sheet name="REFERENCIAS RIESGO" sheetId="6" r:id="rId2"/>
    <sheet name="Referencia" sheetId="2" state="hidden" r:id="rId3"/>
    <sheet name="PONDERACIÓN" sheetId="3" r:id="rId4"/>
    <sheet name="Ponderación " sheetId="4" state="hidden" r:id="rId5"/>
  </sheets>
  <externalReferences>
    <externalReference r:id="rId6"/>
    <externalReference r:id="rId7"/>
  </externalReferences>
  <definedNames>
    <definedName name="Adversos" localSheetId="1">[1]REFERENCIAS!$C$25:$C$27</definedName>
    <definedName name="Adversos">[1]REFERENCIAS!$C$25:$C$27</definedName>
    <definedName name="clasificacion">'REFERENCIAS RIESGO'!$C$19:$C$22</definedName>
    <definedName name="Consumible" localSheetId="1">[1]REFERENCIAS!$C$20:$C$24</definedName>
    <definedName name="Consumible">[1]REFERENCIAS!$C$20:$C$24</definedName>
    <definedName name="evitabilidad">Referencia!$C$17:$C$18</definedName>
    <definedName name="Frecuencia" localSheetId="1">'REFERENCIAS RIESGO'!$C$7:$C$11</definedName>
    <definedName name="frecuencia">Referencia!$C$7:$C$11</definedName>
    <definedName name="Funcion">#REF!</definedName>
    <definedName name="ii">[2]REFERENCIAS!$C$13:$C$15</definedName>
    <definedName name="insidiosidad" localSheetId="1">'REFERENCIAS RIESGO'!$C$12:$C$14</definedName>
    <definedName name="insidiosidad">Referencia!$C$12:$C$14</definedName>
    <definedName name="kjhghjiko">[2]REFERENCIAS!$C$16:$C$19</definedName>
    <definedName name="MCorr" localSheetId="1">[1]REFERENCIAS!$C$9:$C$12</definedName>
    <definedName name="MCorr">[1]REFERENCIAS!$C$9:$C$12</definedName>
    <definedName name="Necesidad" localSheetId="1">[1]REFERENCIAS!$C$34:$C$36</definedName>
    <definedName name="Necesidad">[1]REFERENCIAS!$C$34:$C$36</definedName>
    <definedName name="NUEVO">'REFERENCIAS RIESGO'!$C$36:$C$38</definedName>
    <definedName name="Operabilidad" localSheetId="1">[1]REFERENCIAS!$C$28:$C$30</definedName>
    <definedName name="Operabilidad">[1]REFERENCIAS!$C$28:$C$30</definedName>
    <definedName name="Perfil">Referencia!$C$15:$C$16</definedName>
    <definedName name="puntuacion_funcion">'REFERENCIAS RIESGO'!$C$23:$C$31</definedName>
    <definedName name="Repuestos" localSheetId="1">[1]REFERENCIAS!$C$16:$C$19</definedName>
    <definedName name="Repuestos">[1]REFERENCIAS!$C$16:$C$19</definedName>
    <definedName name="Riesgo">[2]Hoja3!$AH$2:$AI$58</definedName>
    <definedName name="Satisfaccion" localSheetId="1">[1]REFERENCIAS!$C$31:$C$33</definedName>
    <definedName name="Satisfaccion">[1]REFERENCIAS!$C$31:$C$33</definedName>
    <definedName name="severidad" localSheetId="1">'REFERENCIAS RIESGO'!$C$2:$C$6</definedName>
    <definedName name="Severidad">Referencia!$C$2:$C$6</definedName>
    <definedName name="Soporte" localSheetId="1">[1]REFERENCIAS!$C$13:$C$15</definedName>
    <definedName name="Soporte">[1]REFERENCIAS!$C$13:$C$15</definedName>
    <definedName name="Valor">#REF!</definedName>
    <definedName name="V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G8" i="1" a="1"/>
  <c r="G8" i="1" s="1"/>
  <c r="H8" i="1" s="1"/>
  <c r="D7" i="1" a="1"/>
  <c r="D7" i="1" s="1"/>
  <c r="H7" i="1" s="1"/>
  <c r="H6" i="1"/>
  <c r="E5" i="1" a="1"/>
  <c r="E5" i="1" s="1"/>
  <c r="H5" i="1" s="1"/>
  <c r="H4" i="1"/>
  <c r="F3" i="1" a="1"/>
  <c r="F3" i="1" s="1"/>
  <c r="C3" i="1" a="1"/>
  <c r="C3" i="1" s="1"/>
  <c r="H3" i="1" s="1"/>
  <c r="H2" i="1"/>
  <c r="H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<sst xmlns="http://schemas.openxmlformats.org/spreadsheetml/2006/main" count="190" uniqueCount="83">
  <si>
    <t>Riesgo</t>
  </si>
  <si>
    <t>severidad</t>
  </si>
  <si>
    <t>Frecuencia</t>
  </si>
  <si>
    <t xml:space="preserve">Insidiosidad </t>
  </si>
  <si>
    <t xml:space="preserve">Perfil </t>
  </si>
  <si>
    <t xml:space="preserve">Evitabilidad </t>
  </si>
  <si>
    <t xml:space="preserve">Puntaje </t>
  </si>
  <si>
    <t>Deficiencia en el programa de Gestión de aleras de seguridad</t>
  </si>
  <si>
    <t>Las deficiencias en el proceso de gestión de alertas pueden hacer que no se corrija un problema conocido del dispositivo, lo que puede provocar daños al paciente.</t>
  </si>
  <si>
    <t xml:space="preserve">Riesgo de muerte del paciente </t>
  </si>
  <si>
    <t>Significativo: más de una cada seis meses</t>
  </si>
  <si>
    <t>Difícil de identificar</t>
  </si>
  <si>
    <t>No</t>
  </si>
  <si>
    <t>Configuración incorrecta de alarmas en monitoreo fisiológico</t>
  </si>
  <si>
    <t>La monitorización puede impedir que el personal se entere de cambios significativos en el estado fisiológico del paciente o sobre problemas con el dispositivo o sistema médico y responder de manera oportuna.</t>
  </si>
  <si>
    <t xml:space="preserve">Insignificante: menos de una en los 30 meses anteriores </t>
  </si>
  <si>
    <t>Fácil de identificar</t>
  </si>
  <si>
    <t xml:space="preserve">Si </t>
  </si>
  <si>
    <t>Exposición a fluidos corporales o contaminantes microbiológicos</t>
  </si>
  <si>
    <t>Dispositivos pueden permaneces contaminados después de la limpieza.</t>
  </si>
  <si>
    <t xml:space="preserve">Sin riesgo significativo identificado </t>
  </si>
  <si>
    <t>Si</t>
  </si>
  <si>
    <t>Descarga de batería.</t>
  </si>
  <si>
    <t>Si no se dispone de un dispositivo o una fuente de energía alternativos, podrían producirse lesiones graves o la muerte, especialmente si el equipo es necesario para salvar o mantener la vida.</t>
  </si>
  <si>
    <t>Exposición de los dispositivos médicos a agentes de limpieza incompatibles o métodos de limpieza no aprobados.</t>
  </si>
  <si>
    <t>La limpieza inadecuada puede provocar deterioro prematuro, residuos superficiales, falla electrónica o de fuentes de alimentación.</t>
  </si>
  <si>
    <t>Información incorrecta durante la medición</t>
  </si>
  <si>
    <t>Error de medición, sin detección del usuario o administración de cantidades incorrectas al paciente.</t>
  </si>
  <si>
    <t>Perdida de tuercas, pernos y tornillos que mantienen unidos los componentes</t>
  </si>
  <si>
    <t>Si no se reparan o sustituyen las fijaciones mecánicas sueltas o ausentes, pueden producirse consecuencias graves: Los dispositivos pueden volcarse, caerse, derrumbarse o desplazarse durante su uso.</t>
  </si>
  <si>
    <t>Disposición incorrecta de la conexión electrónica de los dispositivos médicos.</t>
  </si>
  <si>
    <t xml:space="preserve">Una conexión electrónica inadecuada puede provocar sobrecalentamiento, degradación del cable y en situaciones mas graves, generar incendios eléctricos que podrían dirigirse a otro sistema y provocar problemas mayores. </t>
  </si>
  <si>
    <t xml:space="preserve">Indice de Riesgo </t>
  </si>
  <si>
    <t>Criterio</t>
  </si>
  <si>
    <t xml:space="preserve">Ponderación </t>
  </si>
  <si>
    <t>Respuesta</t>
  </si>
  <si>
    <t>Puntaje</t>
  </si>
  <si>
    <t>Riesgo de muerte del paciente = 100
Posible lesión del paciente o el operador = 80
Tratamiento inapropiado o error de diagnóstico = 60
Daño al equipo = 40
Sin riesgo significativo identificado = 20</t>
  </si>
  <si>
    <t xml:space="preserve">Posible lesión del paciente o el operador </t>
  </si>
  <si>
    <t xml:space="preserve">Tratamiento inapropiado o error de diagnóstico </t>
  </si>
  <si>
    <t xml:space="preserve">Daño al equipo </t>
  </si>
  <si>
    <t>Significativo: más de una cada seis meses = 100
Moderado: una cada 6-9 meses = 80
Usual: una cada 9-18 meses = 60
Mínimo: una cada 18-30 mese = 40
Insignificante: menos de una en los 30 meses anteriores = 20</t>
  </si>
  <si>
    <t xml:space="preserve">Moderado: una cada 6-9 meses </t>
  </si>
  <si>
    <t xml:space="preserve">Usual: una cada 9-18 meses </t>
  </si>
  <si>
    <t>Mínimo: una cada 18-30 meses</t>
  </si>
  <si>
    <t>Difícil de identificar = 100
Medianamente identificable = 50
Fácil de identificar = 1</t>
  </si>
  <si>
    <t>Medianamente identificable</t>
  </si>
  <si>
    <t>Se ha publicado en medios?</t>
  </si>
  <si>
    <t>¿Se han diseñado planes para la prevención del riesgo en este equipo?</t>
  </si>
  <si>
    <t>Clasificación por riesgo sanitario</t>
  </si>
  <si>
    <t>I</t>
  </si>
  <si>
    <t>IIA</t>
  </si>
  <si>
    <t>IIB</t>
  </si>
  <si>
    <t>III</t>
  </si>
  <si>
    <t>Terapéutica</t>
  </si>
  <si>
    <t>Apoyo vital</t>
  </si>
  <si>
    <t xml:space="preserve">Cirugía y cuidados intensivos </t>
  </si>
  <si>
    <t>Fisioterapia y tratamiento</t>
  </si>
  <si>
    <t>Diagnóstico</t>
  </si>
  <si>
    <t>Control de cirugía y cuidados intensivos</t>
  </si>
  <si>
    <t>Control fisiológico adicional y diagnóstico</t>
  </si>
  <si>
    <t>Analítico</t>
  </si>
  <si>
    <t>Análisis del laboratorio</t>
  </si>
  <si>
    <t xml:space="preserve">Accesorios del laboratorio </t>
  </si>
  <si>
    <t xml:space="preserve">Computadoras y afines </t>
  </si>
  <si>
    <t>Otros</t>
  </si>
  <si>
    <t>Relacionados con el paciente y otros</t>
  </si>
  <si>
    <t>Mantenimiento correctivos en el último año</t>
  </si>
  <si>
    <t>Hasta 2 = 0
Entre 3 y 7 = 50
Más de 8 = 100</t>
  </si>
  <si>
    <t>Ninguno</t>
  </si>
  <si>
    <t>Hasta 2</t>
  </si>
  <si>
    <t>Entre 3 y 7</t>
  </si>
  <si>
    <t>Mas de 8</t>
  </si>
  <si>
    <t>Puntuación por función del equipo</t>
  </si>
  <si>
    <t>Indice de Riesgo</t>
  </si>
  <si>
    <t>Mantenimientos correctivos en el último año</t>
  </si>
  <si>
    <t>Clasificación de DM por riesgo, Decreto número 4725 de 2005</t>
  </si>
  <si>
    <t>Puntaje según función del equipo</t>
  </si>
  <si>
    <t xml:space="preserve">Ha tenido eventos adversos asociados </t>
  </si>
  <si>
    <t>No = 0
menos de 2 = 1
3 ó más = 2</t>
  </si>
  <si>
    <t>Menos de 2</t>
  </si>
  <si>
    <t>3 o más</t>
  </si>
  <si>
    <t xml:space="preserve">Situación peligrosa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</si>
</sst>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9" fontId="0" fillId="0" borderId="14" xfId="1" applyFont="1" applyBorder="1"/>
    <xf numFmtId="0" fontId="3" fillId="5" borderId="1" xfId="0" applyFont="1" applyFill="1" applyBorder="1" applyAlignment="1">
      <alignment horizontal="center" vertical="center" wrapText="1"/>
    </xf>
    <xf numFmtId="9" fontId="0" fillId="0" borderId="10" xfId="1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0" fillId="0" borderId="33" xfId="1" applyFont="1" applyBorder="1"/>
    <xf numFmtId="9" fontId="0" fillId="0" borderId="31" xfId="1" applyFont="1" applyBorder="1"/>
    <xf numFmtId="9" fontId="0" fillId="0" borderId="32" xfId="1" applyFont="1" applyBorder="1"/>
    <xf numFmtId="0" fontId="5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0" fillId="0" borderId="5" xfId="0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Documents\2022_1\Practica\PROPUESTA%20INDICE%20DE%20OBSOLESCENCI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deaeduco-my.sharepoint.com/personal/daniela_medinac_udea_edu_co/Documents/PROPUESTA%20INDICE%20DE%20OBSOLESCENCIA%20-%20Riesgo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INDICE ANTERIOR"/>
      <sheetName val="REFERENCIAS"/>
      <sheetName val="PONDERADORES"/>
    </sheetNames>
    <sheetDataSet>
      <sheetData sheetId="0"/>
      <sheetData sheetId="1"/>
      <sheetData sheetId="2">
        <row r="9">
          <cell r="C9" t="str">
            <v>Ninguno</v>
          </cell>
        </row>
        <row r="10">
          <cell r="C10" t="str">
            <v>Hasta 2</v>
          </cell>
        </row>
        <row r="11">
          <cell r="C11" t="str">
            <v>Entre 3 y 7</v>
          </cell>
        </row>
        <row r="12">
          <cell r="C12" t="str">
            <v>Mas de 8</v>
          </cell>
        </row>
        <row r="13">
          <cell r="C13" t="str">
            <v>Con fábrica</v>
          </cell>
        </row>
        <row r="14">
          <cell r="C14" t="str">
            <v>Otro proveedor</v>
          </cell>
        </row>
        <row r="15">
          <cell r="C15" t="str">
            <v>No existe soporte técnico</v>
          </cell>
        </row>
        <row r="16">
          <cell r="C16" t="str">
            <v>Mas de 7 años</v>
          </cell>
        </row>
        <row r="17">
          <cell r="C17" t="str">
            <v>Entre 5 y 7 años</v>
          </cell>
        </row>
        <row r="18">
          <cell r="C18" t="str">
            <v>Entre 1 y 4 años</v>
          </cell>
        </row>
        <row r="19">
          <cell r="C19" t="str">
            <v>No tiene soporte de repuestos</v>
          </cell>
        </row>
        <row r="20">
          <cell r="C20" t="str">
            <v>Mayor a 7 años</v>
          </cell>
        </row>
        <row r="21">
          <cell r="C21" t="str">
            <v>De 5 a 7 años</v>
          </cell>
        </row>
        <row r="22">
          <cell r="C22" t="str">
            <v>De 1 a 4 años</v>
          </cell>
        </row>
        <row r="23">
          <cell r="C23" t="str">
            <v>No tiene soporte de consumibles</v>
          </cell>
        </row>
        <row r="24">
          <cell r="C24" t="str">
            <v>No requiere consumibles</v>
          </cell>
        </row>
        <row r="25">
          <cell r="C25" t="str">
            <v>No</v>
          </cell>
        </row>
        <row r="26">
          <cell r="C26" t="str">
            <v>Menos de 2</v>
          </cell>
        </row>
        <row r="27">
          <cell r="C27" t="str">
            <v>3 o más</v>
          </cell>
        </row>
        <row r="28">
          <cell r="C28" t="str">
            <v>Más del 60%</v>
          </cell>
        </row>
        <row r="29">
          <cell r="C29" t="str">
            <v>Entre el 30% y el 60%</v>
          </cell>
        </row>
        <row r="30">
          <cell r="C30" t="str">
            <v>Menos del 30%</v>
          </cell>
        </row>
        <row r="31">
          <cell r="C31" t="str">
            <v>Alto: Mas del 75%</v>
          </cell>
        </row>
        <row r="32">
          <cell r="C32" t="str">
            <v>Medio: Entre el 31% y el 75%</v>
          </cell>
        </row>
        <row r="33">
          <cell r="C33" t="str">
            <v>Bajo: Menos del 30%</v>
          </cell>
        </row>
        <row r="34">
          <cell r="C34" t="str">
            <v>Alta: Mas del 75%</v>
          </cell>
        </row>
        <row r="35">
          <cell r="C35" t="str">
            <v>Media: Entre el 31% y el 75%</v>
          </cell>
        </row>
        <row r="36">
          <cell r="C36" t="str">
            <v>Baja: Menos del 30%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INDICE ANTERIOR"/>
      <sheetName val="REFERENCIAS"/>
      <sheetName val="REFERENCIAS RIESGO"/>
      <sheetName val="PONDERADORES"/>
      <sheetName val="Nivel II"/>
      <sheetName val="Hoja3"/>
    </sheetNames>
    <sheetDataSet>
      <sheetData sheetId="0"/>
      <sheetData sheetId="1"/>
      <sheetData sheetId="2">
        <row r="13">
          <cell r="C13" t="str">
            <v>Con fábrica</v>
          </cell>
        </row>
        <row r="14">
          <cell r="C14" t="str">
            <v>Otro proveedor</v>
          </cell>
        </row>
        <row r="15">
          <cell r="C15" t="str">
            <v>No existe soporte técnico</v>
          </cell>
        </row>
        <row r="16">
          <cell r="C16" t="str">
            <v>Mas de 7 años</v>
          </cell>
        </row>
        <row r="17">
          <cell r="C17" t="str">
            <v>Entre 5 y 7 años</v>
          </cell>
        </row>
        <row r="18">
          <cell r="C18" t="str">
            <v>Entre 1 y 4 años</v>
          </cell>
        </row>
        <row r="19">
          <cell r="C19" t="str">
            <v>No tiene soporte de repuestos</v>
          </cell>
        </row>
      </sheetData>
      <sheetData sheetId="3"/>
      <sheetData sheetId="4"/>
      <sheetData sheetId="5"/>
      <sheetData sheetId="6">
        <row r="2">
          <cell r="AH2" t="str">
            <v>Acelerador lineal</v>
          </cell>
          <cell r="AI2">
            <v>58.568749999999994</v>
          </cell>
        </row>
        <row r="3">
          <cell r="AH3" t="str">
            <v>Analizador de sangre</v>
          </cell>
          <cell r="AI3">
            <v>94.918750000000003</v>
          </cell>
        </row>
        <row r="4">
          <cell r="AH4" t="str">
            <v>Angiografo</v>
          </cell>
          <cell r="AI4">
            <v>63.137500000000003</v>
          </cell>
        </row>
        <row r="5">
          <cell r="AH5" t="str">
            <v>Arco en C</v>
          </cell>
          <cell r="AI5">
            <v>57.643749999999997</v>
          </cell>
        </row>
        <row r="6">
          <cell r="AH6" t="str">
            <v>Aspirador de secreciones</v>
          </cell>
          <cell r="AI6">
            <v>55.875</v>
          </cell>
        </row>
        <row r="7">
          <cell r="AH7" t="str">
            <v>Autoclave formaldehído</v>
          </cell>
          <cell r="AI7">
            <v>50.53125</v>
          </cell>
        </row>
        <row r="8">
          <cell r="AH8" t="str">
            <v>Autoclave vapor</v>
          </cell>
          <cell r="AI8">
            <v>57.306250000000006</v>
          </cell>
        </row>
        <row r="9">
          <cell r="AH9" t="str">
            <v>Autolog</v>
          </cell>
          <cell r="AI9">
            <v>50.53125</v>
          </cell>
        </row>
        <row r="10">
          <cell r="AH10" t="str">
            <v>Autorefractoqueratometro</v>
          </cell>
          <cell r="AI10">
            <v>63.137500000000003</v>
          </cell>
        </row>
        <row r="11">
          <cell r="AH11" t="str">
            <v>Bioconsola</v>
          </cell>
          <cell r="AI11">
            <v>50.53125</v>
          </cell>
        </row>
        <row r="12">
          <cell r="AH12" t="str">
            <v>Blender</v>
          </cell>
          <cell r="AI12">
            <v>50.53125</v>
          </cell>
        </row>
        <row r="13">
          <cell r="AH13" t="str">
            <v>Bomba de Infusión</v>
          </cell>
          <cell r="AI13">
            <v>63.837500000000006</v>
          </cell>
        </row>
        <row r="14">
          <cell r="AH14" t="str">
            <v>Cabezal de camara</v>
          </cell>
          <cell r="AI14">
            <v>94.918750000000003</v>
          </cell>
        </row>
        <row r="15">
          <cell r="AH15" t="str">
            <v>Cámara retinal</v>
          </cell>
          <cell r="AI15">
            <v>94.543750000000003</v>
          </cell>
        </row>
        <row r="16">
          <cell r="AH16" t="str">
            <v>Campímetro</v>
          </cell>
          <cell r="AI16">
            <v>55.875</v>
          </cell>
        </row>
        <row r="17">
          <cell r="AH17" t="str">
            <v>Centrifuga</v>
          </cell>
          <cell r="AI17">
            <v>45.481249999999996</v>
          </cell>
        </row>
        <row r="18">
          <cell r="AH18" t="str">
            <v>Concentrador de Oxígeno</v>
          </cell>
          <cell r="AI18">
            <v>88.7</v>
          </cell>
        </row>
        <row r="19">
          <cell r="AH19" t="str">
            <v>Consola de contrapulsación</v>
          </cell>
          <cell r="AI19">
            <v>50.53125</v>
          </cell>
        </row>
        <row r="20">
          <cell r="AH20" t="str">
            <v>Desfibrilador</v>
          </cell>
          <cell r="AI20">
            <v>57.306250000000006</v>
          </cell>
        </row>
        <row r="21">
          <cell r="AH21" t="str">
            <v>Doppler Fetal</v>
          </cell>
          <cell r="AI21">
            <v>13.231249999999999</v>
          </cell>
        </row>
        <row r="22">
          <cell r="AH22" t="str">
            <v>Ecocardiógrafo</v>
          </cell>
          <cell r="AI22">
            <v>55.875</v>
          </cell>
        </row>
        <row r="23">
          <cell r="AH23" t="str">
            <v>Ecógrafo</v>
          </cell>
          <cell r="AI23">
            <v>66.887500000000003</v>
          </cell>
        </row>
        <row r="24">
          <cell r="AH24" t="str">
            <v>Electrobisturí</v>
          </cell>
          <cell r="AI24">
            <v>57.643749999999997</v>
          </cell>
        </row>
        <row r="25">
          <cell r="AH25" t="str">
            <v>Electrocardiógrafo</v>
          </cell>
          <cell r="AI25">
            <v>57.643749999999997</v>
          </cell>
        </row>
        <row r="26">
          <cell r="AH26" t="str">
            <v>Electroestimulador</v>
          </cell>
          <cell r="AI26">
            <v>15.606249999999999</v>
          </cell>
        </row>
        <row r="27">
          <cell r="AH27" t="str">
            <v>Espirómetro</v>
          </cell>
          <cell r="AI27">
            <v>45.3125</v>
          </cell>
        </row>
        <row r="28">
          <cell r="AH28" t="str">
            <v>Facoemulsificador</v>
          </cell>
          <cell r="AI28">
            <v>45.481249999999996</v>
          </cell>
        </row>
        <row r="29">
          <cell r="AH29" t="str">
            <v>Generador de marcapasos</v>
          </cell>
          <cell r="AI29">
            <v>50.53125</v>
          </cell>
        </row>
        <row r="30">
          <cell r="AH30" t="str">
            <v>Generador para sellado de vasos</v>
          </cell>
          <cell r="AI30">
            <v>58.568749999999994</v>
          </cell>
        </row>
        <row r="31">
          <cell r="AH31" t="str">
            <v>Glucómetro</v>
          </cell>
          <cell r="AI31">
            <v>45.3125</v>
          </cell>
        </row>
        <row r="32">
          <cell r="AH32" t="str">
            <v>Grabadora Holter</v>
          </cell>
          <cell r="AI32">
            <v>63.837500000000006</v>
          </cell>
        </row>
        <row r="33">
          <cell r="AH33" t="str">
            <v>Harmónico</v>
          </cell>
          <cell r="AI33">
            <v>94.918750000000003</v>
          </cell>
        </row>
        <row r="34">
          <cell r="AH34" t="str">
            <v xml:space="preserve">Humidificador </v>
          </cell>
          <cell r="AI34">
            <v>13.231249999999999</v>
          </cell>
        </row>
        <row r="35">
          <cell r="AH35" t="str">
            <v>Incubadora Cerrada</v>
          </cell>
          <cell r="AI35">
            <v>58.568749999999994</v>
          </cell>
        </row>
        <row r="36">
          <cell r="AH36" t="str">
            <v>Incubadora de Trasporte</v>
          </cell>
          <cell r="AI36">
            <v>63.837500000000006</v>
          </cell>
        </row>
        <row r="37">
          <cell r="AH37" t="str">
            <v>Infusor</v>
          </cell>
          <cell r="AI37">
            <v>15.606249999999999</v>
          </cell>
        </row>
        <row r="38">
          <cell r="AH38" t="str">
            <v xml:space="preserve">Inyector </v>
          </cell>
          <cell r="AI38">
            <v>94.543750000000003</v>
          </cell>
        </row>
        <row r="39">
          <cell r="AH39" t="str">
            <v>Lámpara de Fototerapia</v>
          </cell>
          <cell r="AI39">
            <v>15.606249999999999</v>
          </cell>
        </row>
        <row r="40">
          <cell r="AH40" t="str">
            <v>Lámpara de hendidura</v>
          </cell>
          <cell r="AI40">
            <v>45.481249999999996</v>
          </cell>
        </row>
        <row r="41">
          <cell r="AH41" t="str">
            <v>Laser</v>
          </cell>
          <cell r="AI41">
            <v>45.3125</v>
          </cell>
        </row>
        <row r="42">
          <cell r="AH42" t="str">
            <v>M.A.P.A</v>
          </cell>
          <cell r="AI42">
            <v>63.137500000000003</v>
          </cell>
        </row>
        <row r="43">
          <cell r="AH43" t="str">
            <v>Máquina de anestesia</v>
          </cell>
          <cell r="AI43">
            <v>66.887500000000003</v>
          </cell>
        </row>
        <row r="44">
          <cell r="AH44" t="str">
            <v>midax rex</v>
          </cell>
          <cell r="AI44">
            <v>55.875</v>
          </cell>
        </row>
        <row r="45">
          <cell r="AH45" t="str">
            <v>Monitor de signos vitales</v>
          </cell>
          <cell r="AI45">
            <v>63.137500000000003</v>
          </cell>
        </row>
        <row r="46">
          <cell r="AH46" t="str">
            <v>Monitor Fetal</v>
          </cell>
          <cell r="AI46">
            <v>94.543750000000003</v>
          </cell>
        </row>
        <row r="47">
          <cell r="AH47" t="str">
            <v>Monitor Fetal Gemelar</v>
          </cell>
          <cell r="AI47">
            <v>57.643749999999997</v>
          </cell>
        </row>
        <row r="48">
          <cell r="AH48" t="str">
            <v>Neumoinsuflador</v>
          </cell>
          <cell r="AI48">
            <v>58.568749999999994</v>
          </cell>
        </row>
        <row r="49">
          <cell r="AH49" t="str">
            <v>Neumotaponador</v>
          </cell>
          <cell r="AI49">
            <v>45.481249999999996</v>
          </cell>
        </row>
        <row r="50">
          <cell r="AH50" t="str">
            <v>Oximetro de pulso</v>
          </cell>
          <cell r="AI50">
            <v>15.606249999999999</v>
          </cell>
        </row>
        <row r="51">
          <cell r="AH51" t="str">
            <v>Prueba de esfuerzo</v>
          </cell>
          <cell r="AI51">
            <v>50.53125</v>
          </cell>
        </row>
        <row r="52">
          <cell r="AH52" t="str">
            <v>Resucitador neonatal (neopuff)</v>
          </cell>
          <cell r="AI52">
            <v>57.643749999999997</v>
          </cell>
        </row>
        <row r="53">
          <cell r="AH53" t="str">
            <v>Sonda Gamma</v>
          </cell>
          <cell r="AI53">
            <v>13.231249999999999</v>
          </cell>
        </row>
        <row r="54">
          <cell r="AH54" t="str">
            <v>Ultrasonido</v>
          </cell>
          <cell r="AI54">
            <v>39.493749999999999</v>
          </cell>
        </row>
        <row r="55">
          <cell r="AH55" t="str">
            <v>Unidad de Calentamiento</v>
          </cell>
          <cell r="AI55">
            <v>15.606249999999999</v>
          </cell>
        </row>
        <row r="56">
          <cell r="AH56" t="str">
            <v>Unidad de Calor Radiante</v>
          </cell>
          <cell r="AI56">
            <v>13.231249999999999</v>
          </cell>
        </row>
        <row r="57">
          <cell r="AH57" t="str">
            <v>Ventilador Mecánico</v>
          </cell>
          <cell r="AI57">
            <v>68.445000000000007</v>
          </cell>
        </row>
        <row r="58">
          <cell r="AH58" t="str">
            <v>Ventilador Mecánico de Transporte</v>
          </cell>
          <cell r="AI58">
            <v>68.445000000000007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DF30-9CF9-409C-9135-E4D004D6224E}">
  <sheetPr codeName="Hoja1"/>
  <dimension ref="A1:H10"/>
  <sheetViews>
    <sheetView showGridLines="0" showRowColHeaders="0" tabSelected="1" zoomScale="80" zoomScaleNormal="80" workbookViewId="0">
      <selection activeCell="B4" sqref="B4"/>
    </sheetView>
  </sheetViews>
  <sheetFormatPr baseColWidth="10" defaultRowHeight="15" x14ac:dyDescent="0.25"/>
  <cols>
    <col min="1" max="1" width="42.5703125" customWidth="1"/>
    <col min="2" max="2" width="67" customWidth="1"/>
    <col min="3" max="3" width="26.42578125" customWidth="1"/>
    <col min="4" max="4" width="15.140625" customWidth="1"/>
    <col min="5" max="5" width="15.85546875" customWidth="1"/>
    <col min="6" max="6" width="12" customWidth="1"/>
    <col min="7" max="8" width="16.140625" customWidth="1"/>
    <col min="9" max="9" width="14.85546875" customWidth="1"/>
  </cols>
  <sheetData>
    <row r="1" spans="1:8" ht="46.5" customHeight="1" thickBot="1" x14ac:dyDescent="0.3">
      <c r="A1" s="1" t="s">
        <v>0</v>
      </c>
      <c r="B1" s="2" t="s">
        <v>82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ht="66.75" customHeight="1" thickBot="1" x14ac:dyDescent="0.3">
      <c r="A2" s="4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12</v>
      </c>
      <c r="H2" s="5">
        <f>+ VLOOKUP(C2,Referencia!$C:$D,2,0)*VLOOKUP($C$1,PONDERACIÓN!$A:$B,2,0)+VLOOKUP(D2,Referencia!$C:$D,2,0)*VLOOKUP($D$1,PONDERACIÓN!$A:$B,2,0)+VLOOKUP(E2,Referencia!$C:$D,2,0)*VLOOKUP($E$1,PONDERACIÓN!$A:$B,2,0)+VLOOKUP(F2,Referencia!$C:$D,2,0)*VLOOKUP($F$1,PONDERACIÓN!$A:$B,2,0)+VLOOKUP(G2,Referencia!$C:$D,2,0)*VLOOKUP($G$1,PONDERACIÓN!$A:$B,2,0)</f>
        <v>100</v>
      </c>
    </row>
    <row r="3" spans="1:8" ht="64.5" customHeight="1" thickBot="1" x14ac:dyDescent="0.3">
      <c r="A3" s="6" t="s">
        <v>13</v>
      </c>
      <c r="B3" s="7" t="s">
        <v>14</v>
      </c>
      <c r="C3" s="5" t="str" cm="1">
        <f t="array" aca="1" ref="C3" ca="1">INDEX(Severidad,RANDBETWEEN(1,5))</f>
        <v xml:space="preserve">Posible lesión del paciente o el operador </v>
      </c>
      <c r="D3" s="5" t="s">
        <v>15</v>
      </c>
      <c r="E3" s="5" t="s">
        <v>16</v>
      </c>
      <c r="F3" s="5" t="str" cm="1">
        <f t="array" aca="1" ref="F3" ca="1">INDEX(Perfil,RANDBETWEEN(1,2))</f>
        <v>No</v>
      </c>
      <c r="G3" s="5" t="s">
        <v>17</v>
      </c>
      <c r="H3" s="5">
        <f ca="1">+ VLOOKUP(C3,Referencia!$C:$D,2,0)*VLOOKUP($C$1,PONDERACIÓN!$A:$B,2,0)+VLOOKUP(D3,Referencia!$C:$D,2,0)*VLOOKUP($D$1,PONDERACIÓN!$A:$B,2,0)+VLOOKUP(E3,Referencia!$C:$D,2,0)*VLOOKUP($E$1,PONDERACIÓN!$A:$B,2,0)+VLOOKUP(F3,Referencia!$C:$D,2,0)*VLOOKUP($F$1,PONDERACIÓN!$A:$B,2,0)+VLOOKUP(G3,Referencia!$C:$D,2,0)*VLOOKUP($G$1,PONDERACIÓN!$A:$B,2,0)</f>
        <v>39.65</v>
      </c>
    </row>
    <row r="4" spans="1:8" ht="55.5" customHeight="1" thickBot="1" x14ac:dyDescent="0.3">
      <c r="A4" s="8" t="s">
        <v>18</v>
      </c>
      <c r="B4" s="9" t="s">
        <v>19</v>
      </c>
      <c r="C4" s="5" t="s">
        <v>38</v>
      </c>
      <c r="D4" s="5" t="s">
        <v>42</v>
      </c>
      <c r="E4" s="5" t="s">
        <v>16</v>
      </c>
      <c r="F4" s="5" t="s">
        <v>21</v>
      </c>
      <c r="G4" s="5" t="s">
        <v>17</v>
      </c>
      <c r="H4" s="5">
        <f>+ VLOOKUP(C4,Referencia!$C:$D,2,0)*VLOOKUP($C$1,PONDERACIÓN!$A:$B,2,0)+VLOOKUP(D4,Referencia!$C:$D,2,0)*VLOOKUP($D$1,PONDERACIÓN!$A:$B,2,0)+VLOOKUP(E4,Referencia!$C:$D,2,0)*VLOOKUP($E$1,PONDERACIÓN!$A:$B,2,0)+VLOOKUP(F4,Referencia!$C:$D,2,0)*VLOOKUP($F$1,PONDERACIÓN!$A:$B,2,0)+VLOOKUP(G4,Referencia!$C:$D,2,0)*VLOOKUP($G$1,PONDERACIÓN!$A:$B,2,0)</f>
        <v>38.75</v>
      </c>
    </row>
    <row r="5" spans="1:8" ht="57.75" customHeight="1" thickBot="1" x14ac:dyDescent="0.3">
      <c r="A5" s="4" t="s">
        <v>22</v>
      </c>
      <c r="B5" s="5" t="s">
        <v>23</v>
      </c>
      <c r="C5" s="5" t="s">
        <v>39</v>
      </c>
      <c r="D5" s="5" t="s">
        <v>15</v>
      </c>
      <c r="E5" s="5" t="str" cm="1">
        <f t="array" aca="1" ref="E5" ca="1">INDEX(insidiosidad,RANDBETWEEN(1,3))</f>
        <v>Medianamente identificable</v>
      </c>
      <c r="F5" s="5" t="s">
        <v>21</v>
      </c>
      <c r="G5" s="5" t="s">
        <v>17</v>
      </c>
      <c r="H5" s="5">
        <f ca="1">+ VLOOKUP(C5,Referencia!$C:$D,2,0)*VLOOKUP($C$1,PONDERACIÓN!$A:$B,2,0)+VLOOKUP(D5,Referencia!$C:$D,2,0)*VLOOKUP($D$1,PONDERACIÓN!$A:$B,2,0)+VLOOKUP(E5,Referencia!$C:$D,2,0)*VLOOKUP($E$1,PONDERACIÓN!$A:$B,2,0)+VLOOKUP(F5,Referencia!$C:$D,2,0)*VLOOKUP($F$1,PONDERACIÓN!$A:$B,2,0)+VLOOKUP(G5,Referencia!$C:$D,2,0)*VLOOKUP($G$1,PONDERACIÓN!$A:$B,2,0)</f>
        <v>28.35</v>
      </c>
    </row>
    <row r="6" spans="1:8" ht="53.25" customHeight="1" thickBot="1" x14ac:dyDescent="0.3">
      <c r="A6" s="4" t="s">
        <v>24</v>
      </c>
      <c r="B6" s="5" t="s">
        <v>25</v>
      </c>
      <c r="C6" s="5" t="s">
        <v>38</v>
      </c>
      <c r="D6" s="5" t="s">
        <v>15</v>
      </c>
      <c r="E6" s="5" t="s">
        <v>16</v>
      </c>
      <c r="F6" s="5" t="s">
        <v>21</v>
      </c>
      <c r="G6" s="5" t="s">
        <v>17</v>
      </c>
      <c r="H6" s="5">
        <f>+ VLOOKUP(C6,Referencia!$C:$D,2,0)*VLOOKUP($C$1,PONDERACIÓN!$A:$B,2,0)+VLOOKUP(D6,Referencia!$C:$D,2,0)*VLOOKUP($D$1,PONDERACIÓN!$A:$B,2,0)+VLOOKUP(E6,Referencia!$C:$D,2,0)*VLOOKUP($E$1,PONDERACIÓN!$A:$B,2,0)+VLOOKUP(F6,Referencia!$C:$D,2,0)*VLOOKUP($F$1,PONDERACIÓN!$A:$B,2,0)+VLOOKUP(G6,Referencia!$C:$D,2,0)*VLOOKUP($G$1,PONDERACIÓN!$A:$B,2,0)</f>
        <v>29.75</v>
      </c>
    </row>
    <row r="7" spans="1:8" ht="50.25" customHeight="1" thickBot="1" x14ac:dyDescent="0.3">
      <c r="A7" s="4" t="s">
        <v>26</v>
      </c>
      <c r="B7" s="5" t="s">
        <v>27</v>
      </c>
      <c r="C7" s="5" t="s">
        <v>20</v>
      </c>
      <c r="D7" s="5" t="str" cm="1">
        <f t="array" aca="1" ref="D7" ca="1">INDEX(frecuencia,RANDBETWEEN(1,5))</f>
        <v xml:space="preserve">Moderado: una cada 6-9 meses </v>
      </c>
      <c r="E7" s="5" t="s">
        <v>16</v>
      </c>
      <c r="F7" s="5" t="s">
        <v>21</v>
      </c>
      <c r="G7" s="5" t="s">
        <v>17</v>
      </c>
      <c r="H7" s="5">
        <f ca="1">+ VLOOKUP(C7,Referencia!$C:$D,2,0)*VLOOKUP($C$1,PONDERACIÓN!$A:$B,2,0)+VLOOKUP(D7,Referencia!$C:$D,2,0)*VLOOKUP($D$1,PONDERACIÓN!$A:$B,2,0)+VLOOKUP(E7,Referencia!$C:$D,2,0)*VLOOKUP($E$1,PONDERACIÓN!$A:$B,2,0)+VLOOKUP(F7,Referencia!$C:$D,2,0)*VLOOKUP($F$1,PONDERACIÓN!$A:$B,2,0)+VLOOKUP(G7,Referencia!$C:$D,2,0)*VLOOKUP($G$1,PONDERACIÓN!$A:$B,2,0)</f>
        <v>12.5</v>
      </c>
    </row>
    <row r="8" spans="1:8" ht="69" customHeight="1" thickBot="1" x14ac:dyDescent="0.3">
      <c r="A8" s="4" t="s">
        <v>28</v>
      </c>
      <c r="B8" s="5" t="s">
        <v>29</v>
      </c>
      <c r="C8" s="5" t="s">
        <v>20</v>
      </c>
      <c r="D8" s="5" t="s">
        <v>15</v>
      </c>
      <c r="E8" s="5" t="s">
        <v>16</v>
      </c>
      <c r="F8" s="5" t="s">
        <v>21</v>
      </c>
      <c r="G8" s="5" t="str" cm="1">
        <f t="array" aca="1" ref="G8" ca="1">INDEX(evitabilidad,RANDBETWEEN(1,2))</f>
        <v>No</v>
      </c>
      <c r="H8" s="5">
        <f ca="1">+ VLOOKUP(C8,Referencia!$C:$D,2,0)*VLOOKUP($C$1,PONDERACIÓN!$A:$B,2,0)+VLOOKUP(D8,Referencia!$C:$D,2,0)*VLOOKUP($D$1,PONDERACIÓN!$A:$B,2,0)+VLOOKUP(E8,Referencia!$C:$D,2,0)*VLOOKUP($E$1,PONDERACIÓN!$A:$B,2,0)+VLOOKUP(F8,Referencia!$C:$D,2,0)*VLOOKUP($F$1,PONDERACIÓN!$A:$B,2,0)+VLOOKUP(G8,Referencia!$C:$D,2,0)*VLOOKUP($G$1,PONDERACIÓN!$A:$B,2,0)</f>
        <v>28.25</v>
      </c>
    </row>
    <row r="9" spans="1:8" ht="39.75" customHeight="1" thickBot="1" x14ac:dyDescent="0.3">
      <c r="A9" s="4" t="s">
        <v>30</v>
      </c>
      <c r="B9" s="9" t="s">
        <v>31</v>
      </c>
      <c r="C9" s="5" t="s">
        <v>20</v>
      </c>
      <c r="D9" s="5" t="s">
        <v>15</v>
      </c>
      <c r="E9" s="5" t="s">
        <v>16</v>
      </c>
      <c r="F9" s="5" t="s">
        <v>21</v>
      </c>
      <c r="G9" s="5" t="s">
        <v>17</v>
      </c>
      <c r="H9" s="5">
        <f>+ VLOOKUP(C9,Referencia!$C:$D,2,0)*VLOOKUP($C$1,PONDERACIÓN!$A:$B,2,0)+VLOOKUP(D9,Referencia!$C:$D,2,0)*VLOOKUP($D$1,PONDERACIÓN!$A:$B,2,0)+VLOOKUP(E9,Referencia!$C:$D,2,0)*VLOOKUP($E$1,PONDERACIÓN!$A:$B,2,0)+VLOOKUP(F9,Referencia!$C:$D,2,0)*VLOOKUP($F$1,PONDERACIÓN!$A:$B,2,0)+VLOOKUP(G9,Referencia!$C:$D,2,0)*VLOOKUP($G$1,PONDERACIÓN!$A:$B,2,0)</f>
        <v>3.5</v>
      </c>
    </row>
    <row r="10" spans="1:8" ht="33" customHeight="1" thickBot="1" x14ac:dyDescent="0.3">
      <c r="A10" s="71" t="s">
        <v>32</v>
      </c>
      <c r="B10" s="72"/>
      <c r="C10" s="72"/>
      <c r="D10" s="72"/>
      <c r="E10" s="72"/>
      <c r="F10" s="72"/>
      <c r="G10" s="73"/>
      <c r="H10" s="10">
        <f ca="1">AVERAGE(H1:H9)</f>
        <v>35.09375</v>
      </c>
    </row>
  </sheetData>
  <sheetProtection algorithmName="SHA-512" hashValue="lG6A9Nld+Vw1rvqWuyNKJ7HDeO+5FKvP5PcgtGhe79AnD4btXoy1xH/m7wKYtwg8v/EWb9Y5/rBs4Vq9KQvDzQ==" saltValue="7Rxrgrp2ZnIS4RtT4bwHUw==" spinCount="100000" sheet="1" formatRows="0" sort="0" autoFilter="0" pivotTables="0"/>
  <mergeCells count="1">
    <mergeCell ref="A10:G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B05E5A0-FE72-4879-BDB4-470DFE6334B4}">
          <x14:formula1>
            <xm:f>Referencia!$C$2:$C$6</xm:f>
          </x14:formula1>
          <xm:sqref>C2:C9</xm:sqref>
        </x14:dataValidation>
        <x14:dataValidation type="list" allowBlank="1" showInputMessage="1" showErrorMessage="1" xr:uid="{B4392A7D-EAA7-4140-8A8F-EF3317D127C2}">
          <x14:formula1>
            <xm:f>Referencia!$C$15:$C$16</xm:f>
          </x14:formula1>
          <xm:sqref>F2:F9</xm:sqref>
        </x14:dataValidation>
        <x14:dataValidation type="list" allowBlank="1" showInputMessage="1" showErrorMessage="1" xr:uid="{60516E56-29AB-4303-A527-FD87EE83D6AB}">
          <x14:formula1>
            <xm:f>Referencia!$C$12:$C$14</xm:f>
          </x14:formula1>
          <xm:sqref>E2:E9</xm:sqref>
        </x14:dataValidation>
        <x14:dataValidation type="list" allowBlank="1" showInputMessage="1" showErrorMessage="1" xr:uid="{0E8DA7A7-E07D-49D5-97D5-04753B9B72C8}">
          <x14:formula1>
            <xm:f>Referencia!$C$7:$C$11</xm:f>
          </x14:formula1>
          <xm:sqref>D2:D9</xm:sqref>
        </x14:dataValidation>
        <x14:dataValidation type="list" allowBlank="1" showInputMessage="1" showErrorMessage="1" xr:uid="{5C5BC586-CBA9-4A77-BEEB-7BC5041E9124}">
          <x14:formula1>
            <xm:f>Referencia!$C$17:$C$18</xm:f>
          </x14:formula1>
          <xm:sqref>G2:G9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F7AE-22ED-4514-A3C6-1E9AC5BAC826}">
  <sheetPr codeName="Hoja6"/>
  <dimension ref="A1:D324"/>
  <sheetViews>
    <sheetView showGridLines="0" zoomScale="90" zoomScaleNormal="90" workbookViewId="0">
      <selection activeCell="I6" sqref="I6"/>
    </sheetView>
  </sheetViews>
  <sheetFormatPr baseColWidth="10" defaultColWidth="9.140625" defaultRowHeight="33.75" customHeight="1" x14ac:dyDescent="0.25"/>
  <cols>
    <col min="1" max="1" width="28" style="70" customWidth="1"/>
    <col min="2" max="2" width="36.5703125" style="70" customWidth="1"/>
    <col min="3" max="3" width="30.42578125" style="70" customWidth="1"/>
    <col min="4" max="4" width="20.5703125" style="70" customWidth="1"/>
  </cols>
  <sheetData>
    <row r="1" spans="1:4" ht="15.75" thickBot="1" x14ac:dyDescent="0.3">
      <c r="A1" s="51" t="s">
        <v>33</v>
      </c>
      <c r="B1" s="51" t="s">
        <v>34</v>
      </c>
      <c r="C1" s="51" t="s">
        <v>35</v>
      </c>
      <c r="D1" s="51" t="s">
        <v>36</v>
      </c>
    </row>
    <row r="2" spans="1:4" ht="15" x14ac:dyDescent="0.25">
      <c r="A2" s="80" t="s">
        <v>1</v>
      </c>
      <c r="B2" s="83" t="s">
        <v>37</v>
      </c>
      <c r="C2" s="52" t="s">
        <v>9</v>
      </c>
      <c r="D2" s="53">
        <v>100</v>
      </c>
    </row>
    <row r="3" spans="1:4" ht="33.75" customHeight="1" x14ac:dyDescent="0.25">
      <c r="A3" s="81"/>
      <c r="B3" s="84"/>
      <c r="C3" s="54" t="s">
        <v>38</v>
      </c>
      <c r="D3" s="55">
        <v>80</v>
      </c>
    </row>
    <row r="4" spans="1:4" ht="33.75" customHeight="1" x14ac:dyDescent="0.25">
      <c r="A4" s="81"/>
      <c r="B4" s="84"/>
      <c r="C4" s="54" t="s">
        <v>39</v>
      </c>
      <c r="D4" s="55">
        <v>60</v>
      </c>
    </row>
    <row r="5" spans="1:4" ht="33.75" customHeight="1" x14ac:dyDescent="0.25">
      <c r="A5" s="81"/>
      <c r="B5" s="84"/>
      <c r="C5" s="54" t="s">
        <v>40</v>
      </c>
      <c r="D5" s="55">
        <v>40</v>
      </c>
    </row>
    <row r="6" spans="1:4" ht="33.75" customHeight="1" thickBot="1" x14ac:dyDescent="0.3">
      <c r="A6" s="92"/>
      <c r="B6" s="85"/>
      <c r="C6" s="56" t="s">
        <v>20</v>
      </c>
      <c r="D6" s="57">
        <v>20</v>
      </c>
    </row>
    <row r="7" spans="1:4" ht="33.75" customHeight="1" x14ac:dyDescent="0.25">
      <c r="A7" s="80" t="s">
        <v>2</v>
      </c>
      <c r="B7" s="83" t="s">
        <v>41</v>
      </c>
      <c r="C7" s="58" t="s">
        <v>10</v>
      </c>
      <c r="D7" s="53">
        <v>100</v>
      </c>
    </row>
    <row r="8" spans="1:4" ht="33.75" customHeight="1" x14ac:dyDescent="0.25">
      <c r="A8" s="81"/>
      <c r="B8" s="84"/>
      <c r="C8" s="59" t="s">
        <v>42</v>
      </c>
      <c r="D8" s="55">
        <v>80</v>
      </c>
    </row>
    <row r="9" spans="1:4" ht="33.75" customHeight="1" x14ac:dyDescent="0.25">
      <c r="A9" s="81"/>
      <c r="B9" s="84"/>
      <c r="C9" s="59" t="s">
        <v>43</v>
      </c>
      <c r="D9" s="55">
        <v>60</v>
      </c>
    </row>
    <row r="10" spans="1:4" ht="33.75" customHeight="1" x14ac:dyDescent="0.25">
      <c r="A10" s="81"/>
      <c r="B10" s="84"/>
      <c r="C10" s="59" t="s">
        <v>44</v>
      </c>
      <c r="D10" s="55">
        <v>40</v>
      </c>
    </row>
    <row r="11" spans="1:4" ht="33.75" customHeight="1" thickBot="1" x14ac:dyDescent="0.3">
      <c r="A11" s="92"/>
      <c r="B11" s="85"/>
      <c r="C11" s="60" t="s">
        <v>15</v>
      </c>
      <c r="D11" s="57">
        <v>20</v>
      </c>
    </row>
    <row r="12" spans="1:4" ht="33.75" customHeight="1" x14ac:dyDescent="0.25">
      <c r="A12" s="80" t="s">
        <v>3</v>
      </c>
      <c r="B12" s="83" t="s">
        <v>45</v>
      </c>
      <c r="C12" s="53" t="s">
        <v>11</v>
      </c>
      <c r="D12" s="61">
        <v>100</v>
      </c>
    </row>
    <row r="13" spans="1:4" ht="33.75" customHeight="1" x14ac:dyDescent="0.25">
      <c r="A13" s="81"/>
      <c r="B13" s="84"/>
      <c r="C13" s="55" t="s">
        <v>46</v>
      </c>
      <c r="D13" s="62">
        <v>50</v>
      </c>
    </row>
    <row r="14" spans="1:4" ht="33.75" customHeight="1" thickBot="1" x14ac:dyDescent="0.3">
      <c r="A14" s="92"/>
      <c r="B14" s="85"/>
      <c r="C14" s="57" t="s">
        <v>16</v>
      </c>
      <c r="D14" s="63">
        <v>1</v>
      </c>
    </row>
    <row r="15" spans="1:4" ht="33.75" customHeight="1" x14ac:dyDescent="0.25">
      <c r="A15" s="80" t="s">
        <v>4</v>
      </c>
      <c r="B15" s="83" t="s">
        <v>47</v>
      </c>
      <c r="C15" s="53" t="s">
        <v>21</v>
      </c>
      <c r="D15" s="61">
        <v>1</v>
      </c>
    </row>
    <row r="16" spans="1:4" ht="33.75" customHeight="1" thickBot="1" x14ac:dyDescent="0.3">
      <c r="A16" s="92"/>
      <c r="B16" s="85"/>
      <c r="C16" s="57" t="s">
        <v>12</v>
      </c>
      <c r="D16" s="63">
        <v>100</v>
      </c>
    </row>
    <row r="17" spans="1:4" ht="33.75" customHeight="1" x14ac:dyDescent="0.25">
      <c r="A17" s="93" t="s">
        <v>5</v>
      </c>
      <c r="B17" s="83" t="s">
        <v>48</v>
      </c>
      <c r="C17" s="53" t="s">
        <v>17</v>
      </c>
      <c r="D17" s="61">
        <v>1</v>
      </c>
    </row>
    <row r="18" spans="1:4" ht="33.75" customHeight="1" thickBot="1" x14ac:dyDescent="0.3">
      <c r="A18" s="94"/>
      <c r="B18" s="85"/>
      <c r="C18" s="57" t="s">
        <v>12</v>
      </c>
      <c r="D18" s="63">
        <v>100</v>
      </c>
    </row>
    <row r="19" spans="1:4" ht="33.75" customHeight="1" x14ac:dyDescent="0.25">
      <c r="A19" s="80" t="s">
        <v>49</v>
      </c>
      <c r="B19" s="83" t="s">
        <v>76</v>
      </c>
      <c r="C19" s="53" t="s">
        <v>50</v>
      </c>
      <c r="D19" s="61">
        <v>1</v>
      </c>
    </row>
    <row r="20" spans="1:4" ht="33.75" customHeight="1" x14ac:dyDescent="0.25">
      <c r="A20" s="81"/>
      <c r="B20" s="84"/>
      <c r="C20" s="55" t="s">
        <v>51</v>
      </c>
      <c r="D20" s="62">
        <v>34</v>
      </c>
    </row>
    <row r="21" spans="1:4" ht="33.75" customHeight="1" x14ac:dyDescent="0.25">
      <c r="A21" s="81"/>
      <c r="B21" s="84"/>
      <c r="C21" s="55" t="s">
        <v>52</v>
      </c>
      <c r="D21" s="62">
        <v>68</v>
      </c>
    </row>
    <row r="22" spans="1:4" ht="33.75" customHeight="1" thickBot="1" x14ac:dyDescent="0.3">
      <c r="A22" s="92"/>
      <c r="B22" s="85"/>
      <c r="C22" s="57" t="s">
        <v>53</v>
      </c>
      <c r="D22" s="63">
        <v>100</v>
      </c>
    </row>
    <row r="23" spans="1:4" ht="33.75" customHeight="1" x14ac:dyDescent="0.25">
      <c r="A23" s="80" t="s">
        <v>54</v>
      </c>
      <c r="B23" s="83" t="s">
        <v>77</v>
      </c>
      <c r="C23" s="64" t="s">
        <v>55</v>
      </c>
      <c r="D23" s="61">
        <v>100</v>
      </c>
    </row>
    <row r="24" spans="1:4" ht="33.75" customHeight="1" x14ac:dyDescent="0.25">
      <c r="A24" s="81"/>
      <c r="B24" s="84"/>
      <c r="C24" s="65" t="s">
        <v>56</v>
      </c>
      <c r="D24" s="62">
        <v>90</v>
      </c>
    </row>
    <row r="25" spans="1:4" ht="33.75" customHeight="1" x14ac:dyDescent="0.25">
      <c r="A25" s="82"/>
      <c r="B25" s="84"/>
      <c r="C25" s="65" t="s">
        <v>57</v>
      </c>
      <c r="D25" s="62">
        <v>80</v>
      </c>
    </row>
    <row r="26" spans="1:4" ht="33.75" customHeight="1" x14ac:dyDescent="0.25">
      <c r="A26" s="86" t="s">
        <v>58</v>
      </c>
      <c r="B26" s="84"/>
      <c r="C26" s="65" t="s">
        <v>59</v>
      </c>
      <c r="D26" s="62">
        <v>70</v>
      </c>
    </row>
    <row r="27" spans="1:4" ht="33.75" customHeight="1" x14ac:dyDescent="0.25">
      <c r="A27" s="82"/>
      <c r="B27" s="84"/>
      <c r="C27" s="65" t="s">
        <v>60</v>
      </c>
      <c r="D27" s="62">
        <v>60</v>
      </c>
    </row>
    <row r="28" spans="1:4" ht="33.75" customHeight="1" x14ac:dyDescent="0.25">
      <c r="A28" s="86" t="s">
        <v>61</v>
      </c>
      <c r="B28" s="84"/>
      <c r="C28" s="65" t="s">
        <v>62</v>
      </c>
      <c r="D28" s="62">
        <v>50</v>
      </c>
    </row>
    <row r="29" spans="1:4" ht="33.75" customHeight="1" x14ac:dyDescent="0.25">
      <c r="A29" s="81"/>
      <c r="B29" s="84"/>
      <c r="C29" s="65" t="s">
        <v>63</v>
      </c>
      <c r="D29" s="62">
        <v>40</v>
      </c>
    </row>
    <row r="30" spans="1:4" ht="33.75" customHeight="1" x14ac:dyDescent="0.25">
      <c r="A30" s="81"/>
      <c r="B30" s="84"/>
      <c r="C30" s="65" t="s">
        <v>64</v>
      </c>
      <c r="D30" s="62">
        <v>30</v>
      </c>
    </row>
    <row r="31" spans="1:4" ht="33.75" customHeight="1" thickBot="1" x14ac:dyDescent="0.3">
      <c r="A31" s="66" t="s">
        <v>65</v>
      </c>
      <c r="B31" s="85"/>
      <c r="C31" s="67" t="s">
        <v>66</v>
      </c>
      <c r="D31" s="63">
        <v>20</v>
      </c>
    </row>
    <row r="32" spans="1:4" ht="33.75" customHeight="1" x14ac:dyDescent="0.25">
      <c r="A32" s="87" t="s">
        <v>75</v>
      </c>
      <c r="B32" s="89" t="s">
        <v>68</v>
      </c>
      <c r="C32" s="68" t="s">
        <v>69</v>
      </c>
      <c r="D32" s="68">
        <v>1</v>
      </c>
    </row>
    <row r="33" spans="1:4" ht="33.75" customHeight="1" x14ac:dyDescent="0.25">
      <c r="A33" s="75"/>
      <c r="B33" s="90"/>
      <c r="C33" s="62" t="s">
        <v>70</v>
      </c>
      <c r="D33" s="62">
        <v>30</v>
      </c>
    </row>
    <row r="34" spans="1:4" ht="33.75" customHeight="1" x14ac:dyDescent="0.25">
      <c r="A34" s="75"/>
      <c r="B34" s="90"/>
      <c r="C34" s="62" t="s">
        <v>71</v>
      </c>
      <c r="D34" s="62">
        <v>65</v>
      </c>
    </row>
    <row r="35" spans="1:4" ht="33.75" customHeight="1" thickBot="1" x14ac:dyDescent="0.3">
      <c r="A35" s="88"/>
      <c r="B35" s="91"/>
      <c r="C35" s="69" t="s">
        <v>72</v>
      </c>
      <c r="D35" s="69">
        <v>100</v>
      </c>
    </row>
    <row r="36" spans="1:4" ht="33.75" customHeight="1" x14ac:dyDescent="0.25">
      <c r="A36" s="74" t="s">
        <v>78</v>
      </c>
      <c r="B36" s="77" t="s">
        <v>79</v>
      </c>
      <c r="C36" s="61" t="s">
        <v>12</v>
      </c>
      <c r="D36" s="61">
        <v>0</v>
      </c>
    </row>
    <row r="37" spans="1:4" ht="33.75" customHeight="1" x14ac:dyDescent="0.25">
      <c r="A37" s="75"/>
      <c r="B37" s="78"/>
      <c r="C37" s="62" t="s">
        <v>80</v>
      </c>
      <c r="D37" s="62">
        <v>50</v>
      </c>
    </row>
    <row r="38" spans="1:4" ht="33.75" customHeight="1" thickBot="1" x14ac:dyDescent="0.3">
      <c r="A38" s="76"/>
      <c r="B38" s="79"/>
      <c r="C38" s="63" t="s">
        <v>81</v>
      </c>
      <c r="D38" s="63">
        <v>100</v>
      </c>
    </row>
    <row r="39" spans="1:4" ht="33.75" customHeight="1" x14ac:dyDescent="0.25">
      <c r="A39"/>
      <c r="B39"/>
      <c r="C39"/>
      <c r="D39"/>
    </row>
    <row r="40" spans="1:4" ht="33.75" customHeight="1" x14ac:dyDescent="0.25">
      <c r="A40"/>
      <c r="B40"/>
      <c r="C40"/>
      <c r="D40"/>
    </row>
    <row r="41" spans="1:4" ht="33.75" customHeight="1" x14ac:dyDescent="0.25">
      <c r="A41"/>
      <c r="B41"/>
      <c r="C41"/>
      <c r="D41"/>
    </row>
    <row r="42" spans="1:4" ht="33.75" customHeight="1" x14ac:dyDescent="0.25">
      <c r="A42"/>
      <c r="B42"/>
      <c r="C42"/>
      <c r="D42"/>
    </row>
    <row r="43" spans="1:4" ht="33.75" customHeight="1" x14ac:dyDescent="0.25">
      <c r="A43"/>
      <c r="B43"/>
      <c r="C43"/>
      <c r="D43"/>
    </row>
    <row r="44" spans="1:4" ht="33.75" customHeight="1" x14ac:dyDescent="0.25">
      <c r="A44"/>
      <c r="B44"/>
      <c r="C44"/>
      <c r="D44"/>
    </row>
    <row r="45" spans="1:4" ht="33.75" customHeight="1" x14ac:dyDescent="0.25">
      <c r="A45"/>
      <c r="B45"/>
      <c r="C45"/>
      <c r="D45"/>
    </row>
    <row r="46" spans="1:4" ht="33.75" customHeight="1" x14ac:dyDescent="0.25">
      <c r="A46"/>
      <c r="B46"/>
      <c r="C46"/>
      <c r="D46"/>
    </row>
    <row r="47" spans="1:4" ht="33.75" customHeight="1" x14ac:dyDescent="0.25">
      <c r="A47"/>
      <c r="B47"/>
      <c r="C47"/>
      <c r="D47"/>
    </row>
    <row r="48" spans="1:4" ht="33.75" customHeight="1" x14ac:dyDescent="0.25">
      <c r="A48"/>
      <c r="B48"/>
      <c r="C48"/>
      <c r="D48"/>
    </row>
    <row r="49" customFormat="1" ht="33.75" customHeight="1" x14ac:dyDescent="0.25"/>
    <row r="50" customFormat="1" ht="33.75" customHeight="1" x14ac:dyDescent="0.25"/>
    <row r="51" customFormat="1" ht="33.75" customHeight="1" x14ac:dyDescent="0.25"/>
    <row r="52" customFormat="1" ht="33.75" customHeight="1" x14ac:dyDescent="0.25"/>
    <row r="53" customFormat="1" ht="33.75" customHeight="1" x14ac:dyDescent="0.25"/>
    <row r="54" customFormat="1" ht="33.75" customHeight="1" x14ac:dyDescent="0.25"/>
    <row r="55" customFormat="1" ht="33.75" customHeight="1" x14ac:dyDescent="0.25"/>
    <row r="56" customFormat="1" ht="33.75" customHeight="1" x14ac:dyDescent="0.25"/>
    <row r="57" customFormat="1" ht="33.75" customHeight="1" x14ac:dyDescent="0.25"/>
    <row r="58" customFormat="1" ht="33.75" customHeight="1" x14ac:dyDescent="0.25"/>
    <row r="59" customFormat="1" ht="33.75" customHeight="1" x14ac:dyDescent="0.25"/>
    <row r="60" customFormat="1" ht="33.75" customHeight="1" x14ac:dyDescent="0.25"/>
    <row r="61" customFormat="1" ht="33.75" customHeight="1" x14ac:dyDescent="0.25"/>
    <row r="62" customFormat="1" ht="33.75" customHeight="1" x14ac:dyDescent="0.25"/>
    <row r="63" customFormat="1" ht="33.75" customHeight="1" x14ac:dyDescent="0.25"/>
    <row r="64" customFormat="1" ht="33.75" customHeight="1" x14ac:dyDescent="0.25"/>
    <row r="65" customFormat="1" ht="33.75" customHeight="1" x14ac:dyDescent="0.25"/>
    <row r="66" customFormat="1" ht="33.75" customHeight="1" x14ac:dyDescent="0.25"/>
    <row r="67" customFormat="1" ht="33.75" customHeight="1" x14ac:dyDescent="0.25"/>
    <row r="68" customFormat="1" ht="33.75" customHeight="1" x14ac:dyDescent="0.25"/>
    <row r="69" customFormat="1" ht="33.75" customHeight="1" x14ac:dyDescent="0.25"/>
    <row r="70" customFormat="1" ht="33.75" customHeight="1" x14ac:dyDescent="0.25"/>
    <row r="71" customFormat="1" ht="33.75" customHeight="1" x14ac:dyDescent="0.25"/>
    <row r="72" customFormat="1" ht="33.75" customHeight="1" x14ac:dyDescent="0.25"/>
    <row r="73" customFormat="1" ht="33.75" customHeight="1" x14ac:dyDescent="0.25"/>
    <row r="74" customFormat="1" ht="33.75" customHeight="1" x14ac:dyDescent="0.25"/>
    <row r="75" customFormat="1" ht="33.75" customHeight="1" x14ac:dyDescent="0.25"/>
    <row r="76" customFormat="1" ht="33.75" customHeight="1" x14ac:dyDescent="0.25"/>
    <row r="77" customFormat="1" ht="33.75" customHeight="1" x14ac:dyDescent="0.25"/>
    <row r="78" customFormat="1" ht="33.75" customHeight="1" x14ac:dyDescent="0.25"/>
    <row r="79" customFormat="1" ht="33.75" customHeight="1" x14ac:dyDescent="0.25"/>
    <row r="80" customFormat="1" ht="33.75" customHeight="1" x14ac:dyDescent="0.25"/>
    <row r="81" customFormat="1" ht="33.75" customHeight="1" x14ac:dyDescent="0.25"/>
    <row r="82" customFormat="1" ht="33.75" customHeight="1" x14ac:dyDescent="0.25"/>
    <row r="83" customFormat="1" ht="33.75" customHeight="1" x14ac:dyDescent="0.25"/>
    <row r="84" customFormat="1" ht="33.75" customHeight="1" x14ac:dyDescent="0.25"/>
    <row r="85" customFormat="1" ht="33.75" customHeight="1" x14ac:dyDescent="0.25"/>
    <row r="86" customFormat="1" ht="33.75" customHeight="1" x14ac:dyDescent="0.25"/>
    <row r="87" customFormat="1" ht="33.75" customHeight="1" x14ac:dyDescent="0.25"/>
    <row r="88" customFormat="1" ht="33.75" customHeight="1" x14ac:dyDescent="0.25"/>
    <row r="89" customFormat="1" ht="33.75" customHeight="1" x14ac:dyDescent="0.25"/>
    <row r="90" customFormat="1" ht="33.75" customHeight="1" x14ac:dyDescent="0.25"/>
    <row r="91" customFormat="1" ht="33.75" customHeight="1" x14ac:dyDescent="0.25"/>
    <row r="92" customFormat="1" ht="33.75" customHeight="1" x14ac:dyDescent="0.25"/>
    <row r="93" customFormat="1" ht="33.75" customHeight="1" x14ac:dyDescent="0.25"/>
    <row r="94" customFormat="1" ht="33.75" customHeight="1" x14ac:dyDescent="0.25"/>
    <row r="95" customFormat="1" ht="33.75" customHeight="1" x14ac:dyDescent="0.25"/>
    <row r="96" customFormat="1" ht="33.75" customHeight="1" x14ac:dyDescent="0.25"/>
    <row r="97" customFormat="1" ht="33.75" customHeight="1" x14ac:dyDescent="0.25"/>
    <row r="98" customFormat="1" ht="33.75" customHeight="1" x14ac:dyDescent="0.25"/>
    <row r="99" customFormat="1" ht="33.75" customHeight="1" x14ac:dyDescent="0.25"/>
    <row r="100" customFormat="1" ht="33.75" customHeight="1" x14ac:dyDescent="0.25"/>
    <row r="101" customFormat="1" ht="33.75" customHeight="1" x14ac:dyDescent="0.25"/>
    <row r="102" customFormat="1" ht="33.75" customHeight="1" x14ac:dyDescent="0.25"/>
    <row r="103" customFormat="1" ht="33.75" customHeight="1" x14ac:dyDescent="0.25"/>
    <row r="104" customFormat="1" ht="33.75" customHeight="1" x14ac:dyDescent="0.25"/>
    <row r="105" customFormat="1" ht="33.75" customHeight="1" x14ac:dyDescent="0.25"/>
    <row r="106" customFormat="1" ht="33.75" customHeight="1" x14ac:dyDescent="0.25"/>
    <row r="107" customFormat="1" ht="33.75" customHeight="1" x14ac:dyDescent="0.25"/>
    <row r="108" customFormat="1" ht="33.75" customHeight="1" x14ac:dyDescent="0.25"/>
    <row r="109" customFormat="1" ht="33.75" customHeight="1" x14ac:dyDescent="0.25"/>
    <row r="110" customFormat="1" ht="33.75" customHeight="1" x14ac:dyDescent="0.25"/>
    <row r="111" customFormat="1" ht="33.75" customHeight="1" x14ac:dyDescent="0.25"/>
    <row r="112" customFormat="1" ht="33.75" customHeight="1" x14ac:dyDescent="0.25"/>
    <row r="113" customFormat="1" ht="33.75" customHeight="1" x14ac:dyDescent="0.25"/>
    <row r="114" customFormat="1" ht="33.75" customHeight="1" x14ac:dyDescent="0.25"/>
    <row r="115" customFormat="1" ht="33.75" customHeight="1" x14ac:dyDescent="0.25"/>
    <row r="116" customFormat="1" ht="33.75" customHeight="1" x14ac:dyDescent="0.25"/>
    <row r="117" customFormat="1" ht="33.75" customHeight="1" x14ac:dyDescent="0.25"/>
    <row r="118" customFormat="1" ht="33.75" customHeight="1" x14ac:dyDescent="0.25"/>
    <row r="119" customFormat="1" ht="33.75" customHeight="1" x14ac:dyDescent="0.25"/>
    <row r="120" customFormat="1" ht="33.75" customHeight="1" x14ac:dyDescent="0.25"/>
    <row r="121" customFormat="1" ht="33.75" customHeight="1" x14ac:dyDescent="0.25"/>
    <row r="122" customFormat="1" ht="33.75" customHeight="1" x14ac:dyDescent="0.25"/>
    <row r="123" customFormat="1" ht="33.75" customHeight="1" x14ac:dyDescent="0.25"/>
    <row r="124" customFormat="1" ht="33.75" customHeight="1" x14ac:dyDescent="0.25"/>
    <row r="125" customFormat="1" ht="33.75" customHeight="1" x14ac:dyDescent="0.25"/>
    <row r="126" customFormat="1" ht="33.75" customHeight="1" x14ac:dyDescent="0.25"/>
    <row r="127" customFormat="1" ht="33.75" customHeight="1" x14ac:dyDescent="0.25"/>
    <row r="128" customFormat="1" ht="33.75" customHeight="1" x14ac:dyDescent="0.25"/>
    <row r="129" customFormat="1" ht="33.75" customHeight="1" x14ac:dyDescent="0.25"/>
    <row r="130" customFormat="1" ht="33.75" customHeight="1" x14ac:dyDescent="0.25"/>
    <row r="131" customFormat="1" ht="33.75" customHeight="1" x14ac:dyDescent="0.25"/>
    <row r="132" customFormat="1" ht="33.75" customHeight="1" x14ac:dyDescent="0.25"/>
    <row r="133" customFormat="1" ht="33.75" customHeight="1" x14ac:dyDescent="0.25"/>
    <row r="134" customFormat="1" ht="33.75" customHeight="1" x14ac:dyDescent="0.25"/>
    <row r="135" customFormat="1" ht="33.75" customHeight="1" x14ac:dyDescent="0.25"/>
    <row r="136" customFormat="1" ht="33.75" customHeight="1" x14ac:dyDescent="0.25"/>
    <row r="137" customFormat="1" ht="33.75" customHeight="1" x14ac:dyDescent="0.25"/>
    <row r="138" customFormat="1" ht="33.75" customHeight="1" x14ac:dyDescent="0.25"/>
    <row r="139" customFormat="1" ht="33.75" customHeight="1" x14ac:dyDescent="0.25"/>
    <row r="140" customFormat="1" ht="33.75" customHeight="1" x14ac:dyDescent="0.25"/>
    <row r="141" customFormat="1" ht="33.75" customHeight="1" x14ac:dyDescent="0.25"/>
    <row r="142" customFormat="1" ht="33.75" customHeight="1" x14ac:dyDescent="0.25"/>
    <row r="143" customFormat="1" ht="33.75" customHeight="1" x14ac:dyDescent="0.25"/>
    <row r="144" customFormat="1" ht="33.75" customHeight="1" x14ac:dyDescent="0.25"/>
    <row r="145" customFormat="1" ht="33.75" customHeight="1" x14ac:dyDescent="0.25"/>
    <row r="146" customFormat="1" ht="33.75" customHeight="1" x14ac:dyDescent="0.25"/>
    <row r="147" customFormat="1" ht="33.75" customHeight="1" x14ac:dyDescent="0.25"/>
    <row r="148" customFormat="1" ht="33.75" customHeight="1" x14ac:dyDescent="0.25"/>
    <row r="149" customFormat="1" ht="33.75" customHeight="1" x14ac:dyDescent="0.25"/>
    <row r="150" customFormat="1" ht="33.75" customHeight="1" x14ac:dyDescent="0.25"/>
    <row r="151" customFormat="1" ht="33.75" customHeight="1" x14ac:dyDescent="0.25"/>
    <row r="152" customFormat="1" ht="33.75" customHeight="1" x14ac:dyDescent="0.25"/>
    <row r="153" customFormat="1" ht="33.75" customHeight="1" x14ac:dyDescent="0.25"/>
    <row r="154" customFormat="1" ht="33.75" customHeight="1" x14ac:dyDescent="0.25"/>
    <row r="155" customFormat="1" ht="33.75" customHeight="1" x14ac:dyDescent="0.25"/>
    <row r="156" customFormat="1" ht="33.75" customHeight="1" x14ac:dyDescent="0.25"/>
    <row r="157" customFormat="1" ht="33.75" customHeight="1" x14ac:dyDescent="0.25"/>
    <row r="158" customFormat="1" ht="33.75" customHeight="1" x14ac:dyDescent="0.25"/>
    <row r="159" customFormat="1" ht="33.75" customHeight="1" x14ac:dyDescent="0.25"/>
    <row r="160" customFormat="1" ht="33.75" customHeight="1" x14ac:dyDescent="0.25"/>
    <row r="161" customFormat="1" ht="33.75" customHeight="1" x14ac:dyDescent="0.25"/>
    <row r="162" customFormat="1" ht="33.75" customHeight="1" x14ac:dyDescent="0.25"/>
    <row r="163" customFormat="1" ht="33.75" customHeight="1" x14ac:dyDescent="0.25"/>
    <row r="164" customFormat="1" ht="33.75" customHeight="1" x14ac:dyDescent="0.25"/>
    <row r="165" customFormat="1" ht="33.75" customHeight="1" x14ac:dyDescent="0.25"/>
    <row r="166" customFormat="1" ht="33.75" customHeight="1" x14ac:dyDescent="0.25"/>
    <row r="167" customFormat="1" ht="33.75" customHeight="1" x14ac:dyDescent="0.25"/>
    <row r="168" customFormat="1" ht="33.75" customHeight="1" x14ac:dyDescent="0.25"/>
    <row r="169" customFormat="1" ht="33.75" customHeight="1" x14ac:dyDescent="0.25"/>
    <row r="170" customFormat="1" ht="33.75" customHeight="1" x14ac:dyDescent="0.25"/>
    <row r="171" customFormat="1" ht="33.75" customHeight="1" x14ac:dyDescent="0.25"/>
    <row r="172" customFormat="1" ht="33.75" customHeight="1" x14ac:dyDescent="0.25"/>
    <row r="173" customFormat="1" ht="33.75" customHeight="1" x14ac:dyDescent="0.25"/>
    <row r="174" customFormat="1" ht="33.75" customHeight="1" x14ac:dyDescent="0.25"/>
    <row r="175" customFormat="1" ht="33.75" customHeight="1" x14ac:dyDescent="0.25"/>
    <row r="176" customFormat="1" ht="33.75" customHeight="1" x14ac:dyDescent="0.25"/>
    <row r="177" customFormat="1" ht="33.75" customHeight="1" x14ac:dyDescent="0.25"/>
    <row r="178" customFormat="1" ht="33.75" customHeight="1" x14ac:dyDescent="0.25"/>
    <row r="179" customFormat="1" ht="33.75" customHeight="1" x14ac:dyDescent="0.25"/>
    <row r="180" customFormat="1" ht="33.75" customHeight="1" x14ac:dyDescent="0.25"/>
    <row r="181" customFormat="1" ht="33.75" customHeight="1" x14ac:dyDescent="0.25"/>
    <row r="182" customFormat="1" ht="33.75" customHeight="1" x14ac:dyDescent="0.25"/>
    <row r="183" customFormat="1" ht="33.75" customHeight="1" x14ac:dyDescent="0.25"/>
    <row r="184" customFormat="1" ht="33.75" customHeight="1" x14ac:dyDescent="0.25"/>
    <row r="185" customFormat="1" ht="33.75" customHeight="1" x14ac:dyDescent="0.25"/>
    <row r="186" customFormat="1" ht="33.75" customHeight="1" x14ac:dyDescent="0.25"/>
    <row r="187" customFormat="1" ht="33.75" customHeight="1" x14ac:dyDescent="0.25"/>
    <row r="188" customFormat="1" ht="33.75" customHeight="1" x14ac:dyDescent="0.25"/>
    <row r="189" customFormat="1" ht="33.75" customHeight="1" x14ac:dyDescent="0.25"/>
    <row r="190" customFormat="1" ht="33.75" customHeight="1" x14ac:dyDescent="0.25"/>
    <row r="191" customFormat="1" ht="33.75" customHeight="1" x14ac:dyDescent="0.25"/>
    <row r="192" customFormat="1" ht="33.75" customHeight="1" x14ac:dyDescent="0.25"/>
    <row r="193" customFormat="1" ht="33.75" customHeight="1" x14ac:dyDescent="0.25"/>
    <row r="194" customFormat="1" ht="33.75" customHeight="1" x14ac:dyDescent="0.25"/>
    <row r="195" customFormat="1" ht="33.75" customHeight="1" x14ac:dyDescent="0.25"/>
    <row r="196" customFormat="1" ht="33.75" customHeight="1" x14ac:dyDescent="0.25"/>
    <row r="197" customFormat="1" ht="33.75" customHeight="1" x14ac:dyDescent="0.25"/>
    <row r="198" customFormat="1" ht="33.75" customHeight="1" x14ac:dyDescent="0.25"/>
    <row r="199" customFormat="1" ht="33.75" customHeight="1" x14ac:dyDescent="0.25"/>
    <row r="200" customFormat="1" ht="33.75" customHeight="1" x14ac:dyDescent="0.25"/>
    <row r="201" customFormat="1" ht="33.75" customHeight="1" x14ac:dyDescent="0.25"/>
    <row r="202" customFormat="1" ht="33.75" customHeight="1" x14ac:dyDescent="0.25"/>
    <row r="203" customFormat="1" ht="33.75" customHeight="1" x14ac:dyDescent="0.25"/>
    <row r="204" customFormat="1" ht="33.75" customHeight="1" x14ac:dyDescent="0.25"/>
    <row r="205" customFormat="1" ht="33.75" customHeight="1" x14ac:dyDescent="0.25"/>
    <row r="206" customFormat="1" ht="33.75" customHeight="1" x14ac:dyDescent="0.25"/>
    <row r="207" customFormat="1" ht="33.75" customHeight="1" x14ac:dyDescent="0.25"/>
    <row r="208" customFormat="1" ht="33.75" customHeight="1" x14ac:dyDescent="0.25"/>
    <row r="209" customFormat="1" ht="33.75" customHeight="1" x14ac:dyDescent="0.25"/>
    <row r="210" customFormat="1" ht="33.75" customHeight="1" x14ac:dyDescent="0.25"/>
    <row r="211" customFormat="1" ht="33.75" customHeight="1" x14ac:dyDescent="0.25"/>
    <row r="212" customFormat="1" ht="33.75" customHeight="1" x14ac:dyDescent="0.25"/>
    <row r="213" customFormat="1" ht="33.75" customHeight="1" x14ac:dyDescent="0.25"/>
    <row r="214" customFormat="1" ht="33.75" customHeight="1" x14ac:dyDescent="0.25"/>
    <row r="215" customFormat="1" ht="33.75" customHeight="1" x14ac:dyDescent="0.25"/>
    <row r="216" customFormat="1" ht="33.75" customHeight="1" x14ac:dyDescent="0.25"/>
    <row r="217" customFormat="1" ht="33.75" customHeight="1" x14ac:dyDescent="0.25"/>
    <row r="218" customFormat="1" ht="33.75" customHeight="1" x14ac:dyDescent="0.25"/>
    <row r="219" customFormat="1" ht="33.75" customHeight="1" x14ac:dyDescent="0.25"/>
    <row r="220" customFormat="1" ht="33.75" customHeight="1" x14ac:dyDescent="0.25"/>
    <row r="221" customFormat="1" ht="33.75" customHeight="1" x14ac:dyDescent="0.25"/>
    <row r="222" customFormat="1" ht="33.75" customHeight="1" x14ac:dyDescent="0.25"/>
    <row r="223" customFormat="1" ht="33.75" customHeight="1" x14ac:dyDescent="0.25"/>
    <row r="224" customFormat="1" ht="33.75" customHeight="1" x14ac:dyDescent="0.25"/>
    <row r="225" customFormat="1" ht="33.75" customHeight="1" x14ac:dyDescent="0.25"/>
    <row r="226" customFormat="1" ht="33.75" customHeight="1" x14ac:dyDescent="0.25"/>
    <row r="227" customFormat="1" ht="33.75" customHeight="1" x14ac:dyDescent="0.25"/>
    <row r="228" customFormat="1" ht="33.75" customHeight="1" x14ac:dyDescent="0.25"/>
    <row r="229" customFormat="1" ht="33.75" customHeight="1" x14ac:dyDescent="0.25"/>
    <row r="230" customFormat="1" ht="33.75" customHeight="1" x14ac:dyDescent="0.25"/>
    <row r="231" customFormat="1" ht="33.75" customHeight="1" x14ac:dyDescent="0.25"/>
    <row r="232" customFormat="1" ht="33.75" customHeight="1" x14ac:dyDescent="0.25"/>
    <row r="233" customFormat="1" ht="33.75" customHeight="1" x14ac:dyDescent="0.25"/>
    <row r="234" customFormat="1" ht="33.75" customHeight="1" x14ac:dyDescent="0.25"/>
    <row r="235" customFormat="1" ht="33.75" customHeight="1" x14ac:dyDescent="0.25"/>
    <row r="236" customFormat="1" ht="33.75" customHeight="1" x14ac:dyDescent="0.25"/>
    <row r="237" customFormat="1" ht="33.75" customHeight="1" x14ac:dyDescent="0.25"/>
    <row r="238" customFormat="1" ht="33.75" customHeight="1" x14ac:dyDescent="0.25"/>
    <row r="239" customFormat="1" ht="33.75" customHeight="1" x14ac:dyDescent="0.25"/>
    <row r="240" customFormat="1" ht="33.75" customHeight="1" x14ac:dyDescent="0.25"/>
    <row r="241" customFormat="1" ht="33.75" customHeight="1" x14ac:dyDescent="0.25"/>
    <row r="242" customFormat="1" ht="33.75" customHeight="1" x14ac:dyDescent="0.25"/>
    <row r="243" customFormat="1" ht="33.75" customHeight="1" x14ac:dyDescent="0.25"/>
    <row r="244" customFormat="1" ht="33.75" customHeight="1" x14ac:dyDescent="0.25"/>
    <row r="245" customFormat="1" ht="33.75" customHeight="1" x14ac:dyDescent="0.25"/>
    <row r="246" customFormat="1" ht="33.75" customHeight="1" x14ac:dyDescent="0.25"/>
    <row r="247" customFormat="1" ht="33.75" customHeight="1" x14ac:dyDescent="0.25"/>
    <row r="248" customFormat="1" ht="33.75" customHeight="1" x14ac:dyDescent="0.25"/>
    <row r="249" customFormat="1" ht="33.75" customHeight="1" x14ac:dyDescent="0.25"/>
    <row r="250" customFormat="1" ht="33.75" customHeight="1" x14ac:dyDescent="0.25"/>
    <row r="251" customFormat="1" ht="33.75" customHeight="1" x14ac:dyDescent="0.25"/>
    <row r="252" customFormat="1" ht="33.75" customHeight="1" x14ac:dyDescent="0.25"/>
    <row r="253" customFormat="1" ht="33.75" customHeight="1" x14ac:dyDescent="0.25"/>
    <row r="254" customFormat="1" ht="33.75" customHeight="1" x14ac:dyDescent="0.25"/>
    <row r="255" customFormat="1" ht="33.75" customHeight="1" x14ac:dyDescent="0.25"/>
    <row r="256" customFormat="1" ht="33.75" customHeight="1" x14ac:dyDescent="0.25"/>
    <row r="257" customFormat="1" ht="33.75" customHeight="1" x14ac:dyDescent="0.25"/>
    <row r="258" customFormat="1" ht="33.75" customHeight="1" x14ac:dyDescent="0.25"/>
    <row r="259" customFormat="1" ht="33.75" customHeight="1" x14ac:dyDescent="0.25"/>
    <row r="260" customFormat="1" ht="33.75" customHeight="1" x14ac:dyDescent="0.25"/>
    <row r="261" customFormat="1" ht="33.75" customHeight="1" x14ac:dyDescent="0.25"/>
    <row r="262" customFormat="1" ht="33.75" customHeight="1" x14ac:dyDescent="0.25"/>
    <row r="263" customFormat="1" ht="33.75" customHeight="1" x14ac:dyDescent="0.25"/>
    <row r="264" customFormat="1" ht="33.75" customHeight="1" x14ac:dyDescent="0.25"/>
    <row r="265" customFormat="1" ht="33.75" customHeight="1" x14ac:dyDescent="0.25"/>
    <row r="266" customFormat="1" ht="33.75" customHeight="1" x14ac:dyDescent="0.25"/>
    <row r="267" customFormat="1" ht="33.75" customHeight="1" x14ac:dyDescent="0.25"/>
    <row r="268" customFormat="1" ht="33.75" customHeight="1" x14ac:dyDescent="0.25"/>
    <row r="269" customFormat="1" ht="33.75" customHeight="1" x14ac:dyDescent="0.25"/>
    <row r="270" customFormat="1" ht="33.75" customHeight="1" x14ac:dyDescent="0.25"/>
    <row r="271" customFormat="1" ht="33.75" customHeight="1" x14ac:dyDescent="0.25"/>
    <row r="272" customFormat="1" ht="33.75" customHeight="1" x14ac:dyDescent="0.25"/>
    <row r="273" customFormat="1" ht="33.75" customHeight="1" x14ac:dyDescent="0.25"/>
    <row r="274" customFormat="1" ht="33.75" customHeight="1" x14ac:dyDescent="0.25"/>
    <row r="275" customFormat="1" ht="33.75" customHeight="1" x14ac:dyDescent="0.25"/>
    <row r="276" customFormat="1" ht="33.75" customHeight="1" x14ac:dyDescent="0.25"/>
    <row r="277" customFormat="1" ht="33.75" customHeight="1" x14ac:dyDescent="0.25"/>
    <row r="278" customFormat="1" ht="33.75" customHeight="1" x14ac:dyDescent="0.25"/>
    <row r="279" customFormat="1" ht="33.75" customHeight="1" x14ac:dyDescent="0.25"/>
    <row r="280" customFormat="1" ht="33.75" customHeight="1" x14ac:dyDescent="0.25"/>
    <row r="281" customFormat="1" ht="33.75" customHeight="1" x14ac:dyDescent="0.25"/>
    <row r="282" customFormat="1" ht="33.75" customHeight="1" x14ac:dyDescent="0.25"/>
    <row r="283" customFormat="1" ht="33.75" customHeight="1" x14ac:dyDescent="0.25"/>
    <row r="284" customFormat="1" ht="33.75" customHeight="1" x14ac:dyDescent="0.25"/>
    <row r="285" customFormat="1" ht="33.75" customHeight="1" x14ac:dyDescent="0.25"/>
    <row r="286" customFormat="1" ht="33.75" customHeight="1" x14ac:dyDescent="0.25"/>
    <row r="287" customFormat="1" ht="33.75" customHeight="1" x14ac:dyDescent="0.25"/>
    <row r="288" customFormat="1" ht="33.75" customHeight="1" x14ac:dyDescent="0.25"/>
    <row r="289" customFormat="1" ht="33.75" customHeight="1" x14ac:dyDescent="0.25"/>
    <row r="290" customFormat="1" ht="33.75" customHeight="1" x14ac:dyDescent="0.25"/>
    <row r="291" customFormat="1" ht="33.75" customHeight="1" x14ac:dyDescent="0.25"/>
    <row r="292" customFormat="1" ht="33.75" customHeight="1" x14ac:dyDescent="0.25"/>
    <row r="293" customFormat="1" ht="33.75" customHeight="1" x14ac:dyDescent="0.25"/>
    <row r="294" customFormat="1" ht="33.75" customHeight="1" x14ac:dyDescent="0.25"/>
    <row r="295" customFormat="1" ht="33.75" customHeight="1" x14ac:dyDescent="0.25"/>
    <row r="296" customFormat="1" ht="33.75" customHeight="1" x14ac:dyDescent="0.25"/>
    <row r="297" customFormat="1" ht="33.75" customHeight="1" x14ac:dyDescent="0.25"/>
    <row r="298" customFormat="1" ht="33.75" customHeight="1" x14ac:dyDescent="0.25"/>
    <row r="299" customFormat="1" ht="33.75" customHeight="1" x14ac:dyDescent="0.25"/>
    <row r="300" customFormat="1" ht="33.75" customHeight="1" x14ac:dyDescent="0.25"/>
    <row r="301" customFormat="1" ht="33.75" customHeight="1" x14ac:dyDescent="0.25"/>
    <row r="302" customFormat="1" ht="33.75" customHeight="1" x14ac:dyDescent="0.25"/>
    <row r="303" customFormat="1" ht="33.75" customHeight="1" x14ac:dyDescent="0.25"/>
    <row r="304" customFormat="1" ht="33.75" customHeight="1" x14ac:dyDescent="0.25"/>
    <row r="305" customFormat="1" ht="33.75" customHeight="1" x14ac:dyDescent="0.25"/>
    <row r="306" customFormat="1" ht="33.75" customHeight="1" x14ac:dyDescent="0.25"/>
    <row r="307" customFormat="1" ht="33.75" customHeight="1" x14ac:dyDescent="0.25"/>
    <row r="308" customFormat="1" ht="33.75" customHeight="1" x14ac:dyDescent="0.25"/>
    <row r="309" customFormat="1" ht="33.75" customHeight="1" x14ac:dyDescent="0.25"/>
    <row r="310" customFormat="1" ht="33.75" customHeight="1" x14ac:dyDescent="0.25"/>
    <row r="311" customFormat="1" ht="33.75" customHeight="1" x14ac:dyDescent="0.25"/>
    <row r="312" customFormat="1" ht="33.75" customHeight="1" x14ac:dyDescent="0.25"/>
    <row r="313" customFormat="1" ht="33.75" customHeight="1" x14ac:dyDescent="0.25"/>
    <row r="314" customFormat="1" ht="33.75" customHeight="1" x14ac:dyDescent="0.25"/>
    <row r="315" customFormat="1" ht="33.75" customHeight="1" x14ac:dyDescent="0.25"/>
    <row r="316" customFormat="1" ht="33.75" customHeight="1" x14ac:dyDescent="0.25"/>
    <row r="317" customFormat="1" ht="33.75" customHeight="1" x14ac:dyDescent="0.25"/>
    <row r="318" customFormat="1" ht="33.75" customHeight="1" x14ac:dyDescent="0.25"/>
    <row r="319" customFormat="1" ht="33.75" customHeight="1" x14ac:dyDescent="0.25"/>
    <row r="320" customFormat="1" ht="33.75" customHeight="1" x14ac:dyDescent="0.25"/>
    <row r="321" customFormat="1" ht="33.75" customHeight="1" x14ac:dyDescent="0.25"/>
    <row r="322" customFormat="1" ht="33.75" customHeight="1" x14ac:dyDescent="0.25"/>
    <row r="323" customFormat="1" ht="33.75" customHeight="1" x14ac:dyDescent="0.25"/>
    <row r="324" customFormat="1" ht="33.75" customHeight="1" x14ac:dyDescent="0.25"/>
  </sheetData>
  <sheetProtection algorithmName="SHA-512" hashValue="n3pCTDOmG7QNO+owrM753XynteD/DphWS1OnWrIf+vygCJJt2JAbPEC/04EygW1QDgUi2hhPU3GAYBbkx4xhyg==" saltValue="XQlIaLBMBtlss9RvGZFZOA==" spinCount="100000" sheet="1" objects="1" scenarios="1" selectLockedCells="1" selectUnlockedCells="1"/>
  <mergeCells count="20">
    <mergeCell ref="A2:A6"/>
    <mergeCell ref="B2:B6"/>
    <mergeCell ref="A7:A11"/>
    <mergeCell ref="B7:B11"/>
    <mergeCell ref="A12:A14"/>
    <mergeCell ref="B12:B14"/>
    <mergeCell ref="A15:A16"/>
    <mergeCell ref="B15:B16"/>
    <mergeCell ref="A17:A18"/>
    <mergeCell ref="B17:B18"/>
    <mergeCell ref="A19:A22"/>
    <mergeCell ref="B19:B22"/>
    <mergeCell ref="A36:A38"/>
    <mergeCell ref="B36:B38"/>
    <mergeCell ref="A23:A25"/>
    <mergeCell ref="B23:B31"/>
    <mergeCell ref="A26:A27"/>
    <mergeCell ref="A28:A30"/>
    <mergeCell ref="A32:A35"/>
    <mergeCell ref="B32:B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6488-1B7F-465D-BC27-B2FC0F58006B}">
  <sheetPr codeName="Hoja2"/>
  <dimension ref="A1:D35"/>
  <sheetViews>
    <sheetView workbookViewId="0">
      <selection activeCell="E11" sqref="E11"/>
    </sheetView>
  </sheetViews>
  <sheetFormatPr baseColWidth="10" defaultColWidth="9.140625" defaultRowHeight="15" x14ac:dyDescent="0.25"/>
  <cols>
    <col min="1" max="1" width="28" customWidth="1"/>
    <col min="2" max="2" width="32.42578125" customWidth="1"/>
    <col min="3" max="3" width="30.42578125" customWidth="1"/>
    <col min="4" max="4" width="20.5703125" customWidth="1"/>
  </cols>
  <sheetData>
    <row r="1" spans="1:4" ht="15.75" thickBot="1" x14ac:dyDescent="0.3">
      <c r="A1" s="25" t="s">
        <v>33</v>
      </c>
      <c r="B1" s="26" t="s">
        <v>34</v>
      </c>
      <c r="C1" s="26" t="s">
        <v>35</v>
      </c>
      <c r="D1" s="27" t="s">
        <v>36</v>
      </c>
    </row>
    <row r="2" spans="1:4" ht="16.5" x14ac:dyDescent="0.25">
      <c r="A2" s="103" t="s">
        <v>1</v>
      </c>
      <c r="B2" s="110" t="s">
        <v>37</v>
      </c>
      <c r="C2" s="28" t="s">
        <v>9</v>
      </c>
      <c r="D2" s="29">
        <v>100</v>
      </c>
    </row>
    <row r="3" spans="1:4" ht="33" x14ac:dyDescent="0.25">
      <c r="A3" s="109"/>
      <c r="B3" s="111"/>
      <c r="C3" s="11" t="s">
        <v>38</v>
      </c>
      <c r="D3" s="30">
        <v>75</v>
      </c>
    </row>
    <row r="4" spans="1:4" ht="33" x14ac:dyDescent="0.25">
      <c r="A4" s="109"/>
      <c r="B4" s="111"/>
      <c r="C4" s="11" t="s">
        <v>39</v>
      </c>
      <c r="D4" s="30">
        <v>50</v>
      </c>
    </row>
    <row r="5" spans="1:4" ht="16.5" x14ac:dyDescent="0.25">
      <c r="A5" s="109"/>
      <c r="B5" s="111"/>
      <c r="C5" s="11" t="s">
        <v>40</v>
      </c>
      <c r="D5" s="30">
        <v>25</v>
      </c>
    </row>
    <row r="6" spans="1:4" ht="17.25" thickBot="1" x14ac:dyDescent="0.3">
      <c r="A6" s="104"/>
      <c r="B6" s="112"/>
      <c r="C6" s="31" t="s">
        <v>20</v>
      </c>
      <c r="D6" s="32">
        <v>0</v>
      </c>
    </row>
    <row r="7" spans="1:4" ht="26.25" customHeight="1" x14ac:dyDescent="0.25">
      <c r="A7" s="103" t="s">
        <v>2</v>
      </c>
      <c r="B7" s="105" t="s">
        <v>41</v>
      </c>
      <c r="C7" s="35" t="s">
        <v>10</v>
      </c>
      <c r="D7" s="36">
        <v>100</v>
      </c>
    </row>
    <row r="8" spans="1:4" ht="18" customHeight="1" x14ac:dyDescent="0.25">
      <c r="A8" s="109"/>
      <c r="B8" s="101"/>
      <c r="C8" s="12" t="s">
        <v>42</v>
      </c>
      <c r="D8" s="37">
        <v>80</v>
      </c>
    </row>
    <row r="9" spans="1:4" ht="16.5" customHeight="1" x14ac:dyDescent="0.25">
      <c r="A9" s="109"/>
      <c r="B9" s="101"/>
      <c r="C9" s="12" t="s">
        <v>43</v>
      </c>
      <c r="D9" s="37">
        <v>60</v>
      </c>
    </row>
    <row r="10" spans="1:4" ht="19.5" customHeight="1" x14ac:dyDescent="0.25">
      <c r="A10" s="109"/>
      <c r="B10" s="101"/>
      <c r="C10" s="12" t="s">
        <v>44</v>
      </c>
      <c r="D10" s="37">
        <v>40</v>
      </c>
    </row>
    <row r="11" spans="1:4" ht="24.75" customHeight="1" thickBot="1" x14ac:dyDescent="0.3">
      <c r="A11" s="104"/>
      <c r="B11" s="106"/>
      <c r="C11" s="38" t="s">
        <v>15</v>
      </c>
      <c r="D11" s="39">
        <v>20</v>
      </c>
    </row>
    <row r="12" spans="1:4" ht="15" customHeight="1" x14ac:dyDescent="0.25">
      <c r="A12" s="103" t="s">
        <v>3</v>
      </c>
      <c r="B12" s="105" t="s">
        <v>45</v>
      </c>
      <c r="C12" s="40" t="s">
        <v>11</v>
      </c>
      <c r="D12" s="41">
        <v>100</v>
      </c>
    </row>
    <row r="13" spans="1:4" ht="15" customHeight="1" x14ac:dyDescent="0.25">
      <c r="A13" s="109"/>
      <c r="B13" s="101"/>
      <c r="C13" s="14" t="s">
        <v>46</v>
      </c>
      <c r="D13" s="42">
        <v>50</v>
      </c>
    </row>
    <row r="14" spans="1:4" ht="15" customHeight="1" thickBot="1" x14ac:dyDescent="0.3">
      <c r="A14" s="104"/>
      <c r="B14" s="106"/>
      <c r="C14" s="43" t="s">
        <v>16</v>
      </c>
      <c r="D14" s="44">
        <v>1</v>
      </c>
    </row>
    <row r="15" spans="1:4" ht="15" customHeight="1" x14ac:dyDescent="0.25">
      <c r="A15" s="103" t="s">
        <v>4</v>
      </c>
      <c r="B15" s="105" t="s">
        <v>47</v>
      </c>
      <c r="C15" s="40" t="s">
        <v>21</v>
      </c>
      <c r="D15" s="41">
        <v>1</v>
      </c>
    </row>
    <row r="16" spans="1:4" ht="15" customHeight="1" thickBot="1" x14ac:dyDescent="0.3">
      <c r="A16" s="104"/>
      <c r="B16" s="106"/>
      <c r="C16" s="43" t="s">
        <v>12</v>
      </c>
      <c r="D16" s="44">
        <v>100</v>
      </c>
    </row>
    <row r="17" spans="1:4" ht="21.75" customHeight="1" x14ac:dyDescent="0.25">
      <c r="A17" s="107" t="s">
        <v>5</v>
      </c>
      <c r="B17" s="105" t="s">
        <v>48</v>
      </c>
      <c r="C17" s="40" t="s">
        <v>17</v>
      </c>
      <c r="D17" s="41">
        <v>1</v>
      </c>
    </row>
    <row r="18" spans="1:4" ht="21.75" customHeight="1" thickBot="1" x14ac:dyDescent="0.3">
      <c r="A18" s="108"/>
      <c r="B18" s="106"/>
      <c r="C18" s="45" t="s">
        <v>12</v>
      </c>
      <c r="D18" s="44">
        <v>100</v>
      </c>
    </row>
    <row r="19" spans="1:4" ht="15" customHeight="1" x14ac:dyDescent="0.25">
      <c r="A19" s="98" t="s">
        <v>49</v>
      </c>
      <c r="B19" s="101"/>
      <c r="C19" s="33" t="s">
        <v>50</v>
      </c>
      <c r="D19" s="34">
        <v>1</v>
      </c>
    </row>
    <row r="20" spans="1:4" x14ac:dyDescent="0.25">
      <c r="A20" s="98"/>
      <c r="B20" s="101"/>
      <c r="C20" s="13" t="s">
        <v>51</v>
      </c>
      <c r="D20" s="15">
        <v>34</v>
      </c>
    </row>
    <row r="21" spans="1:4" x14ac:dyDescent="0.25">
      <c r="A21" s="98"/>
      <c r="B21" s="101"/>
      <c r="C21" s="14" t="s">
        <v>52</v>
      </c>
      <c r="D21" s="15">
        <v>68</v>
      </c>
    </row>
    <row r="22" spans="1:4" x14ac:dyDescent="0.25">
      <c r="A22" s="99"/>
      <c r="B22" s="102"/>
      <c r="C22" s="13" t="s">
        <v>53</v>
      </c>
      <c r="D22" s="15">
        <v>100</v>
      </c>
    </row>
    <row r="23" spans="1:4" x14ac:dyDescent="0.25">
      <c r="A23" s="97" t="s">
        <v>54</v>
      </c>
      <c r="B23" s="100"/>
      <c r="C23" s="16" t="s">
        <v>55</v>
      </c>
      <c r="D23" s="15">
        <v>100</v>
      </c>
    </row>
    <row r="24" spans="1:4" x14ac:dyDescent="0.25">
      <c r="A24" s="98"/>
      <c r="B24" s="101"/>
      <c r="C24" s="16" t="s">
        <v>56</v>
      </c>
      <c r="D24" s="15">
        <v>90</v>
      </c>
    </row>
    <row r="25" spans="1:4" x14ac:dyDescent="0.25">
      <c r="A25" s="99"/>
      <c r="B25" s="102"/>
      <c r="C25" s="16" t="s">
        <v>57</v>
      </c>
      <c r="D25" s="15">
        <v>80</v>
      </c>
    </row>
    <row r="26" spans="1:4" ht="26.25" x14ac:dyDescent="0.25">
      <c r="A26" s="97" t="s">
        <v>58</v>
      </c>
      <c r="B26" s="100"/>
      <c r="C26" s="16" t="s">
        <v>59</v>
      </c>
      <c r="D26" s="15">
        <v>70</v>
      </c>
    </row>
    <row r="27" spans="1:4" ht="26.25" x14ac:dyDescent="0.25">
      <c r="A27" s="99"/>
      <c r="B27" s="102"/>
      <c r="C27" s="16" t="s">
        <v>60</v>
      </c>
      <c r="D27" s="15">
        <v>60</v>
      </c>
    </row>
    <row r="28" spans="1:4" x14ac:dyDescent="0.25">
      <c r="A28" s="97" t="s">
        <v>61</v>
      </c>
      <c r="B28" s="100"/>
      <c r="C28" s="16" t="s">
        <v>62</v>
      </c>
      <c r="D28" s="15">
        <v>50</v>
      </c>
    </row>
    <row r="29" spans="1:4" x14ac:dyDescent="0.25">
      <c r="A29" s="98"/>
      <c r="B29" s="101"/>
      <c r="C29" s="16" t="s">
        <v>63</v>
      </c>
      <c r="D29" s="15">
        <v>40</v>
      </c>
    </row>
    <row r="30" spans="1:4" x14ac:dyDescent="0.25">
      <c r="A30" s="98"/>
      <c r="B30" s="101"/>
      <c r="C30" s="16" t="s">
        <v>64</v>
      </c>
      <c r="D30" s="15">
        <v>30</v>
      </c>
    </row>
    <row r="31" spans="1:4" x14ac:dyDescent="0.25">
      <c r="A31" s="17" t="s">
        <v>65</v>
      </c>
      <c r="B31" s="18"/>
      <c r="C31" s="16" t="s">
        <v>66</v>
      </c>
      <c r="D31" s="15">
        <v>20</v>
      </c>
    </row>
    <row r="32" spans="1:4" x14ac:dyDescent="0.25">
      <c r="A32" s="95" t="s">
        <v>67</v>
      </c>
      <c r="B32" s="96" t="s">
        <v>68</v>
      </c>
      <c r="C32" s="15" t="s">
        <v>69</v>
      </c>
      <c r="D32" s="15">
        <v>1</v>
      </c>
    </row>
    <row r="33" spans="1:4" x14ac:dyDescent="0.25">
      <c r="A33" s="95"/>
      <c r="B33" s="96"/>
      <c r="C33" s="15" t="s">
        <v>70</v>
      </c>
      <c r="D33" s="15">
        <v>30</v>
      </c>
    </row>
    <row r="34" spans="1:4" x14ac:dyDescent="0.25">
      <c r="A34" s="95"/>
      <c r="B34" s="96"/>
      <c r="C34" s="15" t="s">
        <v>71</v>
      </c>
      <c r="D34" s="15">
        <v>65</v>
      </c>
    </row>
    <row r="35" spans="1:4" x14ac:dyDescent="0.25">
      <c r="A35" s="95"/>
      <c r="B35" s="96"/>
      <c r="C35" s="15" t="s">
        <v>72</v>
      </c>
      <c r="D35" s="15">
        <v>100</v>
      </c>
    </row>
  </sheetData>
  <mergeCells count="20">
    <mergeCell ref="A2:A6"/>
    <mergeCell ref="B2:B6"/>
    <mergeCell ref="A7:A11"/>
    <mergeCell ref="B7:B11"/>
    <mergeCell ref="A12:A14"/>
    <mergeCell ref="B12:B14"/>
    <mergeCell ref="A15:A16"/>
    <mergeCell ref="B15:B16"/>
    <mergeCell ref="A17:A18"/>
    <mergeCell ref="B17:B18"/>
    <mergeCell ref="A19:A22"/>
    <mergeCell ref="B19:B22"/>
    <mergeCell ref="A32:A35"/>
    <mergeCell ref="B32:B35"/>
    <mergeCell ref="A23:A25"/>
    <mergeCell ref="B23:B25"/>
    <mergeCell ref="A26:A27"/>
    <mergeCell ref="B26:B27"/>
    <mergeCell ref="A28:A30"/>
    <mergeCell ref="B28:B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0246-321E-4638-9434-8A45011191E5}">
  <sheetPr codeName="Hoja3"/>
  <dimension ref="A1:B6"/>
  <sheetViews>
    <sheetView showGridLines="0" workbookViewId="0">
      <selection activeCell="B29" sqref="B29"/>
    </sheetView>
  </sheetViews>
  <sheetFormatPr baseColWidth="10" defaultRowHeight="15" x14ac:dyDescent="0.25"/>
  <cols>
    <col min="1" max="1" width="15.42578125" customWidth="1"/>
    <col min="2" max="2" width="15" customWidth="1"/>
    <col min="3" max="3" width="16.42578125" customWidth="1"/>
  </cols>
  <sheetData>
    <row r="1" spans="1:2" ht="16.5" thickBot="1" x14ac:dyDescent="0.3">
      <c r="A1" s="20" t="s">
        <v>33</v>
      </c>
      <c r="B1" s="20" t="s">
        <v>36</v>
      </c>
    </row>
    <row r="2" spans="1:2" ht="16.5" thickBot="1" x14ac:dyDescent="0.3">
      <c r="A2" s="46" t="s">
        <v>1</v>
      </c>
      <c r="B2" s="48">
        <v>0.35</v>
      </c>
    </row>
    <row r="3" spans="1:2" ht="16.5" thickBot="1" x14ac:dyDescent="0.3">
      <c r="A3" s="47" t="s">
        <v>2</v>
      </c>
      <c r="B3" s="49">
        <v>0.15</v>
      </c>
    </row>
    <row r="4" spans="1:2" ht="21" customHeight="1" thickBot="1" x14ac:dyDescent="0.3">
      <c r="A4" s="47" t="s">
        <v>3</v>
      </c>
      <c r="B4" s="49">
        <v>0.15</v>
      </c>
    </row>
    <row r="5" spans="1:2" ht="16.5" thickBot="1" x14ac:dyDescent="0.3">
      <c r="A5" s="47" t="s">
        <v>4</v>
      </c>
      <c r="B5" s="49">
        <v>0.1</v>
      </c>
    </row>
    <row r="6" spans="1:2" ht="18.75" customHeight="1" thickBot="1" x14ac:dyDescent="0.3">
      <c r="A6" s="47" t="s">
        <v>5</v>
      </c>
      <c r="B6" s="50">
        <v>0.25</v>
      </c>
    </row>
  </sheetData>
  <sheetProtection algorithmName="SHA-512" hashValue="so5IVh8w+VvMEq9gwcGVZjX6jo8bidxrSy6OjPjepr77vubkNmTzVmlF/0FLnqG5sc7TldOn1wPVWGrOBF3DrA==" saltValue="9ISbQcslOR/Yw/cs6EycK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EDED-50B6-4ACD-A9F1-076BD02E6746}">
  <sheetPr codeName="Hoja4"/>
  <dimension ref="A1:B5"/>
  <sheetViews>
    <sheetView workbookViewId="0">
      <selection activeCell="I13" sqref="I13"/>
    </sheetView>
  </sheetViews>
  <sheetFormatPr baseColWidth="10" defaultRowHeight="15" x14ac:dyDescent="0.25"/>
  <cols>
    <col min="1" max="1" width="22.7109375" customWidth="1"/>
  </cols>
  <sheetData>
    <row r="1" spans="1:2" ht="16.5" thickBot="1" x14ac:dyDescent="0.3">
      <c r="A1" s="20" t="s">
        <v>33</v>
      </c>
      <c r="B1" s="19" t="s">
        <v>6</v>
      </c>
    </row>
    <row r="2" spans="1:2" ht="32.25" thickBot="1" x14ac:dyDescent="0.3">
      <c r="A2" s="21" t="s">
        <v>49</v>
      </c>
      <c r="B2" s="22">
        <v>0.15</v>
      </c>
    </row>
    <row r="3" spans="1:2" ht="32.25" thickBot="1" x14ac:dyDescent="0.3">
      <c r="A3" s="23" t="s">
        <v>73</v>
      </c>
      <c r="B3" s="24">
        <v>0.15</v>
      </c>
    </row>
    <row r="4" spans="1:2" ht="48" thickBot="1" x14ac:dyDescent="0.3">
      <c r="A4" s="23" t="s">
        <v>67</v>
      </c>
      <c r="B4" s="24">
        <v>0.25</v>
      </c>
    </row>
    <row r="5" spans="1:2" ht="16.5" thickBot="1" x14ac:dyDescent="0.3">
      <c r="A5" s="23" t="s">
        <v>74</v>
      </c>
      <c r="B5" s="24">
        <v>0.45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EVALUACIÓN DE RIESGO</vt:lpstr>
      <vt:lpstr>REFERENCIAS RIESGO</vt:lpstr>
      <vt:lpstr>Referencia</vt:lpstr>
      <vt:lpstr>PONDERACIÓN</vt:lpstr>
      <vt:lpstr>Ponderación </vt:lpstr>
      <vt:lpstr>clasificacion</vt:lpstr>
      <vt:lpstr>evitabilidad</vt:lpstr>
      <vt:lpstr>'REFERENCIAS RIESGO'!Frecuencia</vt:lpstr>
      <vt:lpstr>frecuencia</vt:lpstr>
      <vt:lpstr>'REFERENCIAS RIESGO'!insidiosidad</vt:lpstr>
      <vt:lpstr>insidiosidad</vt:lpstr>
      <vt:lpstr>NUEVO</vt:lpstr>
      <vt:lpstr>Perfil</vt:lpstr>
      <vt:lpstr>puntuacion_funcion</vt:lpstr>
      <vt:lpstr>'REFERENCIAS RIESGO'!severidad</vt:lpstr>
      <vt:lpstr>Severidad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Castrillon</dc:creator>
  <cp:lastModifiedBy>Martha Castrillon</cp:lastModifiedBy>
  <dcterms:created xsi:type="dcterms:W3CDTF">2022-10-14T08:53:33Z</dcterms:created>
  <dcterms:modified xsi:type="dcterms:W3CDTF">2022-10-14T09:08:05Z</dcterms:modified>
</cp:coreProperties>
</file>