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Downloads\PROYECTO\"/>
    </mc:Choice>
  </mc:AlternateContent>
  <bookViews>
    <workbookView xWindow="0" yWindow="0" windowWidth="7470" windowHeight="2370" tabRatio="896"/>
  </bookViews>
  <sheets>
    <sheet name="INDICE" sheetId="98" r:id="rId1"/>
    <sheet name="1" sheetId="86" r:id="rId2"/>
    <sheet name="2" sheetId="94" r:id="rId3"/>
    <sheet name="Detalle de PI's" sheetId="9" state="hidden" r:id="rId4"/>
  </sheets>
  <externalReferences>
    <externalReference r:id="rId5"/>
    <externalReference r:id="rId6"/>
    <externalReference r:id="rId7"/>
  </externalReferences>
  <definedNames>
    <definedName name="_xlnm._FilterDatabase" localSheetId="1" hidden="1">'1'!$A$2:$M$101</definedName>
    <definedName name="_xlnm._FilterDatabase" localSheetId="2" hidden="1">'2'!$N$8:$P$14</definedName>
    <definedName name="_xlnm._FilterDatabase" localSheetId="3" hidden="1">'Detalle de PI''s'!$A$1:$E$1</definedName>
    <definedName name="_xlnm._FilterDatabase" localSheetId="0" hidden="1">INDICE!$B$6:$G$6</definedName>
    <definedName name="_xlnm.Extract" localSheetId="1">'1'!#REF!</definedName>
    <definedName name="_xlnm.Extract" localSheetId="2">'2'!#REF!</definedName>
    <definedName name="_xlnm.Extract" localSheetId="3">'Detalle de PI''s'!#REF!</definedName>
    <definedName name="solver_adj" localSheetId="1" hidden="1">'1'!$Q$9:$Q$14</definedName>
    <definedName name="solver_adj" localSheetId="2" hidden="1">'2'!$P$9:$P$12</definedName>
    <definedName name="solver_cvg" localSheetId="1" hidden="1">0.0001</definedName>
    <definedName name="solver_cvg" localSheetId="2" hidden="1">0.0001</definedName>
    <definedName name="solver_drv" localSheetId="1" hidden="1">1</definedName>
    <definedName name="solver_drv" localSheetId="2" hidden="1">1</definedName>
    <definedName name="solver_eng" localSheetId="1" hidden="1">1</definedName>
    <definedName name="solver_eng" localSheetId="2" hidden="1">1</definedName>
    <definedName name="solver_est" localSheetId="1" hidden="1">1</definedName>
    <definedName name="solver_est" localSheetId="2" hidden="1">1</definedName>
    <definedName name="solver_itr" localSheetId="1" hidden="1">2147483647</definedName>
    <definedName name="solver_itr" localSheetId="2" hidden="1">2147483647</definedName>
    <definedName name="solver_lhs0" localSheetId="1" hidden="1">'1'!#REF!</definedName>
    <definedName name="solver_lhs0" localSheetId="2" hidden="1">'2'!#REF!</definedName>
    <definedName name="solver_lhs1" localSheetId="1" hidden="1">'1'!$V$15</definedName>
    <definedName name="solver_lhs1" localSheetId="2" hidden="1">'2'!$U$15</definedName>
    <definedName name="solver_lhs10" localSheetId="1" hidden="1">'1'!#REF!</definedName>
    <definedName name="solver_lhs10" localSheetId="2" hidden="1">'2'!#REF!</definedName>
    <definedName name="solver_lhs11" localSheetId="1" hidden="1">'1'!#REF!</definedName>
    <definedName name="solver_lhs11" localSheetId="2" hidden="1">'2'!#REF!</definedName>
    <definedName name="solver_lhs12" localSheetId="1" hidden="1">'1'!#REF!</definedName>
    <definedName name="solver_lhs12" localSheetId="2" hidden="1">'2'!#REF!</definedName>
    <definedName name="solver_lhs13" localSheetId="1" hidden="1">'1'!#REF!</definedName>
    <definedName name="solver_lhs13" localSheetId="2" hidden="1">'2'!#REF!</definedName>
    <definedName name="solver_lhs14" localSheetId="1" hidden="1">'1'!$W$12</definedName>
    <definedName name="solver_lhs14" localSheetId="2" hidden="1">'2'!$V$12</definedName>
    <definedName name="solver_lhs15" localSheetId="1" hidden="1">'1'!#REF!</definedName>
    <definedName name="solver_lhs15" localSheetId="2" hidden="1">'2'!#REF!</definedName>
    <definedName name="solver_lhs16" localSheetId="1" hidden="1">'1'!#REF!</definedName>
    <definedName name="solver_lhs16" localSheetId="2" hidden="1">'2'!#REF!</definedName>
    <definedName name="solver_lhs17" localSheetId="1" hidden="1">'1'!#REF!</definedName>
    <definedName name="solver_lhs17" localSheetId="2" hidden="1">'2'!#REF!</definedName>
    <definedName name="solver_lhs18" localSheetId="1" hidden="1">'1'!#REF!</definedName>
    <definedName name="solver_lhs18" localSheetId="2" hidden="1">'2'!#REF!</definedName>
    <definedName name="solver_lhs19" localSheetId="1" hidden="1">'1'!#REF!</definedName>
    <definedName name="solver_lhs19" localSheetId="2" hidden="1">'2'!#REF!</definedName>
    <definedName name="solver_lhs2" localSheetId="1" hidden="1">'1'!$V$9</definedName>
    <definedName name="solver_lhs2" localSheetId="2" hidden="1">'2'!$U$9</definedName>
    <definedName name="solver_lhs20" localSheetId="1" hidden="1">'1'!#REF!</definedName>
    <definedName name="solver_lhs20" localSheetId="2" hidden="1">'2'!#REF!</definedName>
    <definedName name="solver_lhs21" localSheetId="1" hidden="1">'1'!#REF!</definedName>
    <definedName name="solver_lhs21" localSheetId="2" hidden="1">'2'!#REF!</definedName>
    <definedName name="solver_lhs22" localSheetId="1" hidden="1">'1'!#REF!</definedName>
    <definedName name="solver_lhs22" localSheetId="2" hidden="1">'2'!#REF!</definedName>
    <definedName name="solver_lhs23" localSheetId="1" hidden="1">'1'!#REF!</definedName>
    <definedName name="solver_lhs23" localSheetId="2" hidden="1">'2'!#REF!</definedName>
    <definedName name="solver_lhs24" localSheetId="1" hidden="1">'1'!#REF!</definedName>
    <definedName name="solver_lhs24" localSheetId="2" hidden="1">'2'!#REF!</definedName>
    <definedName name="solver_lhs25" localSheetId="1" hidden="1">'1'!#REF!</definedName>
    <definedName name="solver_lhs25" localSheetId="2" hidden="1">'2'!#REF!</definedName>
    <definedName name="solver_lhs3" localSheetId="1" hidden="1">'1'!$V$12</definedName>
    <definedName name="solver_lhs3" localSheetId="2" hidden="1">'2'!$U$12</definedName>
    <definedName name="solver_lhs4" localSheetId="1" hidden="1">'1'!$M$30</definedName>
    <definedName name="solver_lhs4" localSheetId="2" hidden="1">'2'!$L$30</definedName>
    <definedName name="solver_lhs5" localSheetId="1" hidden="1">'1'!$M$39</definedName>
    <definedName name="solver_lhs5" localSheetId="2" hidden="1">'2'!$L$39</definedName>
    <definedName name="solver_lhs6" localSheetId="1" hidden="1">'1'!$M$46</definedName>
    <definedName name="solver_lhs6" localSheetId="2" hidden="1">'2'!$L$46</definedName>
    <definedName name="solver_lhs7" localSheetId="1" hidden="1">'1'!$M$13</definedName>
    <definedName name="solver_lhs7" localSheetId="2" hidden="1">'2'!$L$13</definedName>
    <definedName name="solver_lhs8" localSheetId="1" hidden="1">'1'!$Q$11</definedName>
    <definedName name="solver_lhs8" localSheetId="2" hidden="1">'2'!$P$10</definedName>
    <definedName name="solver_lhs9" localSheetId="1" hidden="1">'1'!$Q$16</definedName>
    <definedName name="solver_lhs9" localSheetId="2" hidden="1">'2'!$P$14</definedName>
    <definedName name="solver_mip" localSheetId="1" hidden="1">2147483647</definedName>
    <definedName name="solver_mip" localSheetId="2" hidden="1">2147483647</definedName>
    <definedName name="solver_mni" localSheetId="1" hidden="1">30</definedName>
    <definedName name="solver_mni" localSheetId="2" hidden="1">30</definedName>
    <definedName name="solver_mrt" localSheetId="1" hidden="1">0.075</definedName>
    <definedName name="solver_mrt" localSheetId="2" hidden="1">0.075</definedName>
    <definedName name="solver_msl" localSheetId="1" hidden="1">2</definedName>
    <definedName name="solver_msl" localSheetId="2" hidden="1">2</definedName>
    <definedName name="solver_neg" localSheetId="1" hidden="1">1</definedName>
    <definedName name="solver_neg" localSheetId="2" hidden="1">1</definedName>
    <definedName name="solver_nod" localSheetId="1" hidden="1">2147483647</definedName>
    <definedName name="solver_nod" localSheetId="2" hidden="1">2147483647</definedName>
    <definedName name="solver_num" localSheetId="1" hidden="1">10</definedName>
    <definedName name="solver_num" localSheetId="2" hidden="1">10</definedName>
    <definedName name="solver_nwt" localSheetId="1" hidden="1">1</definedName>
    <definedName name="solver_nwt" localSheetId="2" hidden="1">1</definedName>
    <definedName name="solver_opt" localSheetId="1" hidden="1">'1'!$V$17</definedName>
    <definedName name="solver_opt" localSheetId="2" hidden="1">'2'!$U$17</definedName>
    <definedName name="solver_pre" localSheetId="1" hidden="1">0.000001</definedName>
    <definedName name="solver_pre" localSheetId="2" hidden="1">0.000001</definedName>
    <definedName name="solver_rbv" localSheetId="1" hidden="1">1</definedName>
    <definedName name="solver_rbv" localSheetId="2" hidden="1">1</definedName>
    <definedName name="solver_rel0" localSheetId="1" hidden="1">2</definedName>
    <definedName name="solver_rel0" localSheetId="2" hidden="1">2</definedName>
    <definedName name="solver_rel1" localSheetId="1" hidden="1">2</definedName>
    <definedName name="solver_rel1" localSheetId="2" hidden="1">2</definedName>
    <definedName name="solver_rel10" localSheetId="1" hidden="1">2</definedName>
    <definedName name="solver_rel10" localSheetId="2" hidden="1">2</definedName>
    <definedName name="solver_rel11" localSheetId="1" hidden="1">2</definedName>
    <definedName name="solver_rel11" localSheetId="2" hidden="1">2</definedName>
    <definedName name="solver_rel12" localSheetId="1" hidden="1">2</definedName>
    <definedName name="solver_rel12" localSheetId="2" hidden="1">2</definedName>
    <definedName name="solver_rel13" localSheetId="1" hidden="1">2</definedName>
    <definedName name="solver_rel13" localSheetId="2" hidden="1">2</definedName>
    <definedName name="solver_rel14" localSheetId="1" hidden="1">2</definedName>
    <definedName name="solver_rel14" localSheetId="2" hidden="1">2</definedName>
    <definedName name="solver_rel15" localSheetId="1" hidden="1">2</definedName>
    <definedName name="solver_rel15" localSheetId="2" hidden="1">2</definedName>
    <definedName name="solver_rel16" localSheetId="1" hidden="1">2</definedName>
    <definedName name="solver_rel16" localSheetId="2" hidden="1">2</definedName>
    <definedName name="solver_rel17" localSheetId="1" hidden="1">2</definedName>
    <definedName name="solver_rel17" localSheetId="2" hidden="1">2</definedName>
    <definedName name="solver_rel18" localSheetId="1" hidden="1">2</definedName>
    <definedName name="solver_rel18" localSheetId="2" hidden="1">2</definedName>
    <definedName name="solver_rel19" localSheetId="1" hidden="1">3</definedName>
    <definedName name="solver_rel19" localSheetId="2" hidden="1">3</definedName>
    <definedName name="solver_rel2" localSheetId="1" hidden="1">2</definedName>
    <definedName name="solver_rel2" localSheetId="2" hidden="1">2</definedName>
    <definedName name="solver_rel20" localSheetId="1" hidden="1">3</definedName>
    <definedName name="solver_rel20" localSheetId="2" hidden="1">3</definedName>
    <definedName name="solver_rel21" localSheetId="1" hidden="1">3</definedName>
    <definedName name="solver_rel21" localSheetId="2" hidden="1">3</definedName>
    <definedName name="solver_rel22" localSheetId="1" hidden="1">3</definedName>
    <definedName name="solver_rel22" localSheetId="2" hidden="1">3</definedName>
    <definedName name="solver_rel23" localSheetId="1" hidden="1">3</definedName>
    <definedName name="solver_rel23" localSheetId="2" hidden="1">3</definedName>
    <definedName name="solver_rel24" localSheetId="1" hidden="1">3</definedName>
    <definedName name="solver_rel24" localSheetId="2" hidden="1">3</definedName>
    <definedName name="solver_rel25" localSheetId="1" hidden="1">3</definedName>
    <definedName name="solver_rel25" localSheetId="2" hidden="1">3</definedName>
    <definedName name="solver_rel3" localSheetId="1" hidden="1">2</definedName>
    <definedName name="solver_rel3" localSheetId="2" hidden="1">2</definedName>
    <definedName name="solver_rel4" localSheetId="1" hidden="1">2</definedName>
    <definedName name="solver_rel4" localSheetId="2" hidden="1">2</definedName>
    <definedName name="solver_rel5" localSheetId="1" hidden="1">2</definedName>
    <definedName name="solver_rel5" localSheetId="2" hidden="1">2</definedName>
    <definedName name="solver_rel6" localSheetId="1" hidden="1">2</definedName>
    <definedName name="solver_rel6" localSheetId="2" hidden="1">2</definedName>
    <definedName name="solver_rel7" localSheetId="1" hidden="1">2</definedName>
    <definedName name="solver_rel7" localSheetId="2" hidden="1">2</definedName>
    <definedName name="solver_rel8" localSheetId="1" hidden="1">2</definedName>
    <definedName name="solver_rel8" localSheetId="2" hidden="1">2</definedName>
    <definedName name="solver_rel9" localSheetId="1" hidden="1">2</definedName>
    <definedName name="solver_rel9" localSheetId="2" hidden="1">2</definedName>
    <definedName name="solver_rhs0" localSheetId="1" hidden="1">0</definedName>
    <definedName name="solver_rhs0" localSheetId="2" hidden="1">0</definedName>
    <definedName name="solver_rhs1" localSheetId="1" hidden="1">0</definedName>
    <definedName name="solver_rhs1" localSheetId="2" hidden="1">0</definedName>
    <definedName name="solver_rhs10" localSheetId="1" hidden="1">0%</definedName>
    <definedName name="solver_rhs10" localSheetId="2" hidden="1">0%</definedName>
    <definedName name="solver_rhs11" localSheetId="1" hidden="1">0</definedName>
    <definedName name="solver_rhs11" localSheetId="2" hidden="1">0</definedName>
    <definedName name="solver_rhs12" localSheetId="1" hidden="1">0</definedName>
    <definedName name="solver_rhs12" localSheetId="2" hidden="1">0</definedName>
    <definedName name="solver_rhs13" localSheetId="1" hidden="1">0</definedName>
    <definedName name="solver_rhs13" localSheetId="2" hidden="1">0</definedName>
    <definedName name="solver_rhs14" localSheetId="1" hidden="1">0</definedName>
    <definedName name="solver_rhs14" localSheetId="2" hidden="1">0</definedName>
    <definedName name="solver_rhs15" localSheetId="1" hidden="1">0</definedName>
    <definedName name="solver_rhs15" localSheetId="2" hidden="1">0</definedName>
    <definedName name="solver_rhs16" localSheetId="1" hidden="1">0</definedName>
    <definedName name="solver_rhs16" localSheetId="2" hidden="1">0</definedName>
    <definedName name="solver_rhs17" localSheetId="1" hidden="1">0</definedName>
    <definedName name="solver_rhs17" localSheetId="2" hidden="1">0</definedName>
    <definedName name="solver_rhs18" localSheetId="1" hidden="1">0</definedName>
    <definedName name="solver_rhs18" localSheetId="2" hidden="1">0</definedName>
    <definedName name="solver_rhs19" localSheetId="1" hidden="1">0</definedName>
    <definedName name="solver_rhs19" localSheetId="2" hidden="1">0</definedName>
    <definedName name="solver_rhs2" localSheetId="1" hidden="1">0</definedName>
    <definedName name="solver_rhs2" localSheetId="2" hidden="1">0</definedName>
    <definedName name="solver_rhs20" localSheetId="1" hidden="1">0</definedName>
    <definedName name="solver_rhs20" localSheetId="2" hidden="1">0</definedName>
    <definedName name="solver_rhs21" localSheetId="1" hidden="1">0</definedName>
    <definedName name="solver_rhs21" localSheetId="2" hidden="1">0</definedName>
    <definedName name="solver_rhs22" localSheetId="1" hidden="1">0</definedName>
    <definedName name="solver_rhs22" localSheetId="2" hidden="1">0</definedName>
    <definedName name="solver_rhs23" localSheetId="1" hidden="1">0</definedName>
    <definedName name="solver_rhs23" localSheetId="2" hidden="1">0</definedName>
    <definedName name="solver_rhs24" localSheetId="1" hidden="1">0</definedName>
    <definedName name="solver_rhs24" localSheetId="2" hidden="1">0</definedName>
    <definedName name="solver_rhs25" localSheetId="1" hidden="1">0</definedName>
    <definedName name="solver_rhs25" localSheetId="2" hidden="1">0</definedName>
    <definedName name="solver_rhs3" localSheetId="1" hidden="1">0</definedName>
    <definedName name="solver_rhs3" localSheetId="2" hidden="1">0</definedName>
    <definedName name="solver_rhs4" localSheetId="1" hidden="1">'1'!#REF!</definedName>
    <definedName name="solver_rhs4" localSheetId="2" hidden="1">'2'!#REF!</definedName>
    <definedName name="solver_rhs5" localSheetId="1" hidden="1">'1'!#REF!</definedName>
    <definedName name="solver_rhs5" localSheetId="2" hidden="1">'2'!#REF!</definedName>
    <definedName name="solver_rhs6" localSheetId="1" hidden="1">'1'!#REF!</definedName>
    <definedName name="solver_rhs6" localSheetId="2" hidden="1">'2'!#REF!</definedName>
    <definedName name="solver_rhs7" localSheetId="1" hidden="1">'1'!#REF!</definedName>
    <definedName name="solver_rhs7" localSheetId="2" hidden="1">'2'!#REF!</definedName>
    <definedName name="solver_rhs8" localSheetId="1" hidden="1">0</definedName>
    <definedName name="solver_rhs8" localSheetId="2" hidden="1">0</definedName>
    <definedName name="solver_rhs9" localSheetId="1" hidden="1">1000</definedName>
    <definedName name="solver_rhs9" localSheetId="2" hidden="1">1000</definedName>
    <definedName name="solver_rlx" localSheetId="1" hidden="1">2</definedName>
    <definedName name="solver_rlx" localSheetId="2" hidden="1">2</definedName>
    <definedName name="solver_rsd" localSheetId="1" hidden="1">0</definedName>
    <definedName name="solver_rsd" localSheetId="2" hidden="1">0</definedName>
    <definedName name="solver_scl" localSheetId="1" hidden="1">1</definedName>
    <definedName name="solver_scl" localSheetId="2" hidden="1">1</definedName>
    <definedName name="solver_sho" localSheetId="1" hidden="1">2</definedName>
    <definedName name="solver_sho" localSheetId="2" hidden="1">2</definedName>
    <definedName name="solver_ssz" localSheetId="1" hidden="1">100</definedName>
    <definedName name="solver_ssz" localSheetId="2" hidden="1">100</definedName>
    <definedName name="solver_tim" localSheetId="1" hidden="1">2147483647</definedName>
    <definedName name="solver_tim" localSheetId="2" hidden="1">2147483647</definedName>
    <definedName name="solver_tol" localSheetId="1" hidden="1">0.01</definedName>
    <definedName name="solver_tol" localSheetId="2" hidden="1">0.01</definedName>
    <definedName name="solver_typ" localSheetId="1" hidden="1">2</definedName>
    <definedName name="solver_typ" localSheetId="2" hidden="1">2</definedName>
    <definedName name="solver_val" localSheetId="1" hidden="1">0</definedName>
    <definedName name="solver_val" localSheetId="2" hidden="1">0</definedName>
    <definedName name="solver_ver" localSheetId="1" hidden="1">3</definedName>
    <definedName name="solver_ver" localSheetId="2" hidden="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1" i="94" l="1"/>
  <c r="G101" i="94"/>
  <c r="F101" i="94"/>
  <c r="H100" i="94"/>
  <c r="G100" i="94"/>
  <c r="F100" i="94"/>
  <c r="E100" i="94" s="1"/>
  <c r="H99" i="94"/>
  <c r="G99" i="94"/>
  <c r="F99" i="94"/>
  <c r="D99" i="94" s="1"/>
  <c r="H98" i="94"/>
  <c r="G98" i="94"/>
  <c r="F98" i="94"/>
  <c r="D98" i="94" s="1"/>
  <c r="E97" i="94"/>
  <c r="H96" i="94"/>
  <c r="G96" i="94"/>
  <c r="F96" i="94"/>
  <c r="E96" i="94" s="1"/>
  <c r="H95" i="94"/>
  <c r="G95" i="94"/>
  <c r="F95" i="94"/>
  <c r="E95" i="94" s="1"/>
  <c r="H94" i="94"/>
  <c r="G94" i="94"/>
  <c r="F94" i="94"/>
  <c r="D94" i="94" s="1"/>
  <c r="E94" i="94" s="1"/>
  <c r="H93" i="94"/>
  <c r="G93" i="94"/>
  <c r="F93" i="94"/>
  <c r="E93" i="94" s="1"/>
  <c r="H92" i="94"/>
  <c r="G92" i="94"/>
  <c r="F92" i="94"/>
  <c r="H91" i="94"/>
  <c r="G91" i="94"/>
  <c r="F91" i="94"/>
  <c r="H90" i="94"/>
  <c r="G90" i="94"/>
  <c r="F90" i="94"/>
  <c r="D90" i="94" s="1"/>
  <c r="H89" i="94"/>
  <c r="G89" i="94"/>
  <c r="F89" i="94"/>
  <c r="D89" i="94" s="1"/>
  <c r="E89" i="94" s="1"/>
  <c r="H88" i="94"/>
  <c r="G88" i="94"/>
  <c r="F88" i="94"/>
  <c r="D88" i="94" s="1"/>
  <c r="H87" i="94"/>
  <c r="G87" i="94"/>
  <c r="F87" i="94"/>
  <c r="E87" i="94" s="1"/>
  <c r="H86" i="94"/>
  <c r="G86" i="94"/>
  <c r="F86" i="94"/>
  <c r="E86" i="94" s="1"/>
  <c r="H85" i="94"/>
  <c r="G85" i="94"/>
  <c r="F85" i="94"/>
  <c r="D85" i="94" s="1"/>
  <c r="H84" i="94"/>
  <c r="G84" i="94"/>
  <c r="F84" i="94"/>
  <c r="E84" i="94" s="1"/>
  <c r="H83" i="94"/>
  <c r="G83" i="94"/>
  <c r="F83" i="94"/>
  <c r="E83" i="94" s="1"/>
  <c r="E82" i="94"/>
  <c r="H81" i="94"/>
  <c r="G81" i="94"/>
  <c r="F81" i="94"/>
  <c r="D81" i="94" s="1"/>
  <c r="H80" i="94"/>
  <c r="G80" i="94"/>
  <c r="F80" i="94"/>
  <c r="D80" i="94" s="1"/>
  <c r="H79" i="94"/>
  <c r="G79" i="94"/>
  <c r="F79" i="94"/>
  <c r="E79" i="94" s="1"/>
  <c r="H78" i="94"/>
  <c r="G78" i="94"/>
  <c r="F78" i="94"/>
  <c r="D78" i="94" s="1"/>
  <c r="E78" i="94" s="1"/>
  <c r="H77" i="94"/>
  <c r="G77" i="94"/>
  <c r="F77" i="94"/>
  <c r="E77" i="94" s="1"/>
  <c r="H76" i="94"/>
  <c r="G76" i="94"/>
  <c r="F76" i="94"/>
  <c r="E76" i="94" s="1"/>
  <c r="H75" i="94"/>
  <c r="G75" i="94"/>
  <c r="F75" i="94"/>
  <c r="D75" i="94" s="1"/>
  <c r="H74" i="94"/>
  <c r="G74" i="94"/>
  <c r="F74" i="94"/>
  <c r="E74" i="94" s="1"/>
  <c r="H73" i="94"/>
  <c r="G73" i="94"/>
  <c r="F73" i="94"/>
  <c r="D73" i="94" s="1"/>
  <c r="H72" i="94"/>
  <c r="G72" i="94"/>
  <c r="F72" i="94"/>
  <c r="D72" i="94" s="1"/>
  <c r="E72" i="94" s="1"/>
  <c r="H71" i="94"/>
  <c r="G71" i="94"/>
  <c r="F71" i="94"/>
  <c r="D71" i="94" s="1"/>
  <c r="E71" i="94" s="1"/>
  <c r="G70" i="94"/>
  <c r="F70" i="94"/>
  <c r="E70" i="94" s="1"/>
  <c r="H69" i="94"/>
  <c r="G69" i="94"/>
  <c r="F69" i="94"/>
  <c r="D69" i="94" s="1"/>
  <c r="H68" i="94"/>
  <c r="G68" i="94"/>
  <c r="F68" i="94"/>
  <c r="E68" i="94" s="1"/>
  <c r="H67" i="94"/>
  <c r="G67" i="94"/>
  <c r="F67" i="94"/>
  <c r="E67" i="94" s="1"/>
  <c r="H66" i="94"/>
  <c r="G66" i="94"/>
  <c r="F66" i="94"/>
  <c r="D66" i="94" s="1"/>
  <c r="H65" i="94"/>
  <c r="G65" i="94"/>
  <c r="F65" i="94"/>
  <c r="E65" i="94" s="1"/>
  <c r="E64" i="94"/>
  <c r="H63" i="94"/>
  <c r="G63" i="94"/>
  <c r="F63" i="94"/>
  <c r="E63" i="94" s="1"/>
  <c r="H62" i="94"/>
  <c r="G62" i="94"/>
  <c r="F62" i="94"/>
  <c r="D62" i="94" s="1"/>
  <c r="H61" i="94"/>
  <c r="G61" i="94"/>
  <c r="F61" i="94"/>
  <c r="E61" i="94" s="1"/>
  <c r="E60" i="94"/>
  <c r="H59" i="94"/>
  <c r="G59" i="94"/>
  <c r="F59" i="94"/>
  <c r="E59" i="94" s="1"/>
  <c r="H58" i="94"/>
  <c r="G58" i="94"/>
  <c r="E58" i="94"/>
  <c r="E57" i="94"/>
  <c r="D57" i="94"/>
  <c r="H56" i="94"/>
  <c r="G56" i="94"/>
  <c r="F56" i="94"/>
  <c r="E56" i="94" s="1"/>
  <c r="H55" i="94"/>
  <c r="G55" i="94"/>
  <c r="F55" i="94"/>
  <c r="E55" i="94" s="1"/>
  <c r="E62" i="94" l="1"/>
  <c r="D70" i="94"/>
  <c r="E80" i="94"/>
  <c r="D83" i="94"/>
  <c r="D76" i="94"/>
  <c r="D95" i="94"/>
  <c r="E98" i="94"/>
  <c r="E88" i="94"/>
  <c r="D84" i="94"/>
  <c r="D77" i="94"/>
  <c r="D55" i="94"/>
  <c r="D67" i="94"/>
  <c r="E69" i="94"/>
  <c r="E85" i="94"/>
  <c r="D87" i="94"/>
  <c r="E75" i="94"/>
  <c r="E81" i="94"/>
  <c r="D63" i="94"/>
  <c r="E66" i="94"/>
  <c r="D86" i="94"/>
  <c r="E90" i="94"/>
  <c r="D68" i="94"/>
  <c r="E73" i="94"/>
  <c r="D79" i="94"/>
  <c r="E99" i="94"/>
  <c r="D65" i="94"/>
  <c r="D74" i="94"/>
  <c r="D56" i="94"/>
  <c r="D61" i="94"/>
  <c r="D92" i="94"/>
  <c r="E92" i="94" s="1"/>
  <c r="D101" i="94"/>
  <c r="E101" i="94" s="1"/>
  <c r="D91" i="94"/>
  <c r="E91" i="94" s="1"/>
  <c r="D96" i="94"/>
  <c r="I7" i="86"/>
  <c r="P10" i="86"/>
  <c r="W9" i="86" l="1"/>
  <c r="V18" i="94" l="1"/>
  <c r="W18" i="86"/>
  <c r="E9" i="94" l="1"/>
  <c r="E12" i="94"/>
  <c r="E16" i="94"/>
  <c r="E34" i="94"/>
  <c r="E49" i="94"/>
  <c r="E9" i="86"/>
  <c r="E10" i="86"/>
  <c r="E12" i="86"/>
  <c r="E16" i="86"/>
  <c r="E34" i="86"/>
  <c r="E49" i="86"/>
  <c r="I8" i="94"/>
  <c r="I9" i="94"/>
  <c r="I10" i="94"/>
  <c r="I11" i="94"/>
  <c r="I12" i="94"/>
  <c r="I13" i="94"/>
  <c r="I14" i="94"/>
  <c r="I15" i="94"/>
  <c r="I16" i="94"/>
  <c r="I17" i="94"/>
  <c r="I18" i="94"/>
  <c r="I19" i="94"/>
  <c r="I20" i="94"/>
  <c r="I21" i="94"/>
  <c r="I22" i="94"/>
  <c r="I23" i="94"/>
  <c r="I24" i="94"/>
  <c r="I25" i="94"/>
  <c r="I26" i="94"/>
  <c r="I27" i="94"/>
  <c r="I28" i="94"/>
  <c r="I29" i="94"/>
  <c r="I30" i="94"/>
  <c r="I31" i="94"/>
  <c r="I32" i="94"/>
  <c r="I33" i="94"/>
  <c r="I34" i="94"/>
  <c r="I35" i="94"/>
  <c r="I36" i="94"/>
  <c r="I37" i="94"/>
  <c r="I38" i="94"/>
  <c r="I39" i="94"/>
  <c r="I40" i="94"/>
  <c r="I41" i="94"/>
  <c r="I42" i="94"/>
  <c r="I43" i="94"/>
  <c r="I44" i="94"/>
  <c r="I45" i="94"/>
  <c r="I46" i="94"/>
  <c r="I47" i="94"/>
  <c r="I48" i="94"/>
  <c r="I49" i="94"/>
  <c r="I50" i="94"/>
  <c r="I51" i="94"/>
  <c r="I52" i="94"/>
  <c r="I53" i="94"/>
  <c r="I7" i="94"/>
  <c r="O9" i="94"/>
  <c r="K99" i="94"/>
  <c r="K98" i="94"/>
  <c r="K97" i="94"/>
  <c r="K96" i="94"/>
  <c r="K95" i="94"/>
  <c r="K94" i="94"/>
  <c r="K93" i="94"/>
  <c r="K92" i="94"/>
  <c r="K91" i="94"/>
  <c r="K90" i="94"/>
  <c r="K89" i="94"/>
  <c r="K88" i="94"/>
  <c r="K87" i="94"/>
  <c r="K86" i="94"/>
  <c r="K85" i="94"/>
  <c r="K84" i="94"/>
  <c r="K83" i="94"/>
  <c r="K82" i="94"/>
  <c r="K81" i="94"/>
  <c r="K80" i="94"/>
  <c r="K79" i="94"/>
  <c r="K78" i="94"/>
  <c r="K77" i="94"/>
  <c r="K76" i="94"/>
  <c r="K75" i="94"/>
  <c r="K74" i="94"/>
  <c r="K73" i="94"/>
  <c r="K72" i="94"/>
  <c r="K71" i="94"/>
  <c r="K70" i="94"/>
  <c r="K69" i="94"/>
  <c r="K68" i="94"/>
  <c r="K67" i="94"/>
  <c r="K66" i="94"/>
  <c r="K65" i="94"/>
  <c r="K64" i="94"/>
  <c r="K63" i="94"/>
  <c r="K62" i="94"/>
  <c r="K61" i="94"/>
  <c r="K60" i="94"/>
  <c r="K59" i="94"/>
  <c r="K58" i="94"/>
  <c r="K57" i="94"/>
  <c r="K56" i="94"/>
  <c r="K55" i="94"/>
  <c r="J53" i="94"/>
  <c r="H53" i="94"/>
  <c r="G53" i="94"/>
  <c r="F53" i="94"/>
  <c r="D53" i="94" s="1"/>
  <c r="E53" i="94" s="1"/>
  <c r="J52" i="94"/>
  <c r="H52" i="94"/>
  <c r="G52" i="94"/>
  <c r="F52" i="94"/>
  <c r="E52" i="94" s="1"/>
  <c r="J51" i="94"/>
  <c r="H51" i="94"/>
  <c r="G51" i="94"/>
  <c r="F51" i="94"/>
  <c r="D51" i="94" s="1"/>
  <c r="E51" i="94" s="1"/>
  <c r="J50" i="94"/>
  <c r="H50" i="94"/>
  <c r="G50" i="94"/>
  <c r="F50" i="94"/>
  <c r="E50" i="94" s="1"/>
  <c r="J49" i="94"/>
  <c r="J48" i="94"/>
  <c r="H48" i="94"/>
  <c r="G48" i="94"/>
  <c r="F48" i="94"/>
  <c r="E48" i="94" s="1"/>
  <c r="J47" i="94"/>
  <c r="H47" i="94"/>
  <c r="G47" i="94"/>
  <c r="F47" i="94"/>
  <c r="D47" i="94" s="1"/>
  <c r="J46" i="94"/>
  <c r="H46" i="94"/>
  <c r="G46" i="94"/>
  <c r="F46" i="94"/>
  <c r="D46" i="94" s="1"/>
  <c r="E46" i="94" s="1"/>
  <c r="J45" i="94"/>
  <c r="H45" i="94"/>
  <c r="G45" i="94"/>
  <c r="F45" i="94"/>
  <c r="J44" i="94"/>
  <c r="H44" i="94"/>
  <c r="G44" i="94"/>
  <c r="F44" i="94"/>
  <c r="D44" i="94" s="1"/>
  <c r="E44" i="94" s="1"/>
  <c r="J43" i="94"/>
  <c r="H43" i="94"/>
  <c r="G43" i="94"/>
  <c r="F43" i="94"/>
  <c r="D43" i="94" s="1"/>
  <c r="E43" i="94" s="1"/>
  <c r="J42" i="94"/>
  <c r="H42" i="94"/>
  <c r="G42" i="94"/>
  <c r="F42" i="94"/>
  <c r="D42" i="94" s="1"/>
  <c r="E42" i="94" s="1"/>
  <c r="J41" i="94"/>
  <c r="H41" i="94"/>
  <c r="G41" i="94"/>
  <c r="F41" i="94"/>
  <c r="D41" i="94" s="1"/>
  <c r="E41" i="94" s="1"/>
  <c r="J40" i="94"/>
  <c r="H40" i="94"/>
  <c r="G40" i="94"/>
  <c r="F40" i="94"/>
  <c r="D40" i="94" s="1"/>
  <c r="J39" i="94"/>
  <c r="H39" i="94"/>
  <c r="G39" i="94"/>
  <c r="F39" i="94"/>
  <c r="E39" i="94" s="1"/>
  <c r="J38" i="94"/>
  <c r="H38" i="94"/>
  <c r="G38" i="94"/>
  <c r="F38" i="94"/>
  <c r="E38" i="94" s="1"/>
  <c r="J37" i="94"/>
  <c r="H37" i="94"/>
  <c r="G37" i="94"/>
  <c r="F37" i="94"/>
  <c r="J36" i="94"/>
  <c r="H36" i="94"/>
  <c r="G36" i="94"/>
  <c r="F36" i="94"/>
  <c r="E36" i="94" s="1"/>
  <c r="J35" i="94"/>
  <c r="H35" i="94"/>
  <c r="G35" i="94"/>
  <c r="F35" i="94"/>
  <c r="D35" i="94" s="1"/>
  <c r="J34" i="94"/>
  <c r="J33" i="94"/>
  <c r="H33" i="94"/>
  <c r="G33" i="94"/>
  <c r="F33" i="94"/>
  <c r="D33" i="94" s="1"/>
  <c r="J32" i="94"/>
  <c r="H32" i="94"/>
  <c r="G32" i="94"/>
  <c r="F32" i="94"/>
  <c r="E32" i="94" s="1"/>
  <c r="J31" i="94"/>
  <c r="H31" i="94"/>
  <c r="G31" i="94"/>
  <c r="F31" i="94"/>
  <c r="E31" i="94" s="1"/>
  <c r="J30" i="94"/>
  <c r="H30" i="94"/>
  <c r="G30" i="94"/>
  <c r="F30" i="94"/>
  <c r="D30" i="94" s="1"/>
  <c r="E30" i="94" s="1"/>
  <c r="J29" i="94"/>
  <c r="H29" i="94"/>
  <c r="G29" i="94"/>
  <c r="F29" i="94"/>
  <c r="E29" i="94" s="1"/>
  <c r="J28" i="94"/>
  <c r="H28" i="94"/>
  <c r="G28" i="94"/>
  <c r="F28" i="94"/>
  <c r="E28" i="94" s="1"/>
  <c r="J27" i="94"/>
  <c r="H27" i="94"/>
  <c r="G27" i="94"/>
  <c r="F27" i="94"/>
  <c r="D27" i="94" s="1"/>
  <c r="J26" i="94"/>
  <c r="H26" i="94"/>
  <c r="G26" i="94"/>
  <c r="F26" i="94"/>
  <c r="D26" i="94" s="1"/>
  <c r="J25" i="94"/>
  <c r="H25" i="94"/>
  <c r="G25" i="94"/>
  <c r="F25" i="94"/>
  <c r="D25" i="94" s="1"/>
  <c r="E25" i="94" s="1"/>
  <c r="J24" i="94"/>
  <c r="H24" i="94"/>
  <c r="G24" i="94"/>
  <c r="F24" i="94"/>
  <c r="J23" i="94"/>
  <c r="H23" i="94"/>
  <c r="G23" i="94"/>
  <c r="F23" i="94"/>
  <c r="J22" i="94"/>
  <c r="G22" i="94"/>
  <c r="F22" i="94"/>
  <c r="E22" i="94" s="1"/>
  <c r="J21" i="94"/>
  <c r="H21" i="94"/>
  <c r="G21" i="94"/>
  <c r="F21" i="94"/>
  <c r="E21" i="94" s="1"/>
  <c r="J20" i="94"/>
  <c r="H20" i="94"/>
  <c r="G20" i="94"/>
  <c r="F20" i="94"/>
  <c r="E20" i="94" s="1"/>
  <c r="J19" i="94"/>
  <c r="H19" i="94"/>
  <c r="G19" i="94"/>
  <c r="F19" i="94"/>
  <c r="D19" i="94" s="1"/>
  <c r="J18" i="94"/>
  <c r="H18" i="94"/>
  <c r="G18" i="94"/>
  <c r="F18" i="94"/>
  <c r="E18" i="94" s="1"/>
  <c r="J17" i="94"/>
  <c r="H17" i="94"/>
  <c r="G17" i="94"/>
  <c r="F17" i="94"/>
  <c r="E17" i="94" s="1"/>
  <c r="J16" i="94"/>
  <c r="J15" i="94"/>
  <c r="H15" i="94"/>
  <c r="G15" i="94"/>
  <c r="F15" i="94"/>
  <c r="E15" i="94" s="1"/>
  <c r="J14" i="94"/>
  <c r="H14" i="94"/>
  <c r="G14" i="94"/>
  <c r="F14" i="94"/>
  <c r="E14" i="94" s="1"/>
  <c r="J13" i="94"/>
  <c r="H13" i="94"/>
  <c r="G13" i="94"/>
  <c r="F13" i="94"/>
  <c r="E13" i="94" s="1"/>
  <c r="J12" i="94"/>
  <c r="J11" i="94"/>
  <c r="H11" i="94"/>
  <c r="G11" i="94"/>
  <c r="F11" i="94"/>
  <c r="E11" i="94" s="1"/>
  <c r="J10" i="94"/>
  <c r="H10" i="94"/>
  <c r="G10" i="94"/>
  <c r="E10" i="94"/>
  <c r="J9" i="94"/>
  <c r="D9" i="94"/>
  <c r="J8" i="94"/>
  <c r="H8" i="94"/>
  <c r="G8" i="94"/>
  <c r="F8" i="94"/>
  <c r="E8" i="94" s="1"/>
  <c r="J7" i="94"/>
  <c r="H7" i="94"/>
  <c r="G7" i="94"/>
  <c r="F7" i="94"/>
  <c r="E7" i="94" s="1"/>
  <c r="O10" i="94"/>
  <c r="D36" i="94" l="1"/>
  <c r="D32" i="94"/>
  <c r="D17" i="94"/>
  <c r="D20" i="94"/>
  <c r="D29" i="94"/>
  <c r="D39" i="94"/>
  <c r="D7" i="94"/>
  <c r="E47" i="94"/>
  <c r="E35" i="94"/>
  <c r="E19" i="94"/>
  <c r="D31" i="94"/>
  <c r="D38" i="94"/>
  <c r="E40" i="94"/>
  <c r="E27" i="94"/>
  <c r="E33" i="94"/>
  <c r="E26" i="94"/>
  <c r="D48" i="94"/>
  <c r="E37" i="94"/>
  <c r="D14" i="94"/>
  <c r="D18" i="94"/>
  <c r="D13" i="94"/>
  <c r="D23" i="94"/>
  <c r="E23" i="94" s="1"/>
  <c r="E45" i="94"/>
  <c r="D8" i="94"/>
  <c r="D21" i="94"/>
  <c r="D24" i="94"/>
  <c r="E24" i="94" s="1"/>
  <c r="D22" i="94"/>
  <c r="D37" i="94"/>
  <c r="D50" i="94"/>
  <c r="D28" i="94"/>
  <c r="D15" i="94"/>
  <c r="I8" i="86" l="1"/>
  <c r="I9" i="86"/>
  <c r="I10" i="86"/>
  <c r="I11" i="86"/>
  <c r="I12" i="86"/>
  <c r="I13" i="86"/>
  <c r="I14" i="86"/>
  <c r="I15" i="86"/>
  <c r="I16" i="86"/>
  <c r="I17" i="86"/>
  <c r="I18" i="86"/>
  <c r="I19" i="86"/>
  <c r="I20" i="86"/>
  <c r="I21" i="86"/>
  <c r="I22" i="86"/>
  <c r="I23" i="86"/>
  <c r="I24" i="86"/>
  <c r="I25" i="86"/>
  <c r="I26" i="86"/>
  <c r="I27" i="86"/>
  <c r="I28" i="86"/>
  <c r="I29" i="86"/>
  <c r="I30" i="86"/>
  <c r="I31" i="86"/>
  <c r="I32" i="86"/>
  <c r="I33" i="86"/>
  <c r="I34" i="86"/>
  <c r="I35" i="86"/>
  <c r="I36" i="86"/>
  <c r="I37" i="86"/>
  <c r="I38" i="86"/>
  <c r="I39" i="86"/>
  <c r="I40" i="86"/>
  <c r="I41" i="86"/>
  <c r="I42" i="86"/>
  <c r="I43" i="86"/>
  <c r="I44" i="86"/>
  <c r="I45" i="86"/>
  <c r="I46" i="86"/>
  <c r="I47" i="86"/>
  <c r="I48" i="86"/>
  <c r="I49" i="86"/>
  <c r="I50" i="86"/>
  <c r="I51" i="86"/>
  <c r="I52" i="86"/>
  <c r="I53" i="86"/>
  <c r="J8" i="86" l="1"/>
  <c r="J9" i="86"/>
  <c r="J10" i="86"/>
  <c r="J11" i="86"/>
  <c r="J12" i="86"/>
  <c r="J13" i="86"/>
  <c r="J14" i="86"/>
  <c r="J15" i="86"/>
  <c r="J16" i="86"/>
  <c r="J17" i="86"/>
  <c r="J18" i="86"/>
  <c r="J19" i="86"/>
  <c r="J20" i="86"/>
  <c r="J21" i="86"/>
  <c r="J22" i="86"/>
  <c r="J23" i="86"/>
  <c r="J24" i="86"/>
  <c r="J25" i="86"/>
  <c r="J26" i="86"/>
  <c r="J27" i="86"/>
  <c r="J28" i="86"/>
  <c r="J29" i="86"/>
  <c r="J30" i="86"/>
  <c r="J31" i="86"/>
  <c r="J32" i="86"/>
  <c r="J33" i="86"/>
  <c r="J34" i="86"/>
  <c r="J35" i="86"/>
  <c r="J36" i="86"/>
  <c r="J37" i="86"/>
  <c r="J38" i="86"/>
  <c r="J39" i="86"/>
  <c r="J40" i="86"/>
  <c r="J41" i="86"/>
  <c r="J42" i="86"/>
  <c r="J43" i="86"/>
  <c r="J44" i="86"/>
  <c r="J45" i="86"/>
  <c r="J46" i="86"/>
  <c r="J47" i="86"/>
  <c r="J48" i="86"/>
  <c r="J49" i="86"/>
  <c r="J50" i="86"/>
  <c r="J51" i="86"/>
  <c r="J52" i="86"/>
  <c r="J53" i="86"/>
  <c r="J7" i="86"/>
  <c r="H101" i="86"/>
  <c r="G101" i="86"/>
  <c r="F101" i="86"/>
  <c r="L100" i="86"/>
  <c r="H100" i="86"/>
  <c r="G100" i="86"/>
  <c r="F100" i="86"/>
  <c r="L99" i="86"/>
  <c r="H99" i="86"/>
  <c r="G99" i="86"/>
  <c r="F99" i="86"/>
  <c r="L98" i="86"/>
  <c r="H98" i="86"/>
  <c r="G98" i="86"/>
  <c r="F98" i="86"/>
  <c r="D98" i="86" s="1"/>
  <c r="L97" i="86"/>
  <c r="L96" i="86"/>
  <c r="H96" i="86"/>
  <c r="G96" i="86"/>
  <c r="F96" i="86"/>
  <c r="E96" i="86" s="1"/>
  <c r="L95" i="86"/>
  <c r="H95" i="86"/>
  <c r="G95" i="86"/>
  <c r="F95" i="86"/>
  <c r="E95" i="86" s="1"/>
  <c r="L94" i="86"/>
  <c r="H94" i="86"/>
  <c r="G94" i="86"/>
  <c r="F94" i="86"/>
  <c r="D94" i="86" s="1"/>
  <c r="E94" i="86" s="1"/>
  <c r="L93" i="86"/>
  <c r="H93" i="86"/>
  <c r="G93" i="86"/>
  <c r="F93" i="86"/>
  <c r="D93" i="86" s="1"/>
  <c r="L92" i="86"/>
  <c r="H92" i="86"/>
  <c r="G92" i="86"/>
  <c r="F92" i="86"/>
  <c r="L91" i="86"/>
  <c r="H91" i="86"/>
  <c r="G91" i="86"/>
  <c r="F91" i="86"/>
  <c r="D91" i="86" s="1"/>
  <c r="L90" i="86"/>
  <c r="H90" i="86"/>
  <c r="G90" i="86"/>
  <c r="F90" i="86"/>
  <c r="D90" i="86" s="1"/>
  <c r="L89" i="86"/>
  <c r="H89" i="86"/>
  <c r="G89" i="86"/>
  <c r="F89" i="86"/>
  <c r="L88" i="86"/>
  <c r="H88" i="86"/>
  <c r="G88" i="86"/>
  <c r="F88" i="86"/>
  <c r="E88" i="86" s="1"/>
  <c r="L87" i="86"/>
  <c r="H87" i="86"/>
  <c r="G87" i="86"/>
  <c r="F87" i="86"/>
  <c r="E87" i="86" s="1"/>
  <c r="L86" i="86"/>
  <c r="H86" i="86"/>
  <c r="G86" i="86"/>
  <c r="F86" i="86"/>
  <c r="L85" i="86"/>
  <c r="H85" i="86"/>
  <c r="G85" i="86"/>
  <c r="F85" i="86"/>
  <c r="E85" i="86" s="1"/>
  <c r="L84" i="86"/>
  <c r="H84" i="86"/>
  <c r="G84" i="86"/>
  <c r="F84" i="86"/>
  <c r="D84" i="86" s="1"/>
  <c r="L83" i="86"/>
  <c r="H83" i="86"/>
  <c r="G83" i="86"/>
  <c r="F83" i="86"/>
  <c r="E83" i="86" s="1"/>
  <c r="L82" i="86"/>
  <c r="L81" i="86"/>
  <c r="H81" i="86"/>
  <c r="G81" i="86"/>
  <c r="F81" i="86"/>
  <c r="D81" i="86" s="1"/>
  <c r="L80" i="86"/>
  <c r="H80" i="86"/>
  <c r="G80" i="86"/>
  <c r="F80" i="86"/>
  <c r="E80" i="86" s="1"/>
  <c r="L79" i="86"/>
  <c r="H79" i="86"/>
  <c r="G79" i="86"/>
  <c r="F79" i="86"/>
  <c r="D79" i="86" s="1"/>
  <c r="H78" i="86"/>
  <c r="G78" i="86"/>
  <c r="F78" i="86"/>
  <c r="D78" i="86" s="1"/>
  <c r="E78" i="86" s="1"/>
  <c r="L77" i="86"/>
  <c r="H77" i="86"/>
  <c r="G77" i="86"/>
  <c r="F77" i="86"/>
  <c r="E77" i="86" s="1"/>
  <c r="L76" i="86"/>
  <c r="H76" i="86"/>
  <c r="G76" i="86"/>
  <c r="F76" i="86"/>
  <c r="E76" i="86" s="1"/>
  <c r="L75" i="86"/>
  <c r="H75" i="86"/>
  <c r="G75" i="86"/>
  <c r="F75" i="86"/>
  <c r="E75" i="86" s="1"/>
  <c r="L74" i="86"/>
  <c r="H74" i="86"/>
  <c r="G74" i="86"/>
  <c r="F74" i="86"/>
  <c r="D74" i="86" s="1"/>
  <c r="L73" i="86"/>
  <c r="H73" i="86"/>
  <c r="G73" i="86"/>
  <c r="F73" i="86"/>
  <c r="D73" i="86" s="1"/>
  <c r="E73" i="86" s="1"/>
  <c r="L72" i="86"/>
  <c r="H72" i="86"/>
  <c r="G72" i="86"/>
  <c r="F72" i="86"/>
  <c r="D72" i="86" s="1"/>
  <c r="L71" i="86"/>
  <c r="H71" i="86"/>
  <c r="G71" i="86"/>
  <c r="F71" i="86"/>
  <c r="D71" i="86" s="1"/>
  <c r="E71" i="86" s="1"/>
  <c r="L70" i="86"/>
  <c r="H70" i="86"/>
  <c r="G70" i="86"/>
  <c r="F70" i="86"/>
  <c r="E70" i="86" s="1"/>
  <c r="L69" i="86"/>
  <c r="H69" i="86"/>
  <c r="G69" i="86"/>
  <c r="F69" i="86"/>
  <c r="E69" i="86" s="1"/>
  <c r="L68" i="86"/>
  <c r="H68" i="86"/>
  <c r="G68" i="86"/>
  <c r="F68" i="86"/>
  <c r="E68" i="86" s="1"/>
  <c r="L67" i="86"/>
  <c r="H67" i="86"/>
  <c r="G67" i="86"/>
  <c r="F67" i="86"/>
  <c r="D67" i="86" s="1"/>
  <c r="L66" i="86"/>
  <c r="H66" i="86"/>
  <c r="G66" i="86"/>
  <c r="F66" i="86"/>
  <c r="D66" i="86" s="1"/>
  <c r="L65" i="86"/>
  <c r="H65" i="86"/>
  <c r="G65" i="86"/>
  <c r="F65" i="86"/>
  <c r="E65" i="86" s="1"/>
  <c r="L64" i="86"/>
  <c r="L63" i="86"/>
  <c r="H63" i="86"/>
  <c r="G63" i="86"/>
  <c r="F63" i="86"/>
  <c r="L62" i="86"/>
  <c r="H62" i="86"/>
  <c r="G62" i="86"/>
  <c r="F62" i="86"/>
  <c r="E62" i="86" s="1"/>
  <c r="L61" i="86"/>
  <c r="H61" i="86"/>
  <c r="G61" i="86"/>
  <c r="F61" i="86"/>
  <c r="E61" i="86" s="1"/>
  <c r="L60" i="86"/>
  <c r="L59" i="86"/>
  <c r="H59" i="86"/>
  <c r="G59" i="86"/>
  <c r="F59" i="86"/>
  <c r="L58" i="86"/>
  <c r="H58" i="86"/>
  <c r="G58" i="86"/>
  <c r="L57" i="86"/>
  <c r="E57" i="86"/>
  <c r="D57" i="86"/>
  <c r="L56" i="86"/>
  <c r="H56" i="86"/>
  <c r="G56" i="86"/>
  <c r="F56" i="86"/>
  <c r="D56" i="86" s="1"/>
  <c r="L55" i="86"/>
  <c r="H55" i="86"/>
  <c r="G55" i="86"/>
  <c r="F55" i="86"/>
  <c r="K53" i="86"/>
  <c r="H53" i="86"/>
  <c r="G53" i="86"/>
  <c r="F53" i="86"/>
  <c r="D53" i="86" s="1"/>
  <c r="E53" i="86" s="1"/>
  <c r="K52" i="86"/>
  <c r="H52" i="86"/>
  <c r="G52" i="86"/>
  <c r="F52" i="86"/>
  <c r="E52" i="86" s="1"/>
  <c r="K51" i="86"/>
  <c r="H51" i="86"/>
  <c r="G51" i="86"/>
  <c r="F51" i="86"/>
  <c r="K50" i="86"/>
  <c r="H50" i="86"/>
  <c r="G50" i="86"/>
  <c r="F50" i="86"/>
  <c r="K49" i="86"/>
  <c r="K48" i="86"/>
  <c r="H48" i="86"/>
  <c r="G48" i="86"/>
  <c r="F48" i="86"/>
  <c r="E48" i="86" s="1"/>
  <c r="K47" i="86"/>
  <c r="H47" i="86"/>
  <c r="G47" i="86"/>
  <c r="F47" i="86"/>
  <c r="E47" i="86" s="1"/>
  <c r="K46" i="86"/>
  <c r="H46" i="86"/>
  <c r="G46" i="86"/>
  <c r="F46" i="86"/>
  <c r="K45" i="86"/>
  <c r="H45" i="86"/>
  <c r="G45" i="86"/>
  <c r="F45" i="86"/>
  <c r="K44" i="86"/>
  <c r="H44" i="86"/>
  <c r="G44" i="86"/>
  <c r="F44" i="86"/>
  <c r="D44" i="86" s="1"/>
  <c r="E44" i="86" s="1"/>
  <c r="K43" i="86"/>
  <c r="H43" i="86"/>
  <c r="G43" i="86"/>
  <c r="F43" i="86"/>
  <c r="K42" i="86"/>
  <c r="H42" i="86"/>
  <c r="G42" i="86"/>
  <c r="F42" i="86"/>
  <c r="D42" i="86" s="1"/>
  <c r="E42" i="86" s="1"/>
  <c r="K41" i="86"/>
  <c r="H41" i="86"/>
  <c r="G41" i="86"/>
  <c r="F41" i="86"/>
  <c r="K40" i="86"/>
  <c r="H40" i="86"/>
  <c r="G40" i="86"/>
  <c r="F40" i="86"/>
  <c r="E40" i="86" s="1"/>
  <c r="K39" i="86"/>
  <c r="H39" i="86"/>
  <c r="G39" i="86"/>
  <c r="F39" i="86"/>
  <c r="E39" i="86" s="1"/>
  <c r="K38" i="86"/>
  <c r="H38" i="86"/>
  <c r="G38" i="86"/>
  <c r="F38" i="86"/>
  <c r="K37" i="86"/>
  <c r="H37" i="86"/>
  <c r="G37" i="86"/>
  <c r="F37" i="86"/>
  <c r="E37" i="86" s="1"/>
  <c r="K36" i="86"/>
  <c r="H36" i="86"/>
  <c r="G36" i="86"/>
  <c r="F36" i="86"/>
  <c r="K35" i="86"/>
  <c r="H35" i="86"/>
  <c r="G35" i="86"/>
  <c r="F35" i="86"/>
  <c r="E35" i="86" s="1"/>
  <c r="K34" i="86"/>
  <c r="K33" i="86"/>
  <c r="H33" i="86"/>
  <c r="G33" i="86"/>
  <c r="F33" i="86"/>
  <c r="K32" i="86"/>
  <c r="H32" i="86"/>
  <c r="G32" i="86"/>
  <c r="F32" i="86"/>
  <c r="K31" i="86"/>
  <c r="H31" i="86"/>
  <c r="G31" i="86"/>
  <c r="F31" i="86"/>
  <c r="E31" i="86" s="1"/>
  <c r="K30" i="86"/>
  <c r="H30" i="86"/>
  <c r="G30" i="86"/>
  <c r="F30" i="86"/>
  <c r="D30" i="86" s="1"/>
  <c r="E30" i="86" s="1"/>
  <c r="K29" i="86"/>
  <c r="H29" i="86"/>
  <c r="G29" i="86"/>
  <c r="F29" i="86"/>
  <c r="K28" i="86"/>
  <c r="H28" i="86"/>
  <c r="G28" i="86"/>
  <c r="F28" i="86"/>
  <c r="E28" i="86" s="1"/>
  <c r="K27" i="86"/>
  <c r="H27" i="86"/>
  <c r="G27" i="86"/>
  <c r="F27" i="86"/>
  <c r="E27" i="86" s="1"/>
  <c r="K26" i="86"/>
  <c r="H26" i="86"/>
  <c r="G26" i="86"/>
  <c r="F26" i="86"/>
  <c r="E26" i="86" s="1"/>
  <c r="K25" i="86"/>
  <c r="H25" i="86"/>
  <c r="G25" i="86"/>
  <c r="F25" i="86"/>
  <c r="D25" i="86" s="1"/>
  <c r="E25" i="86" s="1"/>
  <c r="K24" i="86"/>
  <c r="H24" i="86"/>
  <c r="G24" i="86"/>
  <c r="F24" i="86"/>
  <c r="K23" i="86"/>
  <c r="H23" i="86"/>
  <c r="G23" i="86"/>
  <c r="F23" i="86"/>
  <c r="K22" i="86"/>
  <c r="G22" i="86"/>
  <c r="F22" i="86"/>
  <c r="K21" i="86"/>
  <c r="H21" i="86"/>
  <c r="G21" i="86"/>
  <c r="F21" i="86"/>
  <c r="K20" i="86"/>
  <c r="H20" i="86"/>
  <c r="G20" i="86"/>
  <c r="F20" i="86"/>
  <c r="K19" i="86"/>
  <c r="H19" i="86"/>
  <c r="G19" i="86"/>
  <c r="F19" i="86"/>
  <c r="K18" i="86"/>
  <c r="H18" i="86"/>
  <c r="G18" i="86"/>
  <c r="F18" i="86"/>
  <c r="E18" i="86" s="1"/>
  <c r="K17" i="86"/>
  <c r="H17" i="86"/>
  <c r="G17" i="86"/>
  <c r="F17" i="86"/>
  <c r="E17" i="86" s="1"/>
  <c r="K16" i="86"/>
  <c r="K15" i="86"/>
  <c r="H15" i="86"/>
  <c r="G15" i="86"/>
  <c r="F15" i="86"/>
  <c r="K14" i="86"/>
  <c r="H14" i="86"/>
  <c r="G14" i="86"/>
  <c r="F14" i="86"/>
  <c r="E14" i="86" s="1"/>
  <c r="K13" i="86"/>
  <c r="H13" i="86"/>
  <c r="G13" i="86"/>
  <c r="F13" i="86"/>
  <c r="E13" i="86" s="1"/>
  <c r="K12" i="86"/>
  <c r="K11" i="86"/>
  <c r="H11" i="86"/>
  <c r="G11" i="86"/>
  <c r="F11" i="86"/>
  <c r="E11" i="86" s="1"/>
  <c r="K10" i="86"/>
  <c r="H10" i="86"/>
  <c r="G10" i="86"/>
  <c r="K9" i="86"/>
  <c r="D9" i="86"/>
  <c r="K8" i="86"/>
  <c r="H8" i="86"/>
  <c r="G8" i="86"/>
  <c r="F8" i="86"/>
  <c r="E8" i="86" s="1"/>
  <c r="K7" i="86"/>
  <c r="H7" i="86"/>
  <c r="G7" i="86"/>
  <c r="F7" i="86"/>
  <c r="E7" i="86" s="1"/>
  <c r="P11" i="86"/>
  <c r="P9" i="86"/>
  <c r="D36" i="86" l="1"/>
  <c r="E36" i="86"/>
  <c r="D29" i="86"/>
  <c r="E29" i="86"/>
  <c r="D22" i="86"/>
  <c r="E22" i="86"/>
  <c r="D15" i="86"/>
  <c r="E15" i="86"/>
  <c r="D19" i="86"/>
  <c r="E19" i="86"/>
  <c r="D38" i="86"/>
  <c r="E38" i="86"/>
  <c r="D33" i="86"/>
  <c r="E33" i="86"/>
  <c r="D50" i="86"/>
  <c r="E50" i="86"/>
  <c r="D21" i="86"/>
  <c r="E21" i="86"/>
  <c r="D20" i="86"/>
  <c r="E20" i="86"/>
  <c r="D32" i="86"/>
  <c r="E32" i="86"/>
  <c r="D8" i="86"/>
  <c r="D68" i="86"/>
  <c r="D47" i="86"/>
  <c r="D13" i="86"/>
  <c r="E84" i="86"/>
  <c r="D85" i="86"/>
  <c r="D62" i="86"/>
  <c r="D69" i="86"/>
  <c r="E56" i="86"/>
  <c r="D61" i="86"/>
  <c r="D83" i="86"/>
  <c r="E66" i="86"/>
  <c r="D77" i="86"/>
  <c r="D87" i="86"/>
  <c r="D17" i="86"/>
  <c r="D18" i="86"/>
  <c r="D48" i="86"/>
  <c r="D51" i="86"/>
  <c r="E51" i="86" s="1"/>
  <c r="D65" i="86"/>
  <c r="D75" i="86"/>
  <c r="D28" i="86"/>
  <c r="D35" i="86"/>
  <c r="E74" i="86"/>
  <c r="D76" i="86"/>
  <c r="E91" i="86"/>
  <c r="D39" i="86"/>
  <c r="E90" i="86"/>
  <c r="D80" i="86"/>
  <c r="D70" i="86"/>
  <c r="E72" i="86"/>
  <c r="E79" i="86"/>
  <c r="D88" i="86"/>
  <c r="E93" i="86"/>
  <c r="D96" i="86"/>
  <c r="E98" i="86"/>
  <c r="E67" i="86"/>
  <c r="D23" i="86"/>
  <c r="E23" i="86" s="1"/>
  <c r="D24" i="86"/>
  <c r="E24" i="86" s="1"/>
  <c r="D14" i="86"/>
  <c r="D7" i="86"/>
  <c r="D27" i="86"/>
  <c r="D41" i="86"/>
  <c r="E41" i="86" s="1"/>
  <c r="E63" i="86"/>
  <c r="D63" i="86"/>
  <c r="E86" i="86"/>
  <c r="D86" i="86"/>
  <c r="D37" i="86"/>
  <c r="D46" i="86"/>
  <c r="E46" i="86" s="1"/>
  <c r="D26" i="86"/>
  <c r="D31" i="86"/>
  <c r="D40" i="86"/>
  <c r="D43" i="86"/>
  <c r="E43" i="86" s="1"/>
  <c r="E55" i="86"/>
  <c r="D55" i="86"/>
  <c r="D99" i="86"/>
  <c r="E99" i="86" s="1"/>
  <c r="D89" i="86"/>
  <c r="E89" i="86" s="1"/>
  <c r="D92" i="86"/>
  <c r="E92" i="86" s="1"/>
  <c r="D95" i="86"/>
  <c r="D101" i="86"/>
  <c r="E101" i="86" s="1"/>
  <c r="V9" i="94" l="1"/>
  <c r="T9" i="94" s="1"/>
  <c r="V24" i="94"/>
  <c r="V25" i="94"/>
  <c r="V21" i="94"/>
  <c r="V22" i="94"/>
  <c r="V10" i="94"/>
  <c r="V23" i="94"/>
  <c r="V11" i="94" l="1"/>
  <c r="V19" i="94"/>
  <c r="V26" i="94" l="1"/>
  <c r="V13" i="94"/>
  <c r="V12" i="94"/>
  <c r="T12" i="94" s="1"/>
  <c r="V14" i="94"/>
  <c r="V15" i="94"/>
  <c r="V17" i="94" l="1"/>
  <c r="T17" i="94" s="1"/>
  <c r="V16" i="94"/>
  <c r="W10" i="86" l="1"/>
  <c r="W23" i="86" l="1"/>
  <c r="W21" i="86"/>
  <c r="W22" i="86" l="1"/>
  <c r="U9" i="86"/>
  <c r="W25" i="86"/>
  <c r="W24" i="86"/>
  <c r="W11" i="86" l="1"/>
  <c r="W14" i="86"/>
  <c r="W13" i="86"/>
  <c r="W20" i="86"/>
  <c r="W15" i="86" l="1"/>
  <c r="U15" i="86" s="1"/>
  <c r="W26" i="86"/>
  <c r="W19" i="86"/>
  <c r="W12" i="86"/>
  <c r="U12" i="86" s="1"/>
  <c r="W17" i="86" l="1"/>
  <c r="U17" i="86" s="1"/>
  <c r="W16" i="86"/>
  <c r="K59" i="86" l="1"/>
  <c r="K71" i="86"/>
  <c r="K81" i="86"/>
  <c r="K101" i="86"/>
  <c r="K91" i="86"/>
  <c r="K64" i="86"/>
  <c r="K85" i="86"/>
  <c r="K99" i="86"/>
  <c r="K55" i="86"/>
  <c r="K93" i="86"/>
  <c r="K72" i="86"/>
  <c r="K83" i="86"/>
  <c r="K87" i="86"/>
  <c r="K98" i="86"/>
  <c r="K68" i="86"/>
  <c r="K73" i="86"/>
  <c r="K75" i="86"/>
  <c r="K70" i="86"/>
  <c r="K3" i="86"/>
  <c r="K74" i="86" s="1"/>
  <c r="L78" i="86"/>
  <c r="J3" i="86"/>
  <c r="J69" i="86" s="1"/>
  <c r="L101" i="86"/>
  <c r="I85" i="86"/>
  <c r="Q16" i="86"/>
  <c r="I3" i="86"/>
  <c r="I81" i="86" s="1"/>
  <c r="I93" i="86" l="1"/>
  <c r="I90" i="86"/>
  <c r="I86" i="86"/>
  <c r="I73" i="86"/>
  <c r="I65" i="86"/>
  <c r="I98" i="86"/>
  <c r="I83" i="86"/>
  <c r="I70" i="86"/>
  <c r="M70" i="86" s="1"/>
  <c r="I89" i="86"/>
  <c r="J84" i="86"/>
  <c r="I61" i="86"/>
  <c r="I67" i="86"/>
  <c r="I78" i="86"/>
  <c r="I55" i="86"/>
  <c r="I63" i="86"/>
  <c r="I99" i="86"/>
  <c r="I97" i="86"/>
  <c r="K56" i="86"/>
  <c r="K80" i="86"/>
  <c r="K69" i="86"/>
  <c r="J89" i="86"/>
  <c r="J59" i="86"/>
  <c r="K95" i="86"/>
  <c r="J94" i="86"/>
  <c r="K96" i="86"/>
  <c r="K92" i="86"/>
  <c r="I91" i="86"/>
  <c r="I58" i="86"/>
  <c r="I92" i="86"/>
  <c r="K61" i="86"/>
  <c r="K84" i="86"/>
  <c r="K88" i="86"/>
  <c r="K58" i="86"/>
  <c r="K78" i="86"/>
  <c r="J70" i="86"/>
  <c r="K76" i="86"/>
  <c r="K86" i="86"/>
  <c r="K90" i="86"/>
  <c r="K77" i="86"/>
  <c r="K65" i="86"/>
  <c r="I101" i="86"/>
  <c r="I76" i="86"/>
  <c r="K97" i="86"/>
  <c r="K100" i="86"/>
  <c r="K63" i="86"/>
  <c r="K57" i="86"/>
  <c r="K89" i="86"/>
  <c r="J65" i="86"/>
  <c r="I75" i="86"/>
  <c r="J93" i="86"/>
  <c r="M93" i="86" s="1"/>
  <c r="J58" i="86"/>
  <c r="J73" i="86"/>
  <c r="M73" i="86" s="1"/>
  <c r="J72" i="86"/>
  <c r="J74" i="86"/>
  <c r="J100" i="86"/>
  <c r="L3" i="86"/>
  <c r="J85" i="86"/>
  <c r="M85" i="86" s="1"/>
  <c r="J83" i="86"/>
  <c r="J88" i="86"/>
  <c r="J61" i="86"/>
  <c r="J67" i="86"/>
  <c r="J91" i="86"/>
  <c r="J95" i="86"/>
  <c r="J68" i="86"/>
  <c r="J82" i="86"/>
  <c r="J86" i="86"/>
  <c r="J99" i="86"/>
  <c r="J57" i="86"/>
  <c r="J77" i="86"/>
  <c r="J56" i="86"/>
  <c r="J63" i="86"/>
  <c r="J78" i="86"/>
  <c r="J87" i="86"/>
  <c r="J76" i="86"/>
  <c r="I79" i="86"/>
  <c r="I66" i="86"/>
  <c r="I59" i="86"/>
  <c r="M59" i="86" s="1"/>
  <c r="I82" i="86"/>
  <c r="I71" i="86"/>
  <c r="I69" i="86"/>
  <c r="I74" i="86"/>
  <c r="I77" i="86"/>
  <c r="I56" i="86"/>
  <c r="I57" i="86"/>
  <c r="I84" i="86"/>
  <c r="I64" i="86"/>
  <c r="I88" i="86"/>
  <c r="I95" i="86"/>
  <c r="I68" i="86"/>
  <c r="J66" i="86"/>
  <c r="J60" i="86"/>
  <c r="J62" i="86"/>
  <c r="J75" i="86"/>
  <c r="J101" i="86"/>
  <c r="I87" i="86"/>
  <c r="K79" i="86"/>
  <c r="K62" i="86"/>
  <c r="J90" i="86"/>
  <c r="J79" i="86"/>
  <c r="J71" i="86"/>
  <c r="J96" i="86"/>
  <c r="J92" i="86"/>
  <c r="J98" i="86"/>
  <c r="I96" i="86"/>
  <c r="I62" i="86"/>
  <c r="I80" i="86"/>
  <c r="I100" i="86"/>
  <c r="I94" i="86"/>
  <c r="I60" i="86"/>
  <c r="I72" i="86"/>
  <c r="K82" i="86"/>
  <c r="K67" i="86"/>
  <c r="K60" i="86"/>
  <c r="K66" i="86"/>
  <c r="K94" i="86"/>
  <c r="J80" i="86"/>
  <c r="J81" i="86"/>
  <c r="M81" i="86" s="1"/>
  <c r="J97" i="86"/>
  <c r="J55" i="86"/>
  <c r="J64" i="86"/>
  <c r="M91" i="86" l="1"/>
  <c r="M68" i="86"/>
  <c r="M84" i="86"/>
  <c r="L30" i="86"/>
  <c r="M3" i="86"/>
  <c r="K4" i="86" s="1"/>
  <c r="M61" i="86"/>
  <c r="M13" i="86" s="1"/>
  <c r="M99" i="86"/>
  <c r="M83" i="86"/>
  <c r="M80" i="86"/>
  <c r="M90" i="86"/>
  <c r="M76" i="86"/>
  <c r="M69" i="86"/>
  <c r="M55" i="86"/>
  <c r="M98" i="86"/>
  <c r="M87" i="86"/>
  <c r="M78" i="86"/>
  <c r="M65" i="86"/>
  <c r="M97" i="86"/>
  <c r="M101" i="86"/>
  <c r="M53" i="86" s="1"/>
  <c r="M79" i="86"/>
  <c r="M62" i="86"/>
  <c r="M58" i="86"/>
  <c r="M74" i="86"/>
  <c r="M86" i="86"/>
  <c r="M95" i="86"/>
  <c r="M89" i="86"/>
  <c r="M41" i="86" s="1"/>
  <c r="M56" i="86"/>
  <c r="M67" i="86"/>
  <c r="M77" i="86"/>
  <c r="M96" i="86"/>
  <c r="M72" i="86"/>
  <c r="M75" i="86"/>
  <c r="M27" i="86" s="1"/>
  <c r="M92" i="86"/>
  <c r="M71" i="86"/>
  <c r="M63" i="86"/>
  <c r="M88" i="86"/>
  <c r="M60" i="86"/>
  <c r="M64" i="86"/>
  <c r="L38" i="86"/>
  <c r="L10" i="86"/>
  <c r="L44" i="86"/>
  <c r="L18" i="86"/>
  <c r="L52" i="86"/>
  <c r="L36" i="86"/>
  <c r="L7" i="86"/>
  <c r="L32" i="86"/>
  <c r="L28" i="86"/>
  <c r="L11" i="86"/>
  <c r="L14" i="86"/>
  <c r="L51" i="86"/>
  <c r="L45" i="86"/>
  <c r="L19" i="86"/>
  <c r="L27" i="86"/>
  <c r="L21" i="86"/>
  <c r="L40" i="86"/>
  <c r="L49" i="86"/>
  <c r="L47" i="86"/>
  <c r="L33" i="86"/>
  <c r="L13" i="86"/>
  <c r="L16" i="86"/>
  <c r="L39" i="86"/>
  <c r="L8" i="86"/>
  <c r="L42" i="86"/>
  <c r="L43" i="86"/>
  <c r="L35" i="86"/>
  <c r="L41" i="86"/>
  <c r="L25" i="86"/>
  <c r="L46" i="86"/>
  <c r="L23" i="86"/>
  <c r="L9" i="86"/>
  <c r="L37" i="86"/>
  <c r="L31" i="86"/>
  <c r="L29" i="86"/>
  <c r="L26" i="86"/>
  <c r="L12" i="86"/>
  <c r="L20" i="86"/>
  <c r="L50" i="86"/>
  <c r="L34" i="86"/>
  <c r="L17" i="86"/>
  <c r="L22" i="86"/>
  <c r="L48" i="86"/>
  <c r="L15" i="86"/>
  <c r="L24" i="86"/>
  <c r="M82" i="86"/>
  <c r="M94" i="86"/>
  <c r="M100" i="86"/>
  <c r="M57" i="86"/>
  <c r="M66" i="86"/>
  <c r="L53" i="86"/>
  <c r="L4" i="86" l="1"/>
  <c r="M40" i="86"/>
  <c r="M21" i="86"/>
  <c r="M50" i="86"/>
  <c r="M36" i="86"/>
  <c r="M15" i="86"/>
  <c r="M28" i="86"/>
  <c r="M9" i="86"/>
  <c r="T10" i="86" s="1"/>
  <c r="M38" i="86"/>
  <c r="I4" i="86"/>
  <c r="M23" i="86"/>
  <c r="M42" i="86"/>
  <c r="M33" i="86"/>
  <c r="M47" i="86"/>
  <c r="M18" i="86"/>
  <c r="M24" i="86"/>
  <c r="M20" i="86"/>
  <c r="M45" i="86"/>
  <c r="M52" i="86"/>
  <c r="M26" i="86"/>
  <c r="M16" i="86"/>
  <c r="J4" i="86"/>
  <c r="M29" i="86"/>
  <c r="M10" i="86"/>
  <c r="M32" i="86"/>
  <c r="M25" i="86"/>
  <c r="M49" i="86"/>
  <c r="M17" i="86"/>
  <c r="M30" i="86"/>
  <c r="M48" i="86"/>
  <c r="M39" i="86"/>
  <c r="M46" i="86"/>
  <c r="M34" i="86"/>
  <c r="M12" i="86"/>
  <c r="M44" i="86"/>
  <c r="M19" i="86"/>
  <c r="M14" i="86"/>
  <c r="M7" i="86"/>
  <c r="M35" i="86"/>
  <c r="M43" i="86"/>
  <c r="M22" i="86"/>
  <c r="M8" i="86"/>
  <c r="M31" i="86"/>
  <c r="M37" i="86"/>
  <c r="M51" i="86"/>
  <c r="M11" i="86"/>
  <c r="T25" i="86"/>
  <c r="T24" i="86"/>
  <c r="T21" i="86" l="1"/>
  <c r="T9" i="86"/>
  <c r="T11" i="86" s="1"/>
  <c r="M4" i="86"/>
  <c r="T22" i="86"/>
  <c r="T23" i="86"/>
  <c r="T19" i="86" l="1"/>
  <c r="V9" i="86"/>
  <c r="T26" i="86"/>
  <c r="T14" i="86"/>
  <c r="T20" i="86"/>
  <c r="T15" i="86"/>
  <c r="V15" i="86" s="1"/>
  <c r="T13" i="86"/>
  <c r="T12" i="86"/>
  <c r="V12" i="86" s="1"/>
  <c r="T17" i="86" l="1"/>
  <c r="V17" i="86" s="1"/>
  <c r="T16" i="86"/>
  <c r="K101" i="94"/>
  <c r="J3" i="94"/>
  <c r="J80" i="94" s="1"/>
  <c r="I59" i="94"/>
  <c r="K100" i="94"/>
  <c r="I79" i="94"/>
  <c r="I89" i="94"/>
  <c r="P14" i="94"/>
  <c r="L3" i="94" s="1"/>
  <c r="I3" i="94"/>
  <c r="I96" i="94" s="1"/>
  <c r="I55" i="94"/>
  <c r="I68" i="94" l="1"/>
  <c r="I85" i="94"/>
  <c r="I66" i="94"/>
  <c r="I99" i="94"/>
  <c r="I90" i="94"/>
  <c r="I86" i="94"/>
  <c r="I77" i="94"/>
  <c r="I63" i="94"/>
  <c r="I78" i="94"/>
  <c r="I88" i="94"/>
  <c r="I74" i="94"/>
  <c r="I71" i="94"/>
  <c r="I61" i="94"/>
  <c r="I67" i="94"/>
  <c r="I87" i="94"/>
  <c r="I76" i="94"/>
  <c r="I80" i="94"/>
  <c r="L80" i="94" s="1"/>
  <c r="L32" i="94" s="1"/>
  <c r="I64" i="94"/>
  <c r="I98" i="94"/>
  <c r="I91" i="94"/>
  <c r="I82" i="94"/>
  <c r="I97" i="94"/>
  <c r="I94" i="94"/>
  <c r="I73" i="94"/>
  <c r="I95" i="94"/>
  <c r="I83" i="94"/>
  <c r="I65" i="94"/>
  <c r="I56" i="94"/>
  <c r="I70" i="94"/>
  <c r="I93" i="94"/>
  <c r="K3" i="94"/>
  <c r="J55" i="94"/>
  <c r="L55" i="94" s="1"/>
  <c r="L7" i="94" s="1"/>
  <c r="J70" i="94"/>
  <c r="I75" i="94"/>
  <c r="I60" i="94"/>
  <c r="I81" i="94"/>
  <c r="I101" i="94"/>
  <c r="I69" i="94"/>
  <c r="J61" i="94"/>
  <c r="J92" i="94"/>
  <c r="J78" i="94"/>
  <c r="J67" i="94"/>
  <c r="J66" i="94"/>
  <c r="L66" i="94" s="1"/>
  <c r="L18" i="94" s="1"/>
  <c r="J93" i="94"/>
  <c r="J87" i="94"/>
  <c r="J56" i="94"/>
  <c r="J69" i="94"/>
  <c r="J84" i="94"/>
  <c r="I58" i="94"/>
  <c r="I92" i="94"/>
  <c r="I57" i="94"/>
  <c r="I100" i="94"/>
  <c r="I84" i="94"/>
  <c r="I72" i="94"/>
  <c r="I62" i="94"/>
  <c r="J71" i="94"/>
  <c r="J76" i="94"/>
  <c r="J82" i="94"/>
  <c r="J89" i="94"/>
  <c r="L89" i="94" s="1"/>
  <c r="L41" i="94" s="1"/>
  <c r="J68" i="94"/>
  <c r="L68" i="94" s="1"/>
  <c r="L20" i="94" s="1"/>
  <c r="J88" i="94"/>
  <c r="L88" i="94" s="1"/>
  <c r="L40" i="94" s="1"/>
  <c r="J86" i="94"/>
  <c r="J94" i="94"/>
  <c r="J96" i="94"/>
  <c r="L96" i="94" s="1"/>
  <c r="L48" i="94" s="1"/>
  <c r="J99" i="94"/>
  <c r="J97" i="94"/>
  <c r="J85" i="94"/>
  <c r="L85" i="94" s="1"/>
  <c r="L37" i="94" s="1"/>
  <c r="J90" i="94"/>
  <c r="L90" i="94" s="1"/>
  <c r="L42" i="94" s="1"/>
  <c r="J95" i="94"/>
  <c r="J83" i="94"/>
  <c r="L83" i="94" s="1"/>
  <c r="L35" i="94" s="1"/>
  <c r="J73" i="94"/>
  <c r="J63" i="94"/>
  <c r="J98" i="94"/>
  <c r="J75" i="94"/>
  <c r="J72" i="94"/>
  <c r="J64" i="94"/>
  <c r="J60" i="94"/>
  <c r="J57" i="94"/>
  <c r="J4" i="94"/>
  <c r="I4" i="94"/>
  <c r="J81" i="94"/>
  <c r="J91" i="94"/>
  <c r="J101" i="94"/>
  <c r="J62" i="94"/>
  <c r="J100" i="94"/>
  <c r="J59" i="94"/>
  <c r="L59" i="94" s="1"/>
  <c r="L11" i="94" s="1"/>
  <c r="J65" i="94"/>
  <c r="J74" i="94"/>
  <c r="J58" i="94"/>
  <c r="J79" i="94"/>
  <c r="L79" i="94" s="1"/>
  <c r="L31" i="94" s="1"/>
  <c r="J77" i="94"/>
  <c r="L77" i="94" s="1"/>
  <c r="L29" i="94" s="1"/>
  <c r="L99" i="94" l="1"/>
  <c r="L51" i="94" s="1"/>
  <c r="L91" i="94"/>
  <c r="L43" i="94" s="1"/>
  <c r="L74" i="94"/>
  <c r="L26" i="94" s="1"/>
  <c r="L81" i="94"/>
  <c r="L33" i="94" s="1"/>
  <c r="L82" i="94"/>
  <c r="L34" i="94" s="1"/>
  <c r="L71" i="94"/>
  <c r="L23" i="94" s="1"/>
  <c r="L93" i="94"/>
  <c r="L45" i="94" s="1"/>
  <c r="L97" i="94"/>
  <c r="L49" i="94" s="1"/>
  <c r="L67" i="94"/>
  <c r="L19" i="94" s="1"/>
  <c r="L78" i="94"/>
  <c r="L30" i="94" s="1"/>
  <c r="L61" i="94"/>
  <c r="L13" i="94" s="1"/>
  <c r="L72" i="94"/>
  <c r="L24" i="94" s="1"/>
  <c r="S21" i="94" s="1"/>
  <c r="L63" i="94"/>
  <c r="L15" i="94" s="1"/>
  <c r="L86" i="94"/>
  <c r="L38" i="94" s="1"/>
  <c r="L56" i="94"/>
  <c r="L8" i="94" s="1"/>
  <c r="L95" i="94"/>
  <c r="L47" i="94" s="1"/>
  <c r="L87" i="94"/>
  <c r="L39" i="94" s="1"/>
  <c r="L64" i="94"/>
  <c r="L16" i="94" s="1"/>
  <c r="S25" i="94" s="1"/>
  <c r="L98" i="94"/>
  <c r="L50" i="94" s="1"/>
  <c r="L76" i="94"/>
  <c r="L28" i="94" s="1"/>
  <c r="L73" i="94"/>
  <c r="L25" i="94" s="1"/>
  <c r="L94" i="94"/>
  <c r="L46" i="94" s="1"/>
  <c r="L62" i="94"/>
  <c r="L14" i="94" s="1"/>
  <c r="L75" i="94"/>
  <c r="L27" i="94" s="1"/>
  <c r="S23" i="94"/>
  <c r="L65" i="94"/>
  <c r="L17" i="94" s="1"/>
  <c r="L92" i="94"/>
  <c r="L44" i="94" s="1"/>
  <c r="L58" i="94"/>
  <c r="L10" i="94" s="1"/>
  <c r="L70" i="94"/>
  <c r="L22" i="94" s="1"/>
  <c r="K40" i="94"/>
  <c r="K31" i="94"/>
  <c r="K25" i="94"/>
  <c r="K32" i="94"/>
  <c r="K18" i="94"/>
  <c r="K50" i="94"/>
  <c r="K36" i="94"/>
  <c r="K35" i="94"/>
  <c r="K16" i="94"/>
  <c r="K9" i="94"/>
  <c r="K49" i="94"/>
  <c r="K24" i="94"/>
  <c r="K13" i="94"/>
  <c r="K29" i="94"/>
  <c r="K19" i="94"/>
  <c r="K28" i="94"/>
  <c r="K37" i="94"/>
  <c r="K26" i="94"/>
  <c r="K39" i="94"/>
  <c r="K14" i="94"/>
  <c r="K30" i="94"/>
  <c r="K42" i="94"/>
  <c r="K27" i="94"/>
  <c r="K11" i="94"/>
  <c r="K22" i="94"/>
  <c r="K7" i="94"/>
  <c r="K17" i="94"/>
  <c r="K46" i="94"/>
  <c r="K51" i="94"/>
  <c r="K15" i="94"/>
  <c r="K8" i="94"/>
  <c r="K43" i="94"/>
  <c r="K47" i="94"/>
  <c r="K21" i="94"/>
  <c r="K34" i="94"/>
  <c r="K45" i="94"/>
  <c r="K12" i="94"/>
  <c r="K52" i="94"/>
  <c r="K44" i="94"/>
  <c r="K48" i="94"/>
  <c r="K33" i="94"/>
  <c r="K20" i="94"/>
  <c r="K41" i="94"/>
  <c r="K10" i="94"/>
  <c r="K23" i="94"/>
  <c r="K38" i="94"/>
  <c r="K4" i="94"/>
  <c r="K53" i="94"/>
  <c r="L100" i="94"/>
  <c r="L52" i="94" s="1"/>
  <c r="L69" i="94"/>
  <c r="L21" i="94" s="1"/>
  <c r="L84" i="94"/>
  <c r="L36" i="94" s="1"/>
  <c r="L101" i="94"/>
  <c r="L53" i="94" s="1"/>
  <c r="L57" i="94"/>
  <c r="L9" i="94" s="1"/>
  <c r="L60" i="94"/>
  <c r="L12" i="94" s="1"/>
  <c r="S22" i="94" l="1"/>
  <c r="S24" i="94"/>
  <c r="S10" i="94"/>
  <c r="S9" i="94"/>
  <c r="L4" i="94"/>
  <c r="S11" i="94" l="1"/>
  <c r="S19" i="94"/>
  <c r="U9" i="94"/>
  <c r="S26" i="94" l="1"/>
  <c r="S15" i="94"/>
  <c r="U15" i="94" s="1"/>
  <c r="S13" i="94"/>
  <c r="S12" i="94"/>
  <c r="U12" i="94" s="1"/>
  <c r="S20" i="94"/>
  <c r="S14" i="94"/>
  <c r="S17" i="94" l="1"/>
  <c r="U17" i="94" s="1"/>
  <c r="S16" i="94"/>
</calcChain>
</file>

<file path=xl/sharedStrings.xml><?xml version="1.0" encoding="utf-8"?>
<sst xmlns="http://schemas.openxmlformats.org/spreadsheetml/2006/main" count="645" uniqueCount="199">
  <si>
    <t>Código N7</t>
  </si>
  <si>
    <t>Desc N7</t>
  </si>
  <si>
    <t>Clasif MP</t>
  </si>
  <si>
    <t>Pigmento</t>
  </si>
  <si>
    <t>Resinas</t>
  </si>
  <si>
    <t>Sílicas</t>
  </si>
  <si>
    <t>RLB-4521</t>
  </si>
  <si>
    <t>RP-98-1118</t>
  </si>
  <si>
    <t>SAA-38</t>
  </si>
  <si>
    <t>SR-87-6201</t>
  </si>
  <si>
    <t>XYLENE</t>
  </si>
  <si>
    <t>SRA-93</t>
  </si>
  <si>
    <t>SSE-42</t>
  </si>
  <si>
    <t>SSE-86</t>
  </si>
  <si>
    <t>SSX-329</t>
  </si>
  <si>
    <t>ESC-677</t>
  </si>
  <si>
    <t>RLP-3726</t>
  </si>
  <si>
    <t>CAB 531-1</t>
  </si>
  <si>
    <t>SKH-8690</t>
  </si>
  <si>
    <t>%Sólidos</t>
  </si>
  <si>
    <t>P/L</t>
  </si>
  <si>
    <t>%Solvente</t>
  </si>
  <si>
    <t>%Solvente rápido</t>
  </si>
  <si>
    <t>%Solvente Lento</t>
  </si>
  <si>
    <t>%Solvente medio</t>
  </si>
  <si>
    <t>N-BUTYL ACETATE URETHANE GRADE</t>
  </si>
  <si>
    <t>%Sólidos de Pigmento</t>
  </si>
  <si>
    <t>%Poliester/%SL</t>
  </si>
  <si>
    <t>%CAB/%SL</t>
  </si>
  <si>
    <t>Código</t>
  </si>
  <si>
    <t>Descripción</t>
  </si>
  <si>
    <t>Clasificación solvente</t>
  </si>
  <si>
    <t>Clasificación global</t>
  </si>
  <si>
    <t>RLX-8772</t>
  </si>
  <si>
    <t>RLH-7608</t>
  </si>
  <si>
    <t>RLG-3982</t>
  </si>
  <si>
    <t>CELLULOSE ACETATE BUTYRATE 381-2</t>
  </si>
  <si>
    <t>AJUSTE</t>
  </si>
  <si>
    <t>FORMULA</t>
  </si>
  <si>
    <t>Clasifiación global</t>
  </si>
  <si>
    <t>Clasificación MP</t>
  </si>
  <si>
    <t>Porcentaje sólidos</t>
  </si>
  <si>
    <t>Xi</t>
  </si>
  <si>
    <t>Fi</t>
  </si>
  <si>
    <t>Masa para 1000g</t>
  </si>
  <si>
    <t>Parámetro</t>
  </si>
  <si>
    <t>Diferencia</t>
  </si>
  <si>
    <t>Código MP</t>
  </si>
  <si>
    <t>Descipción MP</t>
  </si>
  <si>
    <t>Evaporation rate</t>
  </si>
  <si>
    <t>Porcentajes</t>
  </si>
  <si>
    <t>Parámetros de formulación teóricos</t>
  </si>
  <si>
    <t>Valor objetivo</t>
  </si>
  <si>
    <t>%Sólidos de Ligante</t>
  </si>
  <si>
    <t>%Ac/%SL</t>
  </si>
  <si>
    <t>Ac/CAB+Ac</t>
  </si>
  <si>
    <t>(Ac+Pol)/(CAB+Ac+Pol)</t>
  </si>
  <si>
    <t>%Silano/%SL</t>
  </si>
  <si>
    <t>RC-96-3335</t>
  </si>
  <si>
    <t>SSM-96</t>
  </si>
  <si>
    <t>% Volatiles aditivos</t>
  </si>
  <si>
    <t>% Volatiles resinas</t>
  </si>
  <si>
    <t>ACH-689</t>
  </si>
  <si>
    <t>SKG-71</t>
  </si>
  <si>
    <t>Solventes</t>
  </si>
  <si>
    <t>RC-73-5589</t>
  </si>
  <si>
    <t>AROMATIC SOLVENT-100 TYPE</t>
  </si>
  <si>
    <t>AZA-3423</t>
  </si>
  <si>
    <t>AWW-1215</t>
  </si>
  <si>
    <t>SETALUX 1184 SS-51</t>
  </si>
  <si>
    <t>METHYL ISOBUTYL KETONE (MIBK)</t>
  </si>
  <si>
    <t>ALS-2613</t>
  </si>
  <si>
    <t>BYK-302</t>
  </si>
  <si>
    <t>2-BUTOXY ETHANOL ACETATE</t>
  </si>
  <si>
    <t>Aditivo</t>
  </si>
  <si>
    <t>PBH-2690</t>
  </si>
  <si>
    <t xml:space="preserve">Fórmula condensada </t>
  </si>
  <si>
    <t>%Melamina/%SL</t>
  </si>
  <si>
    <t>SILANE A-187</t>
  </si>
  <si>
    <t>Humectantes&amp;Surfactantes</t>
  </si>
  <si>
    <t>VEHICULO ACRILICO - CAB Centro de Color</t>
  </si>
  <si>
    <t>AEROSIL 200 / CAB-O-SIL M-5</t>
  </si>
  <si>
    <t>NORMAL BUTYL ALCOHOL</t>
  </si>
  <si>
    <t>METHYL ETHER PROPYLENE GLYCOL ACET.</t>
  </si>
  <si>
    <t>TPW-753 CONC BLANCO</t>
  </si>
  <si>
    <t>ABH-6569</t>
  </si>
  <si>
    <t>MPA 2000X SUSPENSION (EX 10497A)</t>
  </si>
  <si>
    <t>AW-65-9169</t>
  </si>
  <si>
    <t>DISPERBYK 180</t>
  </si>
  <si>
    <t>PT-15-7819</t>
  </si>
  <si>
    <t>BLR-895 DIOXIDO DE TITANIO</t>
  </si>
  <si>
    <t>POLIESTER RESIN FY114 V60</t>
  </si>
  <si>
    <t>BUTYL ACETATE 98% ( EX 7E003A )</t>
  </si>
  <si>
    <t>CAB 551-0,01</t>
  </si>
  <si>
    <t>Blanco</t>
  </si>
  <si>
    <t>Aditivo reológico</t>
  </si>
  <si>
    <t>Medio</t>
  </si>
  <si>
    <t>AW-71-4600</t>
  </si>
  <si>
    <t>PS-69-9913</t>
  </si>
  <si>
    <t>XCG-7204</t>
  </si>
  <si>
    <t>AW-44-3388</t>
  </si>
  <si>
    <t>PM-32-4795</t>
  </si>
  <si>
    <t>AC-26-7599</t>
  </si>
  <si>
    <t>AFQ-2621</t>
  </si>
  <si>
    <t>BORCHI GOL OL 17</t>
  </si>
  <si>
    <t>TOTAL</t>
  </si>
  <si>
    <t>ABT-2496</t>
  </si>
  <si>
    <t>AB-52-1366</t>
  </si>
  <si>
    <t>RC-25-1201</t>
  </si>
  <si>
    <t>REFINISH TOPCOAT ACRYLIC RESIN</t>
  </si>
  <si>
    <t>PA-14-5914</t>
  </si>
  <si>
    <t>ALPATE 7160N-AM</t>
  </si>
  <si>
    <t>SS-98-4559</t>
  </si>
  <si>
    <t>ETHOXYPROPYL ACETATE</t>
  </si>
  <si>
    <t>SRC-75</t>
  </si>
  <si>
    <t>HP-68-6665</t>
  </si>
  <si>
    <t>POLYESTER FOR AUTOM. REFINISH</t>
  </si>
  <si>
    <t>ESZ-2658</t>
  </si>
  <si>
    <t>AEROSIL 200</t>
  </si>
  <si>
    <t>ABR-8515</t>
  </si>
  <si>
    <t>BENTONE 34</t>
  </si>
  <si>
    <t>PAJ-9079</t>
  </si>
  <si>
    <t>A-726 ALUMINUM PASTE</t>
  </si>
  <si>
    <t>ANTI-TERRA-U</t>
  </si>
  <si>
    <t>ACW-7622</t>
  </si>
  <si>
    <t>TINUVIN1130/EVERSORB80/CHIGUARD5530</t>
  </si>
  <si>
    <t>D-770 MP BC ALUMINIO FINO</t>
  </si>
  <si>
    <t>HZ-66-7996</t>
  </si>
  <si>
    <t>SKF-74</t>
  </si>
  <si>
    <t>PT-62-9166</t>
  </si>
  <si>
    <t>Metálicos</t>
  </si>
  <si>
    <t>COLOR</t>
  </si>
  <si>
    <t xml:space="preserve">ENTONADOR </t>
  </si>
  <si>
    <t>PIU</t>
  </si>
  <si>
    <t>N° HOJA</t>
  </si>
  <si>
    <t xml:space="preserve">FORMULACIÓN DE COLORES CON ENTONADORES UNIVERSALES </t>
  </si>
  <si>
    <t>%Plastificante/%SL</t>
  </si>
  <si>
    <t>)</t>
  </si>
  <si>
    <t>%Plastificante/%Sl</t>
  </si>
  <si>
    <t>PRODUCTO 1</t>
  </si>
  <si>
    <t>PRODUCTO 2</t>
  </si>
  <si>
    <t>ENTONADOR UNIVERSAL</t>
  </si>
  <si>
    <t>ENTONADOR DELTRON -ALUMINIO</t>
  </si>
  <si>
    <t xml:space="preserve">ENTONADOR UNIVERSAL </t>
  </si>
  <si>
    <t>VEHÍCULO ACRÍLICO-CAB</t>
  </si>
  <si>
    <t>COMPUESTO 1</t>
  </si>
  <si>
    <t>COMPUESTO 2</t>
  </si>
  <si>
    <t>COMPUESTO 3</t>
  </si>
  <si>
    <t>COMPUESTO 4</t>
  </si>
  <si>
    <t>COMPUESTO 5</t>
  </si>
  <si>
    <t>COMPUESTO 6</t>
  </si>
  <si>
    <t>COMPUESTO 7</t>
  </si>
  <si>
    <t>COMPUESTO 8</t>
  </si>
  <si>
    <t>COMPUESTO 9</t>
  </si>
  <si>
    <t>COMPUESTO 10</t>
  </si>
  <si>
    <t>COMPUESTO 11</t>
  </si>
  <si>
    <t>COMPUESTO 12</t>
  </si>
  <si>
    <t>COMPUESTO 13</t>
  </si>
  <si>
    <t>COMPUESTO 14</t>
  </si>
  <si>
    <t>COMPUESTO 15</t>
  </si>
  <si>
    <t>COMPUESTO 16</t>
  </si>
  <si>
    <t>COMPUESTO 17</t>
  </si>
  <si>
    <t>COMPUESTO 18</t>
  </si>
  <si>
    <t>COMPUESTO 19</t>
  </si>
  <si>
    <t>COMPUESTO 20</t>
  </si>
  <si>
    <t>COMPUESTO 21</t>
  </si>
  <si>
    <t>COMPUESTO 22</t>
  </si>
  <si>
    <t>COMPUESTO 23</t>
  </si>
  <si>
    <t>COMPUESTO 24</t>
  </si>
  <si>
    <t>COMPUESTO 25</t>
  </si>
  <si>
    <t>COMPUESTO 26</t>
  </si>
  <si>
    <t>COMPUESTO 27</t>
  </si>
  <si>
    <t>COMPUESTO 28</t>
  </si>
  <si>
    <t>COMPUESTO 29</t>
  </si>
  <si>
    <t>COMPUESTO 30</t>
  </si>
  <si>
    <t>COMPUESTO 31</t>
  </si>
  <si>
    <t>COMPUESTO 32</t>
  </si>
  <si>
    <t>COMPUESTO 33</t>
  </si>
  <si>
    <t>COMPUESTO 34</t>
  </si>
  <si>
    <t>COMPUESTO 35</t>
  </si>
  <si>
    <t>COMPUESTO 36</t>
  </si>
  <si>
    <t>COMPUESTO 37</t>
  </si>
  <si>
    <t>COMPUESTO 38</t>
  </si>
  <si>
    <t>COMPUESTO 39</t>
  </si>
  <si>
    <t>COMPUESTO 40</t>
  </si>
  <si>
    <t>COMPUESTO 41</t>
  </si>
  <si>
    <t>COMPUESTO 42</t>
  </si>
  <si>
    <t>COMPUESTO 43</t>
  </si>
  <si>
    <t>COMPUESTO 44</t>
  </si>
  <si>
    <t>COMPUESTO 45</t>
  </si>
  <si>
    <t>COMPUESTO 46</t>
  </si>
  <si>
    <t>COMPUESTO 47</t>
  </si>
  <si>
    <t xml:space="preserve">ADITIVO </t>
  </si>
  <si>
    <t>Valor std</t>
  </si>
  <si>
    <t>Valor  nuevo</t>
  </si>
  <si>
    <t>SOLVENTE 1</t>
  </si>
  <si>
    <t>SOLVENTE 2</t>
  </si>
  <si>
    <t xml:space="preserve">SOLVENTE </t>
  </si>
  <si>
    <t>ADITIVO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</si>
</sst>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quot;$&quot;\ * #,##0.00_);_(&quot;$&quot;\ * \(#,##0.00\);_(&quot;$&quot;\ * &quot;-&quot;??_);_(@_)"/>
    <numFmt numFmtId="166" formatCode="0.000"/>
    <numFmt numFmtId="167" formatCode="_(&quot;$&quot;\ * #,##0_);_(&quot;$&quot;\ * \(#,##0\);_(&quot;$&quot;\ * &quot;-&quot;??_);_(@_)"/>
    <numFmt numFmtId="169" formatCode="0.000%"/>
  </numFmts>
  <fonts count="34" x14ac:knownFonts="1">
    <font>
      <sz val="11"/>
      <color theme="1"/>
      <name val="Calibri"/>
      <family val="2"/>
      <scheme val="minor"/>
    </font>
    <font>
      <sz val="11"/>
      <color indexed="8"/>
      <name val="Calibri"/>
      <family val="2"/>
    </font>
    <font>
      <sz val="10"/>
      <color indexed="8"/>
      <name val="Arial"/>
      <family val="2"/>
    </font>
    <font>
      <b/>
      <sz val="11"/>
      <color theme="1"/>
      <name val="Calibri"/>
      <family val="2"/>
      <scheme val="minor"/>
    </font>
    <font>
      <sz val="11"/>
      <name val="Calibri"/>
      <family val="2"/>
      <scheme val="minor"/>
    </font>
    <font>
      <sz val="11"/>
      <color theme="1"/>
      <name val="Calibri"/>
      <family val="2"/>
      <scheme val="minor"/>
    </font>
    <font>
      <b/>
      <sz val="11"/>
      <color theme="0"/>
      <name val="Calibri"/>
      <family val="2"/>
      <scheme val="minor"/>
    </font>
    <font>
      <sz val="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u/>
      <sz val="11"/>
      <color theme="10"/>
      <name val="Calibri"/>
      <family val="2"/>
      <scheme val="minor"/>
    </font>
    <font>
      <sz val="18"/>
      <color theme="1"/>
      <name val="Times"/>
      <family val="1"/>
    </font>
    <font>
      <u/>
      <sz val="18"/>
      <color theme="10"/>
      <name val="Times"/>
      <family val="1"/>
    </font>
    <font>
      <b/>
      <sz val="18"/>
      <color theme="1"/>
      <name val="Times"/>
      <family val="1"/>
    </font>
    <font>
      <u/>
      <sz val="18"/>
      <color theme="10"/>
      <name val="Times New Roman"/>
      <family val="1"/>
    </font>
    <font>
      <sz val="11"/>
      <color theme="0"/>
      <name val="Calibri"/>
      <family val="2"/>
    </font>
    <font>
      <b/>
      <sz val="11"/>
      <color theme="0"/>
      <name val="Calibri"/>
      <family val="2"/>
    </font>
    <font>
      <sz val="10"/>
      <color theme="0"/>
      <name val="Arial"/>
      <family val="2"/>
    </font>
    <font>
      <b/>
      <sz val="11"/>
      <color rgb="FF92D050"/>
      <name val="Calibri"/>
      <family val="2"/>
      <scheme val="minor"/>
    </font>
    <font>
      <sz val="10"/>
      <color rgb="FF00B050"/>
      <name val="Calibri"/>
      <family val="2"/>
      <scheme val="minor"/>
    </font>
    <font>
      <sz val="11"/>
      <color rgb="FF00B050"/>
      <name val="Calibri"/>
      <family val="2"/>
      <scheme val="minor"/>
    </font>
  </fonts>
  <fills count="41">
    <fill>
      <patternFill patternType="none"/>
    </fill>
    <fill>
      <patternFill patternType="gray125"/>
    </fill>
    <fill>
      <patternFill patternType="solid">
        <fgColor theme="0"/>
        <bgColor theme="4" tint="0.79998168889431442"/>
      </patternFill>
    </fill>
    <fill>
      <patternFill patternType="solid">
        <fgColor rgb="FF00B050"/>
        <bgColor indexed="64"/>
      </patternFill>
    </fill>
    <fill>
      <patternFill patternType="solid">
        <fgColor rgb="FF92D05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6" tint="0.59999389629810485"/>
        <bgColor indexed="65"/>
      </patternFill>
    </fill>
    <fill>
      <patternFill patternType="solid">
        <fgColor theme="8"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FF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style="thin">
        <color auto="1"/>
      </top>
      <bottom style="thin">
        <color auto="1"/>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50">
    <xf numFmtId="0" fontId="0" fillId="0" borderId="0"/>
    <xf numFmtId="9" fontId="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0" fontId="2" fillId="0" borderId="0"/>
    <xf numFmtId="0" fontId="5" fillId="7" borderId="0" applyNumberFormat="0" applyBorder="0" applyAlignment="0" applyProtection="0"/>
    <xf numFmtId="0" fontId="2" fillId="0" borderId="0"/>
    <xf numFmtId="0" fontId="8" fillId="0" borderId="0" applyNumberFormat="0" applyFill="0" applyBorder="0" applyAlignment="0" applyProtection="0"/>
    <xf numFmtId="0" fontId="9" fillId="0" borderId="26" applyNumberFormat="0" applyFill="0" applyAlignment="0" applyProtection="0"/>
    <xf numFmtId="0" fontId="10" fillId="0" borderId="27" applyNumberFormat="0" applyFill="0" applyAlignment="0" applyProtection="0"/>
    <xf numFmtId="0" fontId="11" fillId="0" borderId="28" applyNumberFormat="0" applyFill="0" applyAlignment="0" applyProtection="0"/>
    <xf numFmtId="0" fontId="11" fillId="0" borderId="0" applyNumberFormat="0" applyFill="0" applyBorder="0" applyAlignment="0" applyProtection="0"/>
    <xf numFmtId="0" fontId="12" fillId="9" borderId="0" applyNumberFormat="0" applyBorder="0" applyAlignment="0" applyProtection="0"/>
    <xf numFmtId="0" fontId="13" fillId="10" borderId="0" applyNumberFormat="0" applyBorder="0" applyAlignment="0" applyProtection="0"/>
    <xf numFmtId="0" fontId="14" fillId="11" borderId="0" applyNumberFormat="0" applyBorder="0" applyAlignment="0" applyProtection="0"/>
    <xf numFmtId="0" fontId="15" fillId="12" borderId="29" applyNumberFormat="0" applyAlignment="0" applyProtection="0"/>
    <xf numFmtId="0" fontId="16" fillId="13" borderId="30" applyNumberFormat="0" applyAlignment="0" applyProtection="0"/>
    <xf numFmtId="0" fontId="17" fillId="13" borderId="29" applyNumberFormat="0" applyAlignment="0" applyProtection="0"/>
    <xf numFmtId="0" fontId="18" fillId="0" borderId="31" applyNumberFormat="0" applyFill="0" applyAlignment="0" applyProtection="0"/>
    <xf numFmtId="0" fontId="6" fillId="14" borderId="32" applyNumberFormat="0" applyAlignment="0" applyProtection="0"/>
    <xf numFmtId="0" fontId="19" fillId="0" borderId="0" applyNumberFormat="0" applyFill="0" applyBorder="0" applyAlignment="0" applyProtection="0"/>
    <xf numFmtId="0" fontId="5" fillId="15" borderId="33" applyNumberFormat="0" applyFont="0" applyAlignment="0" applyProtection="0"/>
    <xf numFmtId="0" fontId="20" fillId="0" borderId="0" applyNumberFormat="0" applyFill="0" applyBorder="0" applyAlignment="0" applyProtection="0"/>
    <xf numFmtId="0" fontId="3" fillId="0" borderId="34" applyNumberFormat="0" applyFill="0" applyAlignment="0" applyProtection="0"/>
    <xf numFmtId="0" fontId="21"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5"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21" fillId="34" borderId="0" applyNumberFormat="0" applyBorder="0" applyAlignment="0" applyProtection="0"/>
    <xf numFmtId="0" fontId="21"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21" fillId="38" borderId="0" applyNumberFormat="0" applyBorder="0" applyAlignment="0" applyProtection="0"/>
    <xf numFmtId="0" fontId="22" fillId="0" borderId="0"/>
    <xf numFmtId="0" fontId="22" fillId="0" borderId="0"/>
    <xf numFmtId="0" fontId="23" fillId="0" borderId="0" applyNumberFormat="0" applyFill="0" applyBorder="0" applyAlignment="0" applyProtection="0"/>
  </cellStyleXfs>
  <cellXfs count="251">
    <xf numFmtId="0" fontId="0" fillId="0" borderId="0" xfId="0"/>
    <xf numFmtId="0" fontId="0" fillId="0" borderId="1" xfId="0" applyBorder="1"/>
    <xf numFmtId="0" fontId="0" fillId="0" borderId="4" xfId="0" applyFont="1" applyBorder="1"/>
    <xf numFmtId="0" fontId="0" fillId="0" borderId="0" xfId="0" applyBorder="1"/>
    <xf numFmtId="10" fontId="0" fillId="3" borderId="7" xfId="1" applyNumberFormat="1" applyFont="1" applyFill="1" applyBorder="1" applyAlignment="1">
      <alignment horizontal="center"/>
    </xf>
    <xf numFmtId="10" fontId="0" fillId="3" borderId="10" xfId="1" applyNumberFormat="1" applyFont="1" applyFill="1" applyBorder="1" applyAlignment="1">
      <alignment horizontal="center"/>
    </xf>
    <xf numFmtId="10" fontId="0" fillId="0" borderId="5" xfId="1" applyNumberFormat="1" applyFont="1" applyFill="1" applyBorder="1" applyAlignment="1">
      <alignment horizontal="center"/>
    </xf>
    <xf numFmtId="1" fontId="0" fillId="0" borderId="0" xfId="0" applyNumberFormat="1" applyBorder="1" applyAlignment="1">
      <alignment horizontal="left"/>
    </xf>
    <xf numFmtId="0" fontId="0" fillId="0" borderId="1" xfId="0" applyFill="1" applyBorder="1"/>
    <xf numFmtId="10" fontId="0" fillId="0" borderId="1" xfId="1" applyNumberFormat="1" applyFont="1" applyFill="1" applyBorder="1" applyAlignment="1">
      <alignment horizontal="center"/>
    </xf>
    <xf numFmtId="10" fontId="0" fillId="0" borderId="1" xfId="0" applyNumberFormat="1" applyFill="1" applyBorder="1" applyAlignment="1">
      <alignment horizontal="center"/>
    </xf>
    <xf numFmtId="0" fontId="3" fillId="0" borderId="0" xfId="0" applyFont="1" applyBorder="1"/>
    <xf numFmtId="0" fontId="0" fillId="0" borderId="0" xfId="0" applyFill="1" applyBorder="1"/>
    <xf numFmtId="2" fontId="0" fillId="0" borderId="0" xfId="0" applyNumberFormat="1" applyFill="1" applyBorder="1"/>
    <xf numFmtId="0" fontId="0" fillId="2" borderId="19" xfId="0" applyFont="1" applyFill="1" applyBorder="1" applyAlignment="1">
      <alignment horizontal="center"/>
    </xf>
    <xf numFmtId="0" fontId="0" fillId="0" borderId="0" xfId="0" applyFill="1"/>
    <xf numFmtId="1" fontId="0" fillId="0" borderId="11" xfId="0" applyNumberFormat="1" applyBorder="1" applyAlignment="1">
      <alignment horizontal="left"/>
    </xf>
    <xf numFmtId="0" fontId="0" fillId="0" borderId="21" xfId="0" applyFill="1" applyBorder="1"/>
    <xf numFmtId="0" fontId="0" fillId="0" borderId="22" xfId="0" applyFill="1" applyBorder="1"/>
    <xf numFmtId="0" fontId="3" fillId="0" borderId="0" xfId="0" applyFont="1" applyBorder="1" applyAlignment="1">
      <alignment horizontal="center"/>
    </xf>
    <xf numFmtId="166" fontId="0" fillId="0" borderId="0" xfId="0" applyNumberFormat="1" applyFill="1" applyBorder="1"/>
    <xf numFmtId="10" fontId="0" fillId="0" borderId="1" xfId="1" applyNumberFormat="1" applyFont="1" applyFill="1" applyBorder="1" applyAlignment="1">
      <alignment horizontal="center" vertical="center"/>
    </xf>
    <xf numFmtId="10" fontId="0" fillId="0" borderId="0" xfId="1" applyNumberFormat="1" applyFont="1" applyFill="1" applyBorder="1" applyAlignment="1">
      <alignment horizontal="center"/>
    </xf>
    <xf numFmtId="0" fontId="0" fillId="0" borderId="9" xfId="0" applyFill="1" applyBorder="1"/>
    <xf numFmtId="0" fontId="3" fillId="0" borderId="6" xfId="0" applyFont="1" applyFill="1" applyBorder="1"/>
    <xf numFmtId="0" fontId="3" fillId="0" borderId="7" xfId="0" applyFont="1" applyFill="1" applyBorder="1"/>
    <xf numFmtId="0" fontId="0" fillId="0" borderId="0" xfId="0" applyFont="1" applyFill="1" applyBorder="1"/>
    <xf numFmtId="12" fontId="1" fillId="0" borderId="6" xfId="6" applyNumberFormat="1" applyFont="1" applyFill="1" applyBorder="1" applyAlignment="1">
      <alignment horizontal="center" wrapText="1"/>
    </xf>
    <xf numFmtId="2" fontId="3" fillId="0" borderId="3" xfId="0" applyNumberFormat="1" applyFont="1" applyBorder="1" applyAlignment="1">
      <alignment horizontal="center" vertical="center" wrapText="1"/>
    </xf>
    <xf numFmtId="0" fontId="3" fillId="0" borderId="4" xfId="0" applyFont="1" applyBorder="1" applyAlignment="1">
      <alignment horizontal="center" vertical="center" wrapText="1"/>
    </xf>
    <xf numFmtId="2" fontId="0" fillId="0" borderId="0" xfId="0" applyNumberFormat="1" applyFill="1" applyBorder="1" applyAlignment="1">
      <alignment horizontal="center" vertical="center"/>
    </xf>
    <xf numFmtId="10" fontId="5" fillId="0" borderId="1" xfId="1" applyNumberFormat="1" applyFont="1" applyBorder="1" applyAlignment="1">
      <alignment horizontal="center" vertical="center"/>
    </xf>
    <xf numFmtId="10" fontId="0" fillId="0" borderId="1" xfId="1" applyNumberFormat="1" applyFont="1" applyBorder="1" applyAlignment="1">
      <alignment horizontal="center"/>
    </xf>
    <xf numFmtId="10" fontId="0" fillId="0" borderId="1" xfId="0" applyNumberFormat="1" applyBorder="1" applyAlignment="1">
      <alignment horizontal="center"/>
    </xf>
    <xf numFmtId="0" fontId="4" fillId="2" borderId="6" xfId="0" applyFont="1" applyFill="1" applyBorder="1" applyAlignment="1">
      <alignment horizontal="center"/>
    </xf>
    <xf numFmtId="0" fontId="0" fillId="0" borderId="11" xfId="0" applyBorder="1"/>
    <xf numFmtId="0" fontId="0" fillId="0" borderId="9" xfId="0" applyFont="1" applyBorder="1"/>
    <xf numFmtId="0" fontId="0" fillId="0" borderId="25" xfId="0" applyFont="1" applyBorder="1" applyAlignment="1">
      <alignment horizontal="center"/>
    </xf>
    <xf numFmtId="0" fontId="0" fillId="0" borderId="0" xfId="0" applyFill="1" applyBorder="1" applyAlignment="1">
      <alignment horizontal="center" vertical="center"/>
    </xf>
    <xf numFmtId="10" fontId="7" fillId="0" borderId="4" xfId="1" applyNumberFormat="1" applyFont="1" applyFill="1" applyBorder="1" applyAlignment="1">
      <alignment horizontal="center" vertical="center"/>
    </xf>
    <xf numFmtId="10" fontId="0" fillId="0" borderId="4" xfId="1" applyNumberFormat="1" applyFont="1" applyFill="1" applyBorder="1" applyAlignment="1">
      <alignment horizontal="center"/>
    </xf>
    <xf numFmtId="2" fontId="3" fillId="0" borderId="6" xfId="0" applyNumberFormat="1" applyFont="1" applyFill="1" applyBorder="1"/>
    <xf numFmtId="0" fontId="4" fillId="0" borderId="6" xfId="0" applyFont="1" applyFill="1" applyBorder="1"/>
    <xf numFmtId="10" fontId="5" fillId="0" borderId="7" xfId="1" applyNumberFormat="1" applyFont="1" applyBorder="1" applyAlignment="1">
      <alignment horizontal="center" vertical="center"/>
    </xf>
    <xf numFmtId="2" fontId="5" fillId="0" borderId="7" xfId="2" applyNumberFormat="1" applyFont="1" applyBorder="1" applyAlignment="1">
      <alignment horizontal="center" vertical="center"/>
    </xf>
    <xf numFmtId="10" fontId="0" fillId="0" borderId="7" xfId="1" applyNumberFormat="1" applyFont="1" applyBorder="1" applyAlignment="1">
      <alignment horizontal="center" vertical="center"/>
    </xf>
    <xf numFmtId="166" fontId="5" fillId="0" borderId="7" xfId="1" applyNumberFormat="1" applyFont="1" applyBorder="1" applyAlignment="1">
      <alignment horizontal="center" vertical="center"/>
    </xf>
    <xf numFmtId="0" fontId="0" fillId="0" borderId="6" xfId="0" applyBorder="1"/>
    <xf numFmtId="10" fontId="0" fillId="0" borderId="6" xfId="1" applyNumberFormat="1" applyFont="1" applyBorder="1"/>
    <xf numFmtId="2" fontId="5" fillId="0" borderId="7" xfId="1" applyNumberFormat="1" applyFont="1" applyBorder="1" applyAlignment="1">
      <alignment horizontal="center" vertical="center"/>
    </xf>
    <xf numFmtId="0" fontId="0" fillId="0" borderId="8" xfId="0" applyFill="1" applyBorder="1"/>
    <xf numFmtId="0" fontId="4" fillId="8" borderId="6" xfId="0" applyFont="1" applyFill="1" applyBorder="1"/>
    <xf numFmtId="10" fontId="0" fillId="8" borderId="1" xfId="1" applyNumberFormat="1" applyFont="1" applyFill="1" applyBorder="1" applyAlignment="1">
      <alignment horizontal="center"/>
    </xf>
    <xf numFmtId="10" fontId="5" fillId="8" borderId="1" xfId="1" applyNumberFormat="1" applyFont="1" applyFill="1" applyBorder="1" applyAlignment="1">
      <alignment horizontal="center" vertical="center"/>
    </xf>
    <xf numFmtId="10" fontId="5" fillId="8" borderId="7" xfId="1" applyNumberFormat="1" applyFont="1" applyFill="1" applyBorder="1" applyAlignment="1">
      <alignment horizontal="center" vertical="center"/>
    </xf>
    <xf numFmtId="166" fontId="4" fillId="8" borderId="1" xfId="1" applyNumberFormat="1" applyFont="1" applyFill="1" applyBorder="1" applyAlignment="1">
      <alignment horizontal="center"/>
    </xf>
    <xf numFmtId="2" fontId="5" fillId="8" borderId="1" xfId="2" applyNumberFormat="1" applyFont="1" applyFill="1" applyBorder="1" applyAlignment="1">
      <alignment horizontal="center" vertical="center"/>
    </xf>
    <xf numFmtId="0" fontId="5" fillId="8" borderId="7" xfId="1" applyNumberFormat="1" applyFont="1" applyFill="1" applyBorder="1" applyAlignment="1">
      <alignment horizontal="center" vertical="center"/>
    </xf>
    <xf numFmtId="10" fontId="0" fillId="8" borderId="1" xfId="1" applyNumberFormat="1" applyFont="1" applyFill="1" applyBorder="1" applyAlignment="1">
      <alignment horizontal="center" vertical="center"/>
    </xf>
    <xf numFmtId="10" fontId="0" fillId="8" borderId="1" xfId="0" applyNumberFormat="1" applyFill="1" applyBorder="1" applyAlignment="1">
      <alignment horizontal="center"/>
    </xf>
    <xf numFmtId="167" fontId="0" fillId="0" borderId="10" xfId="3" applyNumberFormat="1" applyFont="1" applyFill="1" applyBorder="1" applyAlignment="1">
      <alignment horizontal="center"/>
    </xf>
    <xf numFmtId="10" fontId="0" fillId="3" borderId="24" xfId="1" applyNumberFormat="1" applyFont="1" applyFill="1" applyBorder="1" applyAlignment="1">
      <alignment horizontal="center"/>
    </xf>
    <xf numFmtId="0" fontId="3" fillId="0" borderId="0" xfId="0" applyFont="1" applyFill="1" applyBorder="1"/>
    <xf numFmtId="0" fontId="0" fillId="0" borderId="42" xfId="0" applyBorder="1"/>
    <xf numFmtId="0" fontId="0" fillId="0" borderId="42" xfId="0" applyFill="1" applyBorder="1"/>
    <xf numFmtId="0" fontId="0" fillId="0" borderId="42" xfId="0" applyFont="1" applyBorder="1"/>
    <xf numFmtId="2" fontId="7" fillId="0" borderId="42" xfId="2" applyNumberFormat="1" applyFont="1" applyFill="1" applyBorder="1" applyAlignment="1">
      <alignment horizontal="center" vertical="center"/>
    </xf>
    <xf numFmtId="10" fontId="0" fillId="6" borderId="42" xfId="1" applyNumberFormat="1" applyFont="1" applyFill="1" applyBorder="1" applyAlignment="1">
      <alignment horizontal="center"/>
    </xf>
    <xf numFmtId="2" fontId="0" fillId="6" borderId="42" xfId="1" applyNumberFormat="1" applyFont="1" applyFill="1" applyBorder="1" applyAlignment="1">
      <alignment horizontal="center"/>
    </xf>
    <xf numFmtId="10" fontId="0" fillId="0" borderId="42" xfId="1" applyNumberFormat="1" applyFont="1" applyBorder="1" applyAlignment="1">
      <alignment horizontal="center"/>
    </xf>
    <xf numFmtId="10" fontId="0" fillId="0" borderId="42" xfId="1" applyNumberFormat="1" applyFont="1" applyFill="1" applyBorder="1" applyAlignment="1">
      <alignment horizontal="center"/>
    </xf>
    <xf numFmtId="0" fontId="0" fillId="0" borderId="42" xfId="0" applyFont="1" applyFill="1" applyBorder="1" applyAlignment="1"/>
    <xf numFmtId="0" fontId="1" fillId="0" borderId="42" xfId="4" applyFont="1" applyFill="1" applyBorder="1" applyAlignment="1">
      <alignment wrapText="1"/>
    </xf>
    <xf numFmtId="10" fontId="0" fillId="6" borderId="9" xfId="1" applyNumberFormat="1" applyFont="1" applyFill="1" applyBorder="1" applyAlignment="1">
      <alignment horizontal="center"/>
    </xf>
    <xf numFmtId="2" fontId="0" fillId="6" borderId="4" xfId="1" applyNumberFormat="1" applyFont="1" applyFill="1" applyBorder="1" applyAlignment="1">
      <alignment horizontal="center"/>
    </xf>
    <xf numFmtId="2" fontId="0" fillId="3" borderId="5" xfId="0" applyNumberFormat="1" applyFill="1" applyBorder="1" applyAlignment="1">
      <alignment horizontal="center"/>
    </xf>
    <xf numFmtId="2" fontId="0" fillId="3" borderId="7" xfId="0" applyNumberFormat="1" applyFill="1" applyBorder="1" applyAlignment="1">
      <alignment horizontal="center"/>
    </xf>
    <xf numFmtId="2" fontId="0" fillId="6" borderId="9" xfId="1" applyNumberFormat="1" applyFont="1" applyFill="1" applyBorder="1" applyAlignment="1">
      <alignment horizontal="center"/>
    </xf>
    <xf numFmtId="2" fontId="0" fillId="3" borderId="10" xfId="0" applyNumberFormat="1" applyFill="1" applyBorder="1" applyAlignment="1">
      <alignment horizontal="center"/>
    </xf>
    <xf numFmtId="167" fontId="0" fillId="0" borderId="0" xfId="3" applyNumberFormat="1" applyFont="1" applyFill="1" applyBorder="1" applyAlignment="1">
      <alignment horizontal="center"/>
    </xf>
    <xf numFmtId="0" fontId="3" fillId="0" borderId="42" xfId="0" applyFont="1" applyFill="1" applyBorder="1"/>
    <xf numFmtId="2" fontId="0" fillId="0" borderId="42" xfId="0" applyNumberFormat="1" applyFont="1" applyFill="1" applyBorder="1" applyAlignment="1">
      <alignment wrapText="1"/>
    </xf>
    <xf numFmtId="0" fontId="0" fillId="0" borderId="42" xfId="0" applyFont="1" applyFill="1" applyBorder="1"/>
    <xf numFmtId="0" fontId="4" fillId="2" borderId="25" xfId="0" applyFont="1" applyFill="1" applyBorder="1" applyAlignment="1">
      <alignment horizontal="center"/>
    </xf>
    <xf numFmtId="0" fontId="0" fillId="0" borderId="11" xfId="0" applyFill="1" applyBorder="1"/>
    <xf numFmtId="0" fontId="0" fillId="0" borderId="0" xfId="0" applyFont="1" applyBorder="1" applyAlignment="1">
      <alignment horizontal="center"/>
    </xf>
    <xf numFmtId="0" fontId="3" fillId="0" borderId="12" xfId="0" applyFont="1" applyFill="1" applyBorder="1" applyAlignment="1">
      <alignment horizontal="center"/>
    </xf>
    <xf numFmtId="0" fontId="3" fillId="0" borderId="2" xfId="0" applyFont="1" applyFill="1" applyBorder="1" applyAlignment="1">
      <alignment horizontal="center"/>
    </xf>
    <xf numFmtId="0" fontId="3" fillId="0" borderId="23" xfId="0" applyFont="1" applyFill="1" applyBorder="1" applyAlignment="1">
      <alignment horizontal="center"/>
    </xf>
    <xf numFmtId="10" fontId="0" fillId="0" borderId="42" xfId="0" applyNumberFormat="1" applyBorder="1" applyAlignment="1">
      <alignment horizontal="center"/>
    </xf>
    <xf numFmtId="0" fontId="3" fillId="0" borderId="5" xfId="0" applyFont="1" applyFill="1" applyBorder="1" applyAlignment="1">
      <alignment vertical="center" wrapText="1"/>
    </xf>
    <xf numFmtId="0" fontId="0" fillId="40" borderId="0" xfId="0" applyFill="1"/>
    <xf numFmtId="0" fontId="0" fillId="40" borderId="0" xfId="0" applyFill="1" applyBorder="1"/>
    <xf numFmtId="0" fontId="0" fillId="40" borderId="22" xfId="0" applyFill="1" applyBorder="1" applyAlignment="1"/>
    <xf numFmtId="0" fontId="0" fillId="40" borderId="0" xfId="0" applyFill="1" applyBorder="1" applyAlignment="1"/>
    <xf numFmtId="0" fontId="0" fillId="40" borderId="21" xfId="0" applyFill="1" applyBorder="1" applyAlignment="1"/>
    <xf numFmtId="0" fontId="0" fillId="40" borderId="35" xfId="0" applyFill="1" applyBorder="1" applyAlignment="1"/>
    <xf numFmtId="0" fontId="0" fillId="40" borderId="36" xfId="0" applyFill="1" applyBorder="1" applyAlignment="1"/>
    <xf numFmtId="0" fontId="0" fillId="40" borderId="37" xfId="0" applyFill="1" applyBorder="1" applyAlignment="1"/>
    <xf numFmtId="0" fontId="24" fillId="39" borderId="22" xfId="0" applyFont="1" applyFill="1" applyBorder="1" applyAlignment="1">
      <alignment horizontal="center" vertical="center"/>
    </xf>
    <xf numFmtId="0" fontId="24" fillId="39" borderId="0" xfId="0" applyFont="1" applyFill="1" applyBorder="1" applyAlignment="1">
      <alignment horizontal="center" vertical="center"/>
    </xf>
    <xf numFmtId="0" fontId="24" fillId="39" borderId="37" xfId="0" applyFont="1" applyFill="1" applyBorder="1" applyAlignment="1">
      <alignment horizontal="center" vertical="center"/>
    </xf>
    <xf numFmtId="0" fontId="25" fillId="39" borderId="0" xfId="49" applyFont="1" applyFill="1" applyBorder="1" applyAlignment="1">
      <alignment horizontal="left" vertical="center"/>
    </xf>
    <xf numFmtId="0" fontId="24" fillId="39" borderId="40" xfId="0" applyFont="1" applyFill="1" applyBorder="1" applyAlignment="1">
      <alignment horizontal="center" vertical="center"/>
    </xf>
    <xf numFmtId="0" fontId="25" fillId="39" borderId="41" xfId="49" applyFont="1" applyFill="1" applyBorder="1" applyAlignment="1">
      <alignment horizontal="left" vertical="center"/>
    </xf>
    <xf numFmtId="0" fontId="24" fillId="39" borderId="39" xfId="0" applyFont="1" applyFill="1" applyBorder="1" applyAlignment="1">
      <alignment horizontal="center" vertical="center"/>
    </xf>
    <xf numFmtId="0" fontId="26" fillId="39" borderId="22" xfId="0" applyFont="1" applyFill="1" applyBorder="1" applyAlignment="1">
      <alignment horizontal="center" vertical="center"/>
    </xf>
    <xf numFmtId="0" fontId="26" fillId="39" borderId="0" xfId="0" applyFont="1" applyFill="1" applyBorder="1" applyAlignment="1">
      <alignment horizontal="center" vertical="center"/>
    </xf>
    <xf numFmtId="0" fontId="26" fillId="39" borderId="37" xfId="0" applyFont="1" applyFill="1" applyBorder="1" applyAlignment="1">
      <alignment horizontal="center" vertical="center"/>
    </xf>
    <xf numFmtId="0" fontId="24" fillId="6" borderId="0" xfId="0" applyFont="1" applyFill="1" applyBorder="1" applyAlignment="1">
      <alignment horizontal="center" vertical="center"/>
    </xf>
    <xf numFmtId="0" fontId="24" fillId="39" borderId="41" xfId="0" applyFont="1" applyFill="1" applyBorder="1" applyAlignment="1">
      <alignment horizontal="center" vertical="center"/>
    </xf>
    <xf numFmtId="0" fontId="0" fillId="8" borderId="1" xfId="1" applyNumberFormat="1" applyFont="1" applyFill="1" applyBorder="1" applyAlignment="1">
      <alignment horizontal="center"/>
    </xf>
    <xf numFmtId="0" fontId="0" fillId="0" borderId="0" xfId="0" applyFont="1" applyBorder="1"/>
    <xf numFmtId="0" fontId="0" fillId="0" borderId="4" xfId="0" applyBorder="1" applyAlignment="1">
      <alignment horizontal="center" vertical="center"/>
    </xf>
    <xf numFmtId="0" fontId="0" fillId="0" borderId="42" xfId="0" applyBorder="1" applyAlignment="1">
      <alignment horizontal="center" vertical="center"/>
    </xf>
    <xf numFmtId="0" fontId="3" fillId="0" borderId="5" xfId="0" applyFont="1" applyFill="1" applyBorder="1" applyAlignment="1">
      <alignment horizontal="center" vertical="center" wrapText="1"/>
    </xf>
    <xf numFmtId="0" fontId="27" fillId="39" borderId="0" xfId="49" applyFont="1" applyFill="1" applyBorder="1" applyAlignment="1">
      <alignment horizontal="left" vertical="center"/>
    </xf>
    <xf numFmtId="0" fontId="3" fillId="0" borderId="7" xfId="0" applyFont="1" applyFill="1" applyBorder="1" applyAlignment="1">
      <alignment horizontal="center" vertical="center"/>
    </xf>
    <xf numFmtId="2" fontId="0" fillId="0" borderId="24" xfId="0" applyNumberFormat="1" applyFont="1" applyFill="1" applyBorder="1" applyAlignment="1">
      <alignment horizontal="center"/>
    </xf>
    <xf numFmtId="0" fontId="6" fillId="0" borderId="11" xfId="0" applyFont="1" applyFill="1" applyBorder="1" applyAlignment="1">
      <alignment horizontal="center" vertical="center" wrapText="1"/>
    </xf>
    <xf numFmtId="10" fontId="6" fillId="0" borderId="11" xfId="0" applyNumberFormat="1" applyFont="1" applyFill="1" applyBorder="1" applyAlignment="1">
      <alignment horizontal="center" vertical="center" wrapText="1"/>
    </xf>
    <xf numFmtId="10" fontId="0" fillId="0" borderId="7" xfId="1" applyNumberFormat="1" applyFont="1" applyFill="1" applyBorder="1" applyAlignment="1">
      <alignment horizontal="center"/>
    </xf>
    <xf numFmtId="0" fontId="21" fillId="0" borderId="0" xfId="0" applyFont="1" applyFill="1"/>
    <xf numFmtId="1" fontId="21" fillId="0" borderId="3" xfId="0" applyNumberFormat="1" applyFont="1" applyFill="1" applyBorder="1" applyAlignment="1">
      <alignment horizontal="center" vertical="center"/>
    </xf>
    <xf numFmtId="2" fontId="6" fillId="0" borderId="4" xfId="0" applyNumberFormat="1" applyFont="1" applyFill="1" applyBorder="1" applyAlignment="1">
      <alignment horizontal="left" vertical="center"/>
    </xf>
    <xf numFmtId="2" fontId="21" fillId="0" borderId="4" xfId="0" applyNumberFormat="1" applyFont="1" applyFill="1" applyBorder="1" applyAlignment="1">
      <alignment horizontal="center" vertical="center"/>
    </xf>
    <xf numFmtId="10" fontId="21" fillId="0" borderId="5" xfId="0" applyNumberFormat="1" applyFont="1" applyFill="1" applyBorder="1" applyAlignment="1">
      <alignment horizontal="center"/>
    </xf>
    <xf numFmtId="0" fontId="21" fillId="0" borderId="6" xfId="0" applyFont="1" applyFill="1" applyBorder="1" applyAlignment="1">
      <alignment horizontal="center" vertical="center"/>
    </xf>
    <xf numFmtId="0" fontId="21" fillId="0" borderId="42" xfId="0" applyFont="1" applyFill="1" applyBorder="1" applyAlignment="1"/>
    <xf numFmtId="2" fontId="21" fillId="0" borderId="42" xfId="0" applyNumberFormat="1" applyFont="1" applyFill="1" applyBorder="1" applyAlignment="1">
      <alignment horizontal="center" vertical="center"/>
    </xf>
    <xf numFmtId="10" fontId="21" fillId="0" borderId="7" xfId="0" applyNumberFormat="1" applyFont="1" applyFill="1" applyBorder="1" applyAlignment="1">
      <alignment horizontal="center"/>
    </xf>
    <xf numFmtId="0" fontId="28" fillId="0" borderId="6" xfId="4" applyFont="1" applyFill="1" applyBorder="1" applyAlignment="1">
      <alignment horizontal="center" vertical="center" wrapText="1"/>
    </xf>
    <xf numFmtId="0" fontId="28" fillId="0" borderId="42" xfId="4" applyFont="1" applyFill="1" applyBorder="1" applyAlignment="1">
      <alignment wrapText="1"/>
    </xf>
    <xf numFmtId="0" fontId="21" fillId="0" borderId="6" xfId="5" applyFont="1" applyFill="1" applyBorder="1" applyAlignment="1">
      <alignment horizontal="center" vertical="center"/>
    </xf>
    <xf numFmtId="0" fontId="21" fillId="0" borderId="8" xfId="5" applyFont="1" applyFill="1" applyBorder="1" applyAlignment="1">
      <alignment horizontal="center" vertical="center" wrapText="1"/>
    </xf>
    <xf numFmtId="0" fontId="21" fillId="0" borderId="9" xfId="0" applyFont="1" applyFill="1" applyBorder="1" applyAlignment="1"/>
    <xf numFmtId="2" fontId="21" fillId="0" borderId="9" xfId="0" applyNumberFormat="1" applyFont="1" applyFill="1" applyBorder="1" applyAlignment="1">
      <alignment horizontal="center" vertical="center"/>
    </xf>
    <xf numFmtId="10" fontId="21" fillId="0" borderId="10" xfId="0" applyNumberFormat="1" applyFont="1" applyFill="1" applyBorder="1" applyAlignment="1">
      <alignment horizontal="center"/>
    </xf>
    <xf numFmtId="2" fontId="21" fillId="0" borderId="12" xfId="0" applyNumberFormat="1" applyFont="1" applyFill="1" applyBorder="1" applyAlignment="1">
      <alignment horizontal="center" vertical="center"/>
    </xf>
    <xf numFmtId="0" fontId="6" fillId="0" borderId="2" xfId="0" applyFont="1" applyFill="1" applyBorder="1"/>
    <xf numFmtId="2" fontId="21" fillId="0" borderId="2" xfId="0" applyNumberFormat="1" applyFont="1" applyFill="1" applyBorder="1" applyAlignment="1">
      <alignment horizontal="center" vertical="center"/>
    </xf>
    <xf numFmtId="10" fontId="21" fillId="0" borderId="23" xfId="0" applyNumberFormat="1" applyFont="1" applyFill="1" applyBorder="1" applyAlignment="1">
      <alignment horizontal="center"/>
    </xf>
    <xf numFmtId="0" fontId="28" fillId="0" borderId="1" xfId="4" applyFont="1" applyFill="1" applyBorder="1" applyAlignment="1">
      <alignment wrapText="1"/>
    </xf>
    <xf numFmtId="2" fontId="21" fillId="0" borderId="1" xfId="0" applyNumberFormat="1" applyFont="1" applyFill="1" applyBorder="1" applyAlignment="1">
      <alignment horizontal="center" vertical="center"/>
    </xf>
    <xf numFmtId="10" fontId="21" fillId="0" borderId="7" xfId="1" applyNumberFormat="1" applyFont="1" applyFill="1" applyBorder="1" applyAlignment="1">
      <alignment horizontal="center"/>
    </xf>
    <xf numFmtId="0" fontId="28" fillId="0" borderId="8" xfId="4" applyFont="1" applyFill="1" applyBorder="1" applyAlignment="1">
      <alignment horizontal="center" vertical="center" wrapText="1"/>
    </xf>
    <xf numFmtId="0" fontId="28" fillId="0" borderId="9" xfId="4" applyFont="1" applyFill="1" applyBorder="1" applyAlignment="1">
      <alignment wrapText="1"/>
    </xf>
    <xf numFmtId="10" fontId="21" fillId="0" borderId="10" xfId="1" applyNumberFormat="1" applyFont="1" applyFill="1" applyBorder="1" applyAlignment="1">
      <alignment horizontal="center"/>
    </xf>
    <xf numFmtId="0" fontId="6" fillId="0" borderId="1" xfId="0" applyFont="1" applyFill="1" applyBorder="1" applyAlignment="1">
      <alignment horizontal="center"/>
    </xf>
    <xf numFmtId="0" fontId="21" fillId="0" borderId="3" xfId="0" applyFont="1" applyFill="1" applyBorder="1" applyAlignment="1">
      <alignment horizontal="center" vertical="center"/>
    </xf>
    <xf numFmtId="0" fontId="6" fillId="0" borderId="4" xfId="0" applyFont="1" applyFill="1" applyBorder="1" applyAlignment="1">
      <alignment horizontal="center"/>
    </xf>
    <xf numFmtId="0" fontId="6" fillId="0" borderId="42" xfId="0" applyFont="1" applyFill="1" applyBorder="1"/>
    <xf numFmtId="0" fontId="6" fillId="0" borderId="1" xfId="0" applyFont="1" applyFill="1" applyBorder="1"/>
    <xf numFmtId="0" fontId="6" fillId="0" borderId="4" xfId="0" applyFont="1" applyFill="1" applyBorder="1"/>
    <xf numFmtId="0" fontId="21" fillId="0" borderId="42" xfId="0" applyFont="1" applyFill="1" applyBorder="1"/>
    <xf numFmtId="0" fontId="21" fillId="0" borderId="13" xfId="0" applyFont="1" applyFill="1" applyBorder="1" applyAlignment="1">
      <alignment horizontal="center" vertical="center"/>
    </xf>
    <xf numFmtId="0" fontId="21" fillId="0" borderId="14" xfId="0" applyFont="1" applyFill="1" applyBorder="1"/>
    <xf numFmtId="10" fontId="21" fillId="0" borderId="15" xfId="0" applyNumberFormat="1" applyFont="1" applyFill="1" applyBorder="1" applyAlignment="1">
      <alignment horizontal="center"/>
    </xf>
    <xf numFmtId="0" fontId="21" fillId="0" borderId="16" xfId="0" applyFont="1" applyFill="1" applyBorder="1" applyAlignment="1">
      <alignment horizontal="center" vertical="center"/>
    </xf>
    <xf numFmtId="0" fontId="21" fillId="0" borderId="17" xfId="0" applyFont="1" applyFill="1" applyBorder="1"/>
    <xf numFmtId="2" fontId="21" fillId="0" borderId="11" xfId="0" applyNumberFormat="1" applyFont="1" applyFill="1" applyBorder="1" applyAlignment="1">
      <alignment horizontal="center" vertical="center"/>
    </xf>
    <xf numFmtId="10" fontId="21" fillId="0" borderId="18" xfId="0" applyNumberFormat="1" applyFont="1" applyFill="1" applyBorder="1" applyAlignment="1">
      <alignment horizontal="center"/>
    </xf>
    <xf numFmtId="0" fontId="29" fillId="0" borderId="4" xfId="4" applyFont="1" applyFill="1" applyBorder="1" applyAlignment="1">
      <alignment wrapText="1"/>
    </xf>
    <xf numFmtId="0" fontId="21" fillId="0" borderId="4" xfId="0" applyFont="1" applyFill="1" applyBorder="1"/>
    <xf numFmtId="10" fontId="21" fillId="0" borderId="5" xfId="0" applyNumberFormat="1" applyFont="1" applyFill="1" applyBorder="1"/>
    <xf numFmtId="0" fontId="21" fillId="0" borderId="1" xfId="0" applyFont="1" applyFill="1" applyBorder="1"/>
    <xf numFmtId="0" fontId="21" fillId="0" borderId="1" xfId="0" applyFont="1" applyFill="1" applyBorder="1" applyAlignment="1">
      <alignment horizontal="center"/>
    </xf>
    <xf numFmtId="0" fontId="21" fillId="0" borderId="25" xfId="0" applyFont="1" applyFill="1" applyBorder="1" applyAlignment="1">
      <alignment horizontal="center" vertical="center"/>
    </xf>
    <xf numFmtId="0" fontId="21" fillId="0" borderId="11" xfId="0" applyFont="1" applyFill="1" applyBorder="1"/>
    <xf numFmtId="0" fontId="21" fillId="0" borderId="11" xfId="0" applyFont="1" applyFill="1" applyBorder="1" applyAlignment="1">
      <alignment horizontal="center"/>
    </xf>
    <xf numFmtId="10" fontId="21" fillId="0" borderId="24" xfId="0" applyNumberFormat="1" applyFont="1" applyFill="1" applyBorder="1" applyAlignment="1">
      <alignment horizontal="center"/>
    </xf>
    <xf numFmtId="0" fontId="21" fillId="0" borderId="4" xfId="0" applyFont="1" applyFill="1" applyBorder="1" applyAlignment="1">
      <alignment horizontal="center"/>
    </xf>
    <xf numFmtId="0" fontId="21" fillId="0" borderId="8" xfId="0" applyFont="1" applyFill="1" applyBorder="1" applyAlignment="1">
      <alignment horizontal="center" vertical="center"/>
    </xf>
    <xf numFmtId="0" fontId="21" fillId="0" borderId="9" xfId="0" applyFont="1" applyFill="1" applyBorder="1"/>
    <xf numFmtId="0" fontId="21" fillId="0" borderId="9" xfId="0" applyFont="1" applyFill="1" applyBorder="1" applyAlignment="1">
      <alignment horizontal="center"/>
    </xf>
    <xf numFmtId="0" fontId="21" fillId="0" borderId="38" xfId="0" applyFont="1" applyFill="1" applyBorder="1"/>
    <xf numFmtId="0" fontId="21" fillId="0" borderId="5" xfId="0" applyFont="1" applyFill="1" applyBorder="1"/>
    <xf numFmtId="10" fontId="21" fillId="0" borderId="24" xfId="1" applyNumberFormat="1" applyFont="1" applyFill="1" applyBorder="1" applyAlignment="1">
      <alignment horizontal="center"/>
    </xf>
    <xf numFmtId="0" fontId="21" fillId="0" borderId="42" xfId="0" applyFont="1" applyFill="1" applyBorder="1" applyAlignment="1">
      <alignment horizontal="center" vertical="center"/>
    </xf>
    <xf numFmtId="169" fontId="21" fillId="0" borderId="0" xfId="1" applyNumberFormat="1" applyFont="1" applyFill="1" applyAlignment="1">
      <alignment horizontal="center" vertical="center"/>
    </xf>
    <xf numFmtId="0" fontId="6" fillId="0" borderId="3" xfId="0" applyFont="1" applyFill="1" applyBorder="1" applyAlignment="1">
      <alignment horizontal="center" vertical="center"/>
    </xf>
    <xf numFmtId="10" fontId="21" fillId="0" borderId="4" xfId="0" applyNumberFormat="1" applyFont="1" applyFill="1" applyBorder="1"/>
    <xf numFmtId="0" fontId="6" fillId="0" borderId="5" xfId="0" applyFont="1" applyFill="1" applyBorder="1"/>
    <xf numFmtId="0" fontId="6" fillId="0" borderId="43" xfId="0" applyFont="1" applyFill="1" applyBorder="1"/>
    <xf numFmtId="0" fontId="21" fillId="0" borderId="20" xfId="0" applyFont="1" applyFill="1" applyBorder="1"/>
    <xf numFmtId="0" fontId="21" fillId="0" borderId="44" xfId="0" applyFont="1" applyFill="1" applyBorder="1"/>
    <xf numFmtId="11" fontId="21" fillId="0" borderId="6" xfId="0" applyNumberFormat="1" applyFont="1" applyFill="1" applyBorder="1" applyAlignment="1">
      <alignment horizontal="center" vertical="center"/>
    </xf>
    <xf numFmtId="2" fontId="21" fillId="0" borderId="42" xfId="0" applyNumberFormat="1" applyFont="1" applyFill="1" applyBorder="1" applyAlignment="1">
      <alignment horizontal="left" vertical="center"/>
    </xf>
    <xf numFmtId="0" fontId="21" fillId="0" borderId="42" xfId="0" applyFont="1" applyFill="1" applyBorder="1" applyAlignment="1">
      <alignment horizontal="left"/>
    </xf>
    <xf numFmtId="0" fontId="21" fillId="0" borderId="9" xfId="0" applyFont="1" applyFill="1" applyBorder="1" applyAlignment="1">
      <alignment horizontal="left"/>
    </xf>
    <xf numFmtId="169" fontId="21" fillId="0" borderId="7" xfId="1" applyNumberFormat="1" applyFont="1" applyFill="1" applyBorder="1" applyAlignment="1">
      <alignment horizontal="center"/>
    </xf>
    <xf numFmtId="169" fontId="21" fillId="0" borderId="24" xfId="1" applyNumberFormat="1" applyFont="1" applyFill="1" applyBorder="1" applyAlignment="1">
      <alignment horizontal="center"/>
    </xf>
    <xf numFmtId="10" fontId="21" fillId="0" borderId="5" xfId="0" applyNumberFormat="1" applyFont="1" applyFill="1" applyBorder="1" applyAlignment="1">
      <alignment horizontal="center" vertical="center"/>
    </xf>
    <xf numFmtId="10" fontId="21" fillId="0" borderId="7" xfId="0" applyNumberFormat="1" applyFont="1" applyFill="1" applyBorder="1" applyAlignment="1">
      <alignment horizontal="center" vertical="center"/>
    </xf>
    <xf numFmtId="10" fontId="21" fillId="0" borderId="10" xfId="0" applyNumberFormat="1" applyFont="1" applyFill="1" applyBorder="1" applyAlignment="1">
      <alignment horizontal="center" vertical="center"/>
    </xf>
    <xf numFmtId="10" fontId="21" fillId="0" borderId="24" xfId="0" applyNumberFormat="1" applyFont="1" applyFill="1" applyBorder="1" applyAlignment="1">
      <alignment horizontal="center" vertical="center"/>
    </xf>
    <xf numFmtId="0" fontId="30" fillId="0" borderId="41" xfId="0" applyFont="1" applyFill="1" applyBorder="1"/>
    <xf numFmtId="0" fontId="21" fillId="0" borderId="0" xfId="0" applyFont="1" applyFill="1" applyAlignment="1">
      <alignment horizontal="center" vertical="center"/>
    </xf>
    <xf numFmtId="10" fontId="21" fillId="0" borderId="0" xfId="0" applyNumberFormat="1" applyFont="1" applyFill="1"/>
    <xf numFmtId="2" fontId="0" fillId="5" borderId="7" xfId="1" applyNumberFormat="1" applyFont="1" applyFill="1" applyBorder="1" applyAlignment="1">
      <alignment horizontal="center"/>
    </xf>
    <xf numFmtId="0" fontId="21" fillId="0" borderId="6" xfId="0" applyFont="1" applyBorder="1" applyAlignment="1">
      <alignment horizontal="center"/>
    </xf>
    <xf numFmtId="0" fontId="28" fillId="0" borderId="6" xfId="4" applyFont="1" applyFill="1" applyBorder="1" applyAlignment="1">
      <alignment horizontal="center" wrapText="1"/>
    </xf>
    <xf numFmtId="0" fontId="21" fillId="0" borderId="6" xfId="5" applyFont="1" applyFill="1" applyBorder="1" applyAlignment="1">
      <alignment horizontal="center"/>
    </xf>
    <xf numFmtId="0" fontId="21" fillId="2" borderId="6" xfId="0" applyFont="1" applyFill="1" applyBorder="1" applyAlignment="1">
      <alignment horizontal="center"/>
    </xf>
    <xf numFmtId="0" fontId="21" fillId="0" borderId="6" xfId="0" applyFont="1" applyFill="1" applyBorder="1" applyAlignment="1">
      <alignment horizontal="center"/>
    </xf>
    <xf numFmtId="0" fontId="21" fillId="0" borderId="8" xfId="5" applyFont="1" applyFill="1" applyBorder="1" applyAlignment="1">
      <alignment horizontal="center" wrapText="1"/>
    </xf>
    <xf numFmtId="0" fontId="21" fillId="0" borderId="0" xfId="5" applyFont="1" applyFill="1" applyBorder="1" applyAlignment="1">
      <alignment horizontal="center" wrapText="1"/>
    </xf>
    <xf numFmtId="0" fontId="21" fillId="0" borderId="3" xfId="0" applyFont="1" applyBorder="1" applyAlignment="1">
      <alignment horizontal="center"/>
    </xf>
    <xf numFmtId="2" fontId="21" fillId="0" borderId="42" xfId="0" applyNumberFormat="1" applyFont="1" applyBorder="1" applyAlignment="1">
      <alignment horizontal="center" vertical="center"/>
    </xf>
    <xf numFmtId="2" fontId="21" fillId="0" borderId="9" xfId="0" applyNumberFormat="1" applyFont="1" applyBorder="1" applyAlignment="1">
      <alignment horizontal="center" vertical="center"/>
    </xf>
    <xf numFmtId="2" fontId="21" fillId="0" borderId="7" xfId="0" applyNumberFormat="1" applyFont="1" applyFill="1" applyBorder="1" applyAlignment="1">
      <alignment horizontal="center"/>
    </xf>
    <xf numFmtId="0" fontId="3" fillId="0" borderId="6" xfId="0" applyFont="1" applyFill="1" applyBorder="1" applyAlignment="1">
      <alignment horizontal="center" vertical="center"/>
    </xf>
    <xf numFmtId="0" fontId="0" fillId="0" borderId="45" xfId="0" applyFont="1" applyFill="1" applyBorder="1" applyAlignment="1">
      <alignment horizontal="center"/>
    </xf>
    <xf numFmtId="0" fontId="0" fillId="0" borderId="46" xfId="0" applyFill="1" applyBorder="1"/>
    <xf numFmtId="2" fontId="0" fillId="0" borderId="47" xfId="0" applyNumberFormat="1" applyFont="1" applyFill="1" applyBorder="1" applyAlignment="1">
      <alignment horizontal="center"/>
    </xf>
    <xf numFmtId="2" fontId="3" fillId="0" borderId="1" xfId="0" applyNumberFormat="1" applyFont="1" applyFill="1" applyBorder="1" applyAlignment="1">
      <alignment horizontal="center" vertical="center"/>
    </xf>
    <xf numFmtId="0" fontId="21" fillId="0" borderId="0" xfId="0" applyFont="1" applyFill="1" applyBorder="1"/>
    <xf numFmtId="0" fontId="21" fillId="0" borderId="42" xfId="0" applyFont="1" applyBorder="1" applyAlignment="1">
      <alignment horizontal="center" vertical="center"/>
    </xf>
    <xf numFmtId="0" fontId="21" fillId="0" borderId="11" xfId="0" applyFont="1" applyBorder="1" applyAlignment="1">
      <alignment horizontal="center" vertical="center"/>
    </xf>
    <xf numFmtId="0" fontId="21" fillId="0" borderId="9" xfId="0" applyFont="1" applyBorder="1" applyAlignment="1">
      <alignment horizontal="center" vertical="center"/>
    </xf>
    <xf numFmtId="0" fontId="21" fillId="0" borderId="0" xfId="0" applyFont="1" applyFill="1" applyBorder="1" applyAlignment="1">
      <alignment horizontal="center" vertical="center"/>
    </xf>
    <xf numFmtId="2" fontId="21" fillId="0" borderId="4" xfId="0" applyNumberFormat="1" applyFont="1" applyBorder="1" applyAlignment="1">
      <alignment horizontal="center" vertical="center"/>
    </xf>
    <xf numFmtId="2" fontId="3" fillId="0" borderId="7" xfId="0" applyNumberFormat="1" applyFont="1" applyFill="1" applyBorder="1" applyAlignment="1">
      <alignment horizontal="center" vertical="center"/>
    </xf>
    <xf numFmtId="2" fontId="31" fillId="4" borderId="6" xfId="0" applyNumberFormat="1" applyFont="1" applyFill="1" applyBorder="1" applyAlignment="1">
      <alignment horizontal="center" vertical="center" wrapText="1"/>
    </xf>
    <xf numFmtId="2" fontId="31" fillId="4" borderId="42" xfId="0" applyNumberFormat="1" applyFont="1" applyFill="1" applyBorder="1" applyAlignment="1">
      <alignment horizontal="center" vertical="center" wrapText="1"/>
    </xf>
    <xf numFmtId="10" fontId="32" fillId="3" borderId="25" xfId="1" applyNumberFormat="1" applyFont="1" applyFill="1" applyBorder="1" applyAlignment="1">
      <alignment horizontal="center" vertical="center"/>
    </xf>
    <xf numFmtId="10" fontId="32" fillId="3" borderId="11" xfId="1" applyNumberFormat="1" applyFont="1" applyFill="1" applyBorder="1" applyAlignment="1">
      <alignment horizontal="center" vertical="center"/>
    </xf>
    <xf numFmtId="10" fontId="33" fillId="3" borderId="11" xfId="1" applyNumberFormat="1" applyFont="1" applyFill="1" applyBorder="1" applyAlignment="1">
      <alignment horizontal="center"/>
    </xf>
    <xf numFmtId="0" fontId="21" fillId="0" borderId="4" xfId="0" applyFont="1" applyBorder="1" applyAlignment="1">
      <alignment horizontal="center" vertical="center"/>
    </xf>
    <xf numFmtId="0" fontId="0" fillId="0" borderId="22" xfId="0" applyFont="1" applyBorder="1" applyAlignment="1">
      <alignment horizontal="center"/>
    </xf>
    <xf numFmtId="0" fontId="21" fillId="0" borderId="42" xfId="0" applyFont="1" applyBorder="1"/>
    <xf numFmtId="0" fontId="21" fillId="0" borderId="9" xfId="0" applyFont="1" applyBorder="1"/>
    <xf numFmtId="2" fontId="21" fillId="0" borderId="0" xfId="0" applyNumberFormat="1" applyFont="1" applyFill="1" applyBorder="1" applyAlignment="1">
      <alignment horizontal="center" vertical="center"/>
    </xf>
    <xf numFmtId="0" fontId="21" fillId="0" borderId="4" xfId="0" applyFont="1" applyBorder="1"/>
    <xf numFmtId="10" fontId="32" fillId="3" borderId="8" xfId="1" applyNumberFormat="1" applyFont="1" applyFill="1" applyBorder="1" applyAlignment="1">
      <alignment horizontal="center" vertical="center"/>
    </xf>
    <xf numFmtId="10" fontId="32" fillId="3" borderId="9" xfId="1" applyNumberFormat="1" applyFont="1" applyFill="1" applyBorder="1" applyAlignment="1">
      <alignment horizontal="center" vertical="center"/>
    </xf>
    <xf numFmtId="10" fontId="33" fillId="3" borderId="9" xfId="1" applyNumberFormat="1" applyFont="1" applyFill="1" applyBorder="1" applyAlignment="1">
      <alignment horizontal="center"/>
    </xf>
    <xf numFmtId="0" fontId="3" fillId="0" borderId="3" xfId="0" applyFont="1" applyBorder="1" applyAlignment="1">
      <alignment horizontal="center" vertical="center" wrapText="1"/>
    </xf>
    <xf numFmtId="2" fontId="21" fillId="0" borderId="7" xfId="0" applyNumberFormat="1" applyFont="1" applyBorder="1" applyAlignment="1">
      <alignment horizontal="center" vertical="center"/>
    </xf>
    <xf numFmtId="0" fontId="26" fillId="6" borderId="22" xfId="0" applyFont="1" applyFill="1" applyBorder="1" applyAlignment="1">
      <alignment horizontal="center" vertical="center"/>
    </xf>
    <xf numFmtId="0" fontId="26" fillId="6" borderId="0" xfId="0" applyFont="1" applyFill="1" applyBorder="1" applyAlignment="1">
      <alignment horizontal="center" vertical="center"/>
    </xf>
    <xf numFmtId="0" fontId="26" fillId="6" borderId="37" xfId="0" applyFont="1" applyFill="1" applyBorder="1" applyAlignment="1">
      <alignment horizontal="center" vertical="center"/>
    </xf>
    <xf numFmtId="0" fontId="0" fillId="0" borderId="4" xfId="0" applyBorder="1" applyAlignment="1">
      <alignment horizontal="center" vertical="center" wrapText="1"/>
    </xf>
    <xf numFmtId="0" fontId="0" fillId="0" borderId="42" xfId="0" applyBorder="1" applyAlignment="1">
      <alignment horizontal="center" vertical="center" wrapText="1"/>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5" xfId="0" applyFont="1" applyFill="1" applyBorder="1" applyAlignment="1">
      <alignment horizont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42" xfId="0" applyBorder="1" applyAlignment="1">
      <alignment horizontal="center" vertical="center"/>
    </xf>
  </cellXfs>
  <cellStyles count="50">
    <cellStyle name="20% - Énfasis1" xfId="25" builtinId="30" customBuiltin="1"/>
    <cellStyle name="20% - Énfasis2" xfId="29" builtinId="34" customBuiltin="1"/>
    <cellStyle name="20% - Énfasis3" xfId="33" builtinId="38" customBuiltin="1"/>
    <cellStyle name="20% - Énfasis4" xfId="36" builtinId="42" customBuiltin="1"/>
    <cellStyle name="20% - Énfasis5" xfId="40" builtinId="46" customBuiltin="1"/>
    <cellStyle name="20% - Énfasis6" xfId="44" builtinId="50" customBuiltin="1"/>
    <cellStyle name="40% - Énfasis1" xfId="26" builtinId="31" customBuiltin="1"/>
    <cellStyle name="40% - Énfasis2" xfId="30" builtinId="35" customBuiltin="1"/>
    <cellStyle name="40% - Énfasis3" xfId="5" builtinId="39" customBuiltin="1"/>
    <cellStyle name="40% - Énfasis4" xfId="37" builtinId="43" customBuiltin="1"/>
    <cellStyle name="40% - Énfasis5" xfId="41" builtinId="47" customBuiltin="1"/>
    <cellStyle name="40% - Énfasis6" xfId="45" builtinId="51" customBuiltin="1"/>
    <cellStyle name="60% - Énfasis1" xfId="27" builtinId="32" customBuiltin="1"/>
    <cellStyle name="60% - Énfasis2" xfId="31" builtinId="36" customBuiltin="1"/>
    <cellStyle name="60% - Énfasis3" xfId="34" builtinId="40" customBuiltin="1"/>
    <cellStyle name="60% - Énfasis4" xfId="38" builtinId="44" customBuiltin="1"/>
    <cellStyle name="60% - Énfasis5" xfId="42" builtinId="48" customBuiltin="1"/>
    <cellStyle name="60% - Énfasis6" xfId="46" builtinId="52" customBuiltin="1"/>
    <cellStyle name="Buena" xfId="12" builtinId="26" customBuiltin="1"/>
    <cellStyle name="Cálculo" xfId="17" builtinId="22" customBuiltin="1"/>
    <cellStyle name="Celda de comprobación" xfId="19" builtinId="23" customBuiltin="1"/>
    <cellStyle name="Celda vinculada" xfId="18" builtinId="24" customBuiltin="1"/>
    <cellStyle name="Encabezado 1" xfId="8" builtinId="16" customBuiltin="1"/>
    <cellStyle name="Encabezado 4" xfId="11" builtinId="19" customBuiltin="1"/>
    <cellStyle name="Énfasis1" xfId="24" builtinId="29" customBuiltin="1"/>
    <cellStyle name="Énfasis2" xfId="28" builtinId="33" customBuiltin="1"/>
    <cellStyle name="Énfasis3" xfId="32" builtinId="37" customBuiltin="1"/>
    <cellStyle name="Énfasis4" xfId="35" builtinId="41" customBuiltin="1"/>
    <cellStyle name="Énfasis5" xfId="39" builtinId="45" customBuiltin="1"/>
    <cellStyle name="Énfasis6" xfId="43" builtinId="49" customBuiltin="1"/>
    <cellStyle name="Entrada" xfId="15" builtinId="20" customBuiltin="1"/>
    <cellStyle name="Hipervínculo" xfId="49" builtinId="8"/>
    <cellStyle name="Incorrecto" xfId="13" builtinId="27" customBuiltin="1"/>
    <cellStyle name="Millares" xfId="2" builtinId="3"/>
    <cellStyle name="Moneda" xfId="3" builtinId="4"/>
    <cellStyle name="Neutral" xfId="14" builtinId="28" customBuiltin="1"/>
    <cellStyle name="Normal" xfId="0" builtinId="0"/>
    <cellStyle name="Normal 2" xfId="47"/>
    <cellStyle name="Normal 2 2" xfId="48"/>
    <cellStyle name="Normal_Fórmula Negra_1" xfId="4"/>
    <cellStyle name="Normal_Hoja1" xfId="6"/>
    <cellStyle name="Notas" xfId="21" builtinId="10" customBuiltin="1"/>
    <cellStyle name="Porcentaje" xfId="1" builtinId="5"/>
    <cellStyle name="Salida" xfId="16" builtinId="21" customBuiltin="1"/>
    <cellStyle name="Texto de advertencia" xfId="20" builtinId="11" customBuiltin="1"/>
    <cellStyle name="Texto explicativo" xfId="22" builtinId="53" customBuiltin="1"/>
    <cellStyle name="Título" xfId="7" builtinId="15" customBuiltin="1"/>
    <cellStyle name="Título 2" xfId="9" builtinId="17" customBuiltin="1"/>
    <cellStyle name="Título 3" xfId="10" builtinId="18" customBuiltin="1"/>
    <cellStyle name="Total" xfId="23" builtinId="25" customBuiltin="1"/>
  </cellStyles>
  <dxfs count="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FFF"/>
      <color rgb="FF9ADF73"/>
      <color rgb="FFE2C1FB"/>
      <color rgb="FFF4F496"/>
      <color rgb="FF9CEAEE"/>
      <color rgb="FFE8D1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571500</xdr:colOff>
      <xdr:row>3</xdr:row>
      <xdr:rowOff>54429</xdr:rowOff>
    </xdr:to>
    <xdr:pic>
      <xdr:nvPicPr>
        <xdr:cNvPr id="2" name="Picture 9"/>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10695213" cy="625929"/>
        </a:xfrm>
        <a:prstGeom prst="rect">
          <a:avLst/>
        </a:prstGeom>
      </xdr:spPr>
    </xdr:pic>
    <xdr:clientData/>
  </xdr:twoCellAnchor>
  <xdr:twoCellAnchor editAs="oneCell">
    <xdr:from>
      <xdr:col>0</xdr:col>
      <xdr:colOff>125940</xdr:colOff>
      <xdr:row>0</xdr:row>
      <xdr:rowOff>93921</xdr:rowOff>
    </xdr:from>
    <xdr:to>
      <xdr:col>0</xdr:col>
      <xdr:colOff>687817</xdr:colOff>
      <xdr:row>2</xdr:row>
      <xdr:rowOff>146401</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940" y="93921"/>
          <a:ext cx="561877" cy="433480"/>
        </a:xfrm>
        <a:prstGeom prst="rect">
          <a:avLst/>
        </a:prstGeom>
      </xdr:spPr>
    </xdr:pic>
    <xdr:clientData/>
  </xdr:twoCellAnchor>
  <xdr:twoCellAnchor>
    <xdr:from>
      <xdr:col>0</xdr:col>
      <xdr:colOff>664025</xdr:colOff>
      <xdr:row>1</xdr:row>
      <xdr:rowOff>19051</xdr:rowOff>
    </xdr:from>
    <xdr:to>
      <xdr:col>3</xdr:col>
      <xdr:colOff>2466984</xdr:colOff>
      <xdr:row>2</xdr:row>
      <xdr:rowOff>122179</xdr:rowOff>
    </xdr:to>
    <xdr:sp macro="" textlink="">
      <xdr:nvSpPr>
        <xdr:cNvPr id="4" name="CuadroTexto 3"/>
        <xdr:cNvSpPr txBox="1"/>
      </xdr:nvSpPr>
      <xdr:spPr>
        <a:xfrm>
          <a:off x="664025" y="209551"/>
          <a:ext cx="4565209" cy="293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bg1"/>
              </a:solidFill>
              <a:latin typeface="Times New Roman" panose="02020603050405020304" pitchFamily="18" charset="0"/>
              <a:ea typeface="Tahoma" panose="020B0604030504040204" pitchFamily="34" charset="0"/>
              <a:cs typeface="Times New Roman" panose="02020603050405020304" pitchFamily="18" charset="0"/>
            </a:rPr>
            <a:t>PPG Industries Colombia Ltda.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ppg.com\dfs\Divisi&#243;n%20T&#233;cnica\2.%20Technical%20Division%20Colombia\2.%20Excelencia%20Funcional\Practicas%20de%20formulaci&#243;n\Base%20de%20datos%20MP%20actualizada%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c.ppg.com\dfs\Divisi&#243;n%20T&#233;cnica\7.%20Refinish%20y%20PMC\Refinish\4.%20Nuevos%20desarrollos%20y%20satisfacci&#243;n%20del%20cliente\1.%20HERRAMIENTAS%20FORMULACI&#211;N\Base%20de%20datos%20MP%20actualizada%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c.ppg.com\dfs\med\groups\I&amp;D\Divisi&#243;n%20T&#233;cnica\6.%20Industrial\4.%20Nuevos%20desarrollos%20y%20satisfacci&#243;n%20del%20cliente\Proyectos\CENTRO%20DE%20COLOR\Migraci&#243;n%20a%20l&#237;nea%20TP\Formulaci&#243;n%20de%20colores%20-%20Estanda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tos Propiedades"/>
      <sheetName val="MP-Regulaciones"/>
      <sheetName val="Sheet1"/>
      <sheetName val="Hoja1"/>
    </sheetNames>
    <sheetDataSet>
      <sheetData sheetId="0" refreshError="1">
        <row r="1">
          <cell r="A1" t="str">
            <v>CHAMP CODE</v>
          </cell>
          <cell r="B1" t="str">
            <v>MATERIA PRIMA (Trade name)</v>
          </cell>
          <cell r="C1" t="str">
            <v>Clasificación 1</v>
          </cell>
          <cell r="D1" t="str">
            <v>Clasificación 2</v>
          </cell>
          <cell r="E1" t="str">
            <v>Función</v>
          </cell>
          <cell r="F1" t="str">
            <v>NOMBRE QUÍMICO</v>
          </cell>
          <cell r="G1" t="str">
            <v>Estado físico</v>
          </cell>
          <cell r="H1" t="str">
            <v>Descripción física</v>
          </cell>
          <cell r="I1" t="str">
            <v>Punto de inflamación (°C)</v>
          </cell>
          <cell r="J1" t="str">
            <v>LEL (%)</v>
          </cell>
          <cell r="K1" t="str">
            <v>UEL (%)</v>
          </cell>
          <cell r="L1" t="str">
            <v>Densidad (g/cm3)</v>
          </cell>
          <cell r="M1" t="str">
            <v>% Sól. W</v>
          </cell>
          <cell r="N1" t="str">
            <v>% Sól. V.</v>
          </cell>
          <cell r="O1" t="str">
            <v>Abs. Ac. (g/100g)</v>
          </cell>
          <cell r="P1" t="str">
            <v xml:space="preserve"> </v>
          </cell>
          <cell r="Q1" t="str">
            <v>% GF (En sól.)</v>
          </cell>
          <cell r="R1" t="str">
            <v>Meq GF</v>
          </cell>
          <cell r="S1" t="str">
            <v>Meq (g/eq-g)</v>
          </cell>
          <cell r="T1" t="str">
            <v>C.I.</v>
          </cell>
          <cell r="U1" t="str">
            <v>Rata evaporación (nButAc=1.0)</v>
          </cell>
          <cell r="V1" t="str">
            <v>dD (cal/cm3)1/2</v>
          </cell>
          <cell r="W1" t="str">
            <v>dP (cal/cm3)1/2</v>
          </cell>
          <cell r="X1" t="str">
            <v>dH (cal/cm3)1/2</v>
          </cell>
          <cell r="Y1" t="str">
            <v>dT (cal/cm3)1/2</v>
          </cell>
        </row>
        <row r="2">
          <cell r="A2" t="str">
            <v>AA-76-7289</v>
          </cell>
          <cell r="B2" t="str">
            <v>ADIMON 84</v>
          </cell>
          <cell r="C2" t="str">
            <v>Aditivo</v>
          </cell>
          <cell r="D2" t="str">
            <v>Aditivo antipiel y antioxidante</v>
          </cell>
          <cell r="E2" t="str">
            <v>Aditivo cinético. Previene la formación de una película de secado oxidativo de la pintura en la caneca. Tiene resistencia al amarillamiento en la luz y en el calor. No afecta el color</v>
          </cell>
          <cell r="F2" t="str">
            <v>Metil etil cetoxima</v>
          </cell>
          <cell r="G2" t="str">
            <v>Líquido</v>
          </cell>
          <cell r="H2" t="str">
            <v>Líquido incoloro a amarillo ligero</v>
          </cell>
          <cell r="I2">
            <v>59</v>
          </cell>
          <cell r="J2" t="str">
            <v>-</v>
          </cell>
          <cell r="K2" t="str">
            <v>-</v>
          </cell>
          <cell r="L2">
            <v>0.92</v>
          </cell>
          <cell r="M2">
            <v>0</v>
          </cell>
          <cell r="N2">
            <v>0</v>
          </cell>
          <cell r="O2">
            <v>0</v>
          </cell>
          <cell r="P2" t="str">
            <v>N/A</v>
          </cell>
          <cell r="Q2" t="str">
            <v>N/A</v>
          </cell>
          <cell r="R2" t="str">
            <v>N/A</v>
          </cell>
          <cell r="S2" t="str">
            <v>N/A</v>
          </cell>
          <cell r="T2" t="str">
            <v>N/A</v>
          </cell>
          <cell r="U2" t="str">
            <v>-</v>
          </cell>
          <cell r="V2" t="str">
            <v>-</v>
          </cell>
          <cell r="W2" t="str">
            <v>-</v>
          </cell>
          <cell r="X2" t="str">
            <v>-</v>
          </cell>
          <cell r="Y2" t="str">
            <v>-</v>
          </cell>
        </row>
        <row r="3">
          <cell r="A3" t="str">
            <v>AAH-9765</v>
          </cell>
          <cell r="B3" t="str">
            <v>IRGANOX 1076/NAUGARD1076/BNX 1076</v>
          </cell>
          <cell r="C3" t="str">
            <v>Aditivo</v>
          </cell>
          <cell r="D3" t="str">
            <v>Aditivo antipiel y antioxidante</v>
          </cell>
          <cell r="E3" t="str">
            <v>Aditivo cinético. Antioxidante primario fenólico estabilizador térmico de largo plazo. Protege a los sustratos de la degradación termo-oxidativa. Incoloro, estable a la luz y con excelente retención del color. Es de baja volatilidad</v>
          </cell>
          <cell r="F3" t="str">
            <v>Octadecil propionato</v>
          </cell>
          <cell r="G3" t="str">
            <v xml:space="preserve">Sólido </v>
          </cell>
          <cell r="H3" t="str">
            <v>Polvo</v>
          </cell>
          <cell r="I3">
            <v>272</v>
          </cell>
          <cell r="J3" t="str">
            <v>-</v>
          </cell>
          <cell r="K3" t="str">
            <v>-</v>
          </cell>
          <cell r="L3">
            <v>1.0189999999999999</v>
          </cell>
          <cell r="M3">
            <v>100</v>
          </cell>
          <cell r="N3">
            <v>100</v>
          </cell>
          <cell r="O3">
            <v>0</v>
          </cell>
          <cell r="P3" t="str">
            <v>N/A</v>
          </cell>
          <cell r="Q3" t="str">
            <v>N/A</v>
          </cell>
          <cell r="R3" t="str">
            <v>N/A</v>
          </cell>
          <cell r="S3" t="str">
            <v>N/A</v>
          </cell>
          <cell r="T3" t="str">
            <v>N/A</v>
          </cell>
          <cell r="U3" t="str">
            <v>-</v>
          </cell>
          <cell r="V3" t="str">
            <v>-</v>
          </cell>
          <cell r="W3" t="str">
            <v>-</v>
          </cell>
          <cell r="X3" t="str">
            <v>-</v>
          </cell>
          <cell r="Y3" t="str">
            <v>-</v>
          </cell>
        </row>
        <row r="4">
          <cell r="A4" t="str">
            <v>AB-17-7405</v>
          </cell>
          <cell r="B4" t="str">
            <v>PRIMAL AP-50</v>
          </cell>
          <cell r="C4" t="str">
            <v>Aditivo</v>
          </cell>
          <cell r="D4" t="str">
            <v>Aditivo reológico</v>
          </cell>
          <cell r="E4" t="str">
            <v>Modificador reológico y espesante de emulsión acrílica. Aumenta la facilidad de aplicación de la pintura.</v>
          </cell>
          <cell r="F4" t="str">
            <v>Polimero acrílicos</v>
          </cell>
          <cell r="G4" t="str">
            <v>Líquido</v>
          </cell>
          <cell r="H4" t="str">
            <v>-</v>
          </cell>
          <cell r="I4">
            <v>25</v>
          </cell>
          <cell r="J4">
            <v>0</v>
          </cell>
          <cell r="K4">
            <v>0</v>
          </cell>
          <cell r="L4">
            <v>1</v>
          </cell>
          <cell r="M4">
            <v>35</v>
          </cell>
          <cell r="N4">
            <v>35</v>
          </cell>
          <cell r="O4">
            <v>0</v>
          </cell>
          <cell r="P4">
            <v>0</v>
          </cell>
          <cell r="Q4">
            <v>0</v>
          </cell>
          <cell r="R4">
            <v>0</v>
          </cell>
          <cell r="S4">
            <v>0</v>
          </cell>
          <cell r="T4">
            <v>0</v>
          </cell>
          <cell r="U4">
            <v>0</v>
          </cell>
          <cell r="V4">
            <v>0</v>
          </cell>
          <cell r="W4">
            <v>0</v>
          </cell>
          <cell r="X4">
            <v>0</v>
          </cell>
          <cell r="Y4">
            <v>0</v>
          </cell>
        </row>
        <row r="5">
          <cell r="A5" t="str">
            <v>AB-34-4572</v>
          </cell>
          <cell r="B5" t="str">
            <v>SUSPENO #201-NBA</v>
          </cell>
          <cell r="C5" t="str">
            <v>Aditivo</v>
          </cell>
          <cell r="D5" t="str">
            <v>Aditivo reológico</v>
          </cell>
          <cell r="E5" t="str">
            <v>Servir como aislante en muchos productos donde se le da su empreo, como: pinturas, adhesivos, etc.</v>
          </cell>
          <cell r="F5" t="str">
            <v>Solución de cera, solución de resina</v>
          </cell>
          <cell r="G5" t="str">
            <v>líquido</v>
          </cell>
          <cell r="H5" t="str">
            <v>líquido blanco</v>
          </cell>
          <cell r="I5">
            <v>25</v>
          </cell>
          <cell r="J5">
            <v>1.7</v>
          </cell>
          <cell r="K5">
            <v>0</v>
          </cell>
          <cell r="L5">
            <v>0.89869869999999996</v>
          </cell>
          <cell r="M5">
            <v>20</v>
          </cell>
          <cell r="N5">
            <v>18.25</v>
          </cell>
          <cell r="O5">
            <v>0</v>
          </cell>
          <cell r="P5">
            <v>0</v>
          </cell>
          <cell r="Q5">
            <v>0</v>
          </cell>
          <cell r="R5">
            <v>0</v>
          </cell>
          <cell r="S5">
            <v>0</v>
          </cell>
          <cell r="T5">
            <v>0</v>
          </cell>
          <cell r="U5">
            <v>0</v>
          </cell>
          <cell r="V5">
            <v>0</v>
          </cell>
          <cell r="W5">
            <v>0</v>
          </cell>
          <cell r="X5">
            <v>0</v>
          </cell>
          <cell r="Y5">
            <v>0</v>
          </cell>
        </row>
        <row r="6">
          <cell r="A6" t="str">
            <v>AB-41-5181</v>
          </cell>
          <cell r="B6" t="str">
            <v>E3</v>
          </cell>
          <cell r="C6" t="str">
            <v>Aditivo</v>
          </cell>
          <cell r="D6" t="str">
            <v>Aditivo reológico</v>
          </cell>
          <cell r="E6" t="str">
            <v>Polvo poliamida. Imparte excelentes propiedades anti chorreo a los recubrimientos. Es particularmente efectivo en recubrimientos epóxicos. Fue diseñado para ofrecer excelente repintabilidad y es resistente a la sedimentación.</v>
          </cell>
          <cell r="F6" t="str">
            <v>Cera poliamida</v>
          </cell>
          <cell r="G6" t="str">
            <v>Sólido</v>
          </cell>
          <cell r="H6" t="str">
            <v>Polvo</v>
          </cell>
          <cell r="I6" t="str">
            <v>-</v>
          </cell>
          <cell r="J6" t="str">
            <v>-</v>
          </cell>
          <cell r="K6" t="str">
            <v>-</v>
          </cell>
          <cell r="L6">
            <v>0.98856849999999996</v>
          </cell>
          <cell r="M6">
            <v>100</v>
          </cell>
          <cell r="N6">
            <v>100</v>
          </cell>
          <cell r="O6">
            <v>0</v>
          </cell>
          <cell r="P6" t="str">
            <v>N/A</v>
          </cell>
          <cell r="Q6" t="str">
            <v>N/A</v>
          </cell>
          <cell r="R6" t="str">
            <v>N/A</v>
          </cell>
          <cell r="S6" t="str">
            <v>N/A</v>
          </cell>
          <cell r="T6" t="str">
            <v>N/A</v>
          </cell>
          <cell r="U6" t="str">
            <v>-</v>
          </cell>
          <cell r="V6" t="str">
            <v>-</v>
          </cell>
          <cell r="W6" t="str">
            <v>-</v>
          </cell>
          <cell r="X6" t="str">
            <v>-</v>
          </cell>
          <cell r="Y6" t="str">
            <v>-</v>
          </cell>
        </row>
        <row r="7">
          <cell r="A7" t="str">
            <v>AB-42-1558</v>
          </cell>
          <cell r="B7" t="str">
            <v xml:space="preserve">THIXATROL ST/CRAYVALLAC MT </v>
          </cell>
          <cell r="C7" t="str">
            <v>Aditivo</v>
          </cell>
          <cell r="D7" t="str">
            <v>Aditivo reológico</v>
          </cell>
          <cell r="E7" t="str">
            <v xml:space="preserve">Aditivo reológico facilmente dispersable, tixótropo, promueve la suspensión del pigmento, provee el control del chorreo sin afectar el flujo y la nivelación. Controla la penetración de líquidos en sustratos porosos. No afecta la resistencia al agua de recubrimientos orgánicos. No produce amarillamiento. </v>
          </cell>
          <cell r="F7" t="str">
            <v>Cera micronizada</v>
          </cell>
          <cell r="G7" t="str">
            <v>Sólido</v>
          </cell>
          <cell r="H7" t="str">
            <v>Polvo</v>
          </cell>
          <cell r="I7">
            <v>66</v>
          </cell>
          <cell r="J7" t="str">
            <v>-</v>
          </cell>
          <cell r="K7" t="str">
            <v>-</v>
          </cell>
          <cell r="L7">
            <v>1.019963</v>
          </cell>
          <cell r="M7">
            <v>100</v>
          </cell>
          <cell r="N7">
            <v>100</v>
          </cell>
          <cell r="O7">
            <v>0</v>
          </cell>
          <cell r="P7" t="str">
            <v>N/A</v>
          </cell>
          <cell r="Q7" t="str">
            <v>N/A</v>
          </cell>
          <cell r="R7" t="str">
            <v>N/A</v>
          </cell>
          <cell r="S7" t="str">
            <v>N/A</v>
          </cell>
          <cell r="T7" t="str">
            <v>N/A</v>
          </cell>
          <cell r="U7" t="str">
            <v>-</v>
          </cell>
          <cell r="V7" t="str">
            <v>-</v>
          </cell>
          <cell r="W7" t="str">
            <v>-</v>
          </cell>
          <cell r="X7" t="str">
            <v>-</v>
          </cell>
          <cell r="Y7" t="str">
            <v>-</v>
          </cell>
        </row>
        <row r="8">
          <cell r="A8" t="str">
            <v>AB-42-6091</v>
          </cell>
          <cell r="B8" t="str">
            <v xml:space="preserve">AQUALON EC N-300 </v>
          </cell>
          <cell r="C8" t="str">
            <v>Aditivo</v>
          </cell>
          <cell r="D8" t="str">
            <v>Aditivo reológico</v>
          </cell>
          <cell r="E8" t="str">
            <v>Provee resitencia a la abrasión, promueve la adherencia, la liberación rápida de los solventes, la formación de la película y un excelente control reológico</v>
          </cell>
          <cell r="F8" t="str">
            <v>Eter etílico</v>
          </cell>
          <cell r="G8" t="str">
            <v>Sólido</v>
          </cell>
          <cell r="H8" t="str">
            <v>-</v>
          </cell>
          <cell r="I8" t="str">
            <v>-</v>
          </cell>
          <cell r="J8" t="str">
            <v>-</v>
          </cell>
          <cell r="K8" t="str">
            <v>-</v>
          </cell>
          <cell r="L8">
            <v>1.1399999999999999</v>
          </cell>
          <cell r="M8">
            <v>100</v>
          </cell>
          <cell r="N8">
            <v>100</v>
          </cell>
          <cell r="O8">
            <v>0</v>
          </cell>
          <cell r="P8" t="str">
            <v>N/A</v>
          </cell>
          <cell r="Q8" t="str">
            <v>N/A</v>
          </cell>
          <cell r="R8" t="str">
            <v>N/A</v>
          </cell>
          <cell r="S8" t="str">
            <v>N/A</v>
          </cell>
          <cell r="T8" t="str">
            <v>N/A</v>
          </cell>
          <cell r="U8" t="str">
            <v>-</v>
          </cell>
          <cell r="V8" t="str">
            <v>-</v>
          </cell>
          <cell r="W8" t="str">
            <v>-</v>
          </cell>
          <cell r="X8" t="str">
            <v>-</v>
          </cell>
          <cell r="Y8" t="str">
            <v>-</v>
          </cell>
        </row>
        <row r="9">
          <cell r="A9" t="str">
            <v>AB-52-1366</v>
          </cell>
          <cell r="B9" t="str">
            <v>BENTONE 34</v>
          </cell>
          <cell r="C9" t="str">
            <v>Aditivo</v>
          </cell>
          <cell r="D9" t="str">
            <v>Aditivo reológico</v>
          </cell>
          <cell r="E9" t="str">
            <v>Aditivo reológico para sistemas de polaridad baja a intermedia. Incrementa la viscosidad, provee tixotropía, previene la decantación del pigmento durante el almacenamiento, mejora el flujo y la nivelación. Controla el chorreo en superficies verticales y penetración en sustratos porosos.</v>
          </cell>
          <cell r="F9" t="str">
            <v>Derivado orgánico de Montmorillonita especial</v>
          </cell>
          <cell r="G9" t="str">
            <v xml:space="preserve">Sólido </v>
          </cell>
          <cell r="H9" t="str">
            <v>Polvo blancuzco</v>
          </cell>
          <cell r="I9" t="str">
            <v>-</v>
          </cell>
          <cell r="J9" t="str">
            <v>-</v>
          </cell>
          <cell r="K9" t="str">
            <v>-</v>
          </cell>
          <cell r="L9">
            <v>1.7969999999999999</v>
          </cell>
          <cell r="M9">
            <v>100</v>
          </cell>
          <cell r="N9">
            <v>100</v>
          </cell>
          <cell r="O9">
            <v>0</v>
          </cell>
          <cell r="P9" t="str">
            <v>N/A</v>
          </cell>
          <cell r="Q9" t="str">
            <v>N/A</v>
          </cell>
          <cell r="R9" t="str">
            <v>N/A</v>
          </cell>
          <cell r="S9" t="str">
            <v>N/A</v>
          </cell>
          <cell r="T9" t="str">
            <v>N/A</v>
          </cell>
          <cell r="U9" t="str">
            <v>-</v>
          </cell>
          <cell r="V9" t="str">
            <v>-</v>
          </cell>
          <cell r="W9" t="str">
            <v>-</v>
          </cell>
          <cell r="X9" t="str">
            <v>-</v>
          </cell>
          <cell r="Y9" t="str">
            <v>-</v>
          </cell>
        </row>
        <row r="10">
          <cell r="A10" t="str">
            <v>AB-52-2073</v>
          </cell>
          <cell r="B10" t="str">
            <v>CRAYVALLAC ULTRA</v>
          </cell>
          <cell r="C10" t="str">
            <v>Aditivo</v>
          </cell>
          <cell r="D10" t="str">
            <v>Aditivo reológico</v>
          </cell>
          <cell r="E10" t="str">
            <v>Aditivo reológico. Ofrece buena capacidad de repintado para recubrimientos epóxicos base solvente de cura al ambiente. Controla la sedimentación, imparte reología de fluidificación por cizalla con recuperación de la viscosidad tixotrópica y excelente resistencia al chorreo</v>
          </cell>
          <cell r="F10" t="str">
            <v>Cera amida micronizada</v>
          </cell>
          <cell r="G10" t="str">
            <v xml:space="preserve">Sólido </v>
          </cell>
          <cell r="H10" t="str">
            <v>Polvo blancuzco</v>
          </cell>
          <cell r="I10">
            <v>65</v>
          </cell>
          <cell r="J10" t="str">
            <v>-</v>
          </cell>
          <cell r="K10" t="str">
            <v>-</v>
          </cell>
          <cell r="L10">
            <v>0.97994110000000001</v>
          </cell>
          <cell r="M10">
            <v>100</v>
          </cell>
          <cell r="N10">
            <v>100</v>
          </cell>
          <cell r="O10">
            <v>0</v>
          </cell>
          <cell r="P10" t="str">
            <v>N/A</v>
          </cell>
          <cell r="Q10" t="str">
            <v>N/A</v>
          </cell>
          <cell r="R10" t="str">
            <v>N/A</v>
          </cell>
          <cell r="S10" t="str">
            <v>N/A</v>
          </cell>
          <cell r="T10" t="str">
            <v>N/A</v>
          </cell>
          <cell r="U10" t="str">
            <v>-</v>
          </cell>
          <cell r="V10" t="str">
            <v>-</v>
          </cell>
          <cell r="W10" t="str">
            <v>-</v>
          </cell>
          <cell r="X10" t="str">
            <v>-</v>
          </cell>
          <cell r="Y10" t="str">
            <v>-</v>
          </cell>
        </row>
        <row r="11">
          <cell r="A11" t="str">
            <v>AB-86-1108</v>
          </cell>
          <cell r="B11" t="str">
            <v>MECELLOSE FMC 8821</v>
          </cell>
          <cell r="C11" t="str">
            <v>Aditivo</v>
          </cell>
          <cell r="D11" t="str">
            <v>Aditivo reológico</v>
          </cell>
          <cell r="E11" t="str">
            <v>Por su rigidez, lo hace dificil a diluirse en aguar. Es un polisacárido compuesto casi en su totalidad por glucosa.</v>
          </cell>
          <cell r="F11" t="str">
            <v xml:space="preserve">Derivado de celulosa </v>
          </cell>
          <cell r="G11" t="str">
            <v>sólido</v>
          </cell>
          <cell r="H11" t="str">
            <v>polvo blanco</v>
          </cell>
          <cell r="I11" t="str">
            <v>_</v>
          </cell>
          <cell r="J11" t="str">
            <v>_</v>
          </cell>
          <cell r="K11" t="str">
            <v>-</v>
          </cell>
          <cell r="L11">
            <v>1.3</v>
          </cell>
          <cell r="M11">
            <v>100</v>
          </cell>
          <cell r="N11">
            <v>100</v>
          </cell>
          <cell r="O11">
            <v>0</v>
          </cell>
          <cell r="P11">
            <v>0</v>
          </cell>
          <cell r="Q11">
            <v>0</v>
          </cell>
          <cell r="R11">
            <v>0</v>
          </cell>
          <cell r="S11">
            <v>0</v>
          </cell>
          <cell r="T11">
            <v>0</v>
          </cell>
          <cell r="U11">
            <v>0</v>
          </cell>
          <cell r="V11">
            <v>0</v>
          </cell>
          <cell r="W11">
            <v>0</v>
          </cell>
          <cell r="X11">
            <v>0</v>
          </cell>
          <cell r="Y11">
            <v>0</v>
          </cell>
        </row>
        <row r="12">
          <cell r="A12" t="str">
            <v>AB-87-9182</v>
          </cell>
          <cell r="B12" t="str">
            <v>CLAYTONE HY</v>
          </cell>
          <cell r="C12" t="str">
            <v>Aditivo</v>
          </cell>
          <cell r="D12" t="str">
            <v>Aditivo reológico</v>
          </cell>
          <cell r="E12" t="str">
            <v>es un aditivo reológico usado para la gelificación eficaz de pinturas con base de aceite,
manchas, esmaltes alquílicos y pinturas de imprimación, sistemas de epoxi y muchos más sistemas
hidrofóbicos</v>
          </cell>
          <cell r="F12" t="str">
            <v>Amonio bentonita</v>
          </cell>
          <cell r="G12" t="str">
            <v>sólido</v>
          </cell>
          <cell r="H12" t="str">
            <v>polvo</v>
          </cell>
          <cell r="I12" t="str">
            <v>_</v>
          </cell>
          <cell r="J12" t="str">
            <v>_</v>
          </cell>
          <cell r="K12" t="str">
            <v>_</v>
          </cell>
          <cell r="L12">
            <v>1.5940000000000001</v>
          </cell>
          <cell r="M12">
            <v>100</v>
          </cell>
          <cell r="N12">
            <v>100</v>
          </cell>
          <cell r="O12">
            <v>0</v>
          </cell>
          <cell r="P12">
            <v>0</v>
          </cell>
          <cell r="Q12">
            <v>0</v>
          </cell>
          <cell r="R12">
            <v>0</v>
          </cell>
          <cell r="S12">
            <v>0</v>
          </cell>
          <cell r="T12">
            <v>0</v>
          </cell>
          <cell r="U12">
            <v>0</v>
          </cell>
          <cell r="V12">
            <v>0</v>
          </cell>
          <cell r="W12">
            <v>0</v>
          </cell>
          <cell r="X12">
            <v>0</v>
          </cell>
          <cell r="Y12">
            <v>0</v>
          </cell>
        </row>
        <row r="13">
          <cell r="A13" t="str">
            <v>AB-91-9731</v>
          </cell>
          <cell r="B13" t="str">
            <v>K-STAY 501</v>
          </cell>
          <cell r="C13" t="str">
            <v>Aditivo</v>
          </cell>
          <cell r="D13" t="str">
            <v>Aditivo reológico</v>
          </cell>
          <cell r="E13" t="str">
            <v>Aditivo de control reológico muy efectivo contra el chorreo en recubrimientos termoestables convencionales y altos sólidos. También es bueno en recubrimientos alquidicos secos, uretanos y epoxicos. Reduce la decantación</v>
          </cell>
          <cell r="F13" t="str">
            <v>Metal sulfonato en solvente nafta</v>
          </cell>
          <cell r="G13" t="str">
            <v>Líquido</v>
          </cell>
          <cell r="H13" t="str">
            <v>Líquido café</v>
          </cell>
          <cell r="I13">
            <v>52</v>
          </cell>
          <cell r="J13" t="str">
            <v>-</v>
          </cell>
          <cell r="K13" t="str">
            <v>-</v>
          </cell>
          <cell r="L13">
            <v>1.0029999999999999</v>
          </cell>
          <cell r="M13">
            <v>50</v>
          </cell>
          <cell r="N13">
            <v>42.511000000000003</v>
          </cell>
          <cell r="O13">
            <v>0</v>
          </cell>
          <cell r="P13" t="str">
            <v>N/A</v>
          </cell>
          <cell r="Q13" t="str">
            <v>N/A</v>
          </cell>
          <cell r="R13" t="str">
            <v>N/A</v>
          </cell>
          <cell r="S13" t="str">
            <v>N/A</v>
          </cell>
          <cell r="T13" t="str">
            <v>N/A</v>
          </cell>
          <cell r="U13">
            <v>0.28999999999999998</v>
          </cell>
          <cell r="V13">
            <v>8.6999999999999993</v>
          </cell>
          <cell r="W13">
            <v>0.3</v>
          </cell>
          <cell r="X13">
            <v>0.7</v>
          </cell>
          <cell r="Y13">
            <v>8.6999999999999993</v>
          </cell>
        </row>
        <row r="14">
          <cell r="A14" t="str">
            <v>AB-94-7180</v>
          </cell>
          <cell r="B14" t="str">
            <v>CLAYTONE AF</v>
          </cell>
          <cell r="C14" t="str">
            <v>Aditivo</v>
          </cell>
          <cell r="D14" t="str">
            <v>Aditivo reológico</v>
          </cell>
          <cell r="E14" t="str">
            <v>Aditivo antidecantante</v>
          </cell>
          <cell r="F14" t="str">
            <v>Quaternary ammonium montmorillonite</v>
          </cell>
          <cell r="G14" t="str">
            <v>Sólido</v>
          </cell>
          <cell r="H14" t="str">
            <v>Polvo</v>
          </cell>
          <cell r="I14">
            <v>93</v>
          </cell>
          <cell r="J14" t="str">
            <v>-</v>
          </cell>
          <cell r="K14" t="str">
            <v>-</v>
          </cell>
          <cell r="L14">
            <v>1.498</v>
          </cell>
          <cell r="M14">
            <v>100</v>
          </cell>
          <cell r="N14">
            <v>100</v>
          </cell>
          <cell r="O14">
            <v>0</v>
          </cell>
          <cell r="P14" t="str">
            <v>N/A</v>
          </cell>
          <cell r="Q14" t="str">
            <v>N/A</v>
          </cell>
          <cell r="R14" t="str">
            <v>N/A</v>
          </cell>
          <cell r="S14" t="str">
            <v>N/A</v>
          </cell>
          <cell r="T14" t="str">
            <v>N/A</v>
          </cell>
          <cell r="U14" t="str">
            <v>-</v>
          </cell>
          <cell r="V14" t="str">
            <v>-</v>
          </cell>
          <cell r="W14" t="str">
            <v>-</v>
          </cell>
          <cell r="X14" t="str">
            <v>-</v>
          </cell>
          <cell r="Y14" t="str">
            <v>-</v>
          </cell>
        </row>
        <row r="15">
          <cell r="A15" t="str">
            <v>ABH-6569</v>
          </cell>
          <cell r="B15" t="str">
            <v>M-P-A 2000 X</v>
          </cell>
          <cell r="C15" t="str">
            <v>Aditivo</v>
          </cell>
          <cell r="D15" t="str">
            <v>Aditivo reológico</v>
          </cell>
          <cell r="E15" t="str">
            <v>Aditivo antidecantante para sistemas base solvente. También es efectivo en el control del chorreo en formulaciones de alta polaridad y en la presencia de altos niveles de pigmento</v>
          </cell>
          <cell r="F15" t="str">
            <v>Calcio dulfonado</v>
          </cell>
          <cell r="G15" t="str">
            <v>Líquido</v>
          </cell>
          <cell r="H15" t="str">
            <v>Líquido blanco</v>
          </cell>
          <cell r="I15">
            <v>137</v>
          </cell>
          <cell r="J15">
            <v>1</v>
          </cell>
          <cell r="K15">
            <v>6.6</v>
          </cell>
          <cell r="L15">
            <v>0.88</v>
          </cell>
          <cell r="M15">
            <v>20</v>
          </cell>
          <cell r="N15">
            <v>18.626999999999999</v>
          </cell>
          <cell r="O15">
            <v>0</v>
          </cell>
          <cell r="P15" t="str">
            <v>N/A</v>
          </cell>
          <cell r="Q15" t="str">
            <v>N/A</v>
          </cell>
          <cell r="R15" t="str">
            <v>N/A</v>
          </cell>
          <cell r="S15" t="str">
            <v>N/A</v>
          </cell>
          <cell r="T15" t="str">
            <v>N/A</v>
          </cell>
          <cell r="U15">
            <v>0.7</v>
          </cell>
          <cell r="V15">
            <v>8.6</v>
          </cell>
          <cell r="W15">
            <v>0.5</v>
          </cell>
          <cell r="X15">
            <v>1.5</v>
          </cell>
          <cell r="Y15">
            <v>8.6999999999999993</v>
          </cell>
        </row>
        <row r="16">
          <cell r="A16" t="str">
            <v>ABK-345</v>
          </cell>
          <cell r="B16" t="str">
            <v>TEXAPHOR</v>
          </cell>
          <cell r="C16" t="str">
            <v>Aditivo</v>
          </cell>
          <cell r="D16" t="str">
            <v>Aditivo reológico</v>
          </cell>
          <cell r="E16" t="str">
            <v>Aditivo antisedimentante para sistemas de pinturas no acuosas. Puede incorporarse en cualquier fase de la elaboración (antes o despues de la molienda) por lo que se puede emplear como agente corrector. Es tensoactivo, lo que facilita una mejor humectación de los pigmentos. Es insensible a la temperatura</v>
          </cell>
          <cell r="F16" t="str">
            <v>Solución concentrada de compuestos aniónicos tensoactivos</v>
          </cell>
          <cell r="G16" t="str">
            <v>Líquido</v>
          </cell>
          <cell r="H16" t="str">
            <v>Líquido amarillo</v>
          </cell>
          <cell r="I16">
            <v>71</v>
          </cell>
          <cell r="J16" t="str">
            <v>-</v>
          </cell>
          <cell r="K16" t="str">
            <v>-</v>
          </cell>
          <cell r="L16">
            <v>1.0580000000000001</v>
          </cell>
          <cell r="M16">
            <v>36</v>
          </cell>
          <cell r="N16">
            <v>30.945</v>
          </cell>
          <cell r="O16">
            <v>0</v>
          </cell>
          <cell r="P16" t="str">
            <v>N/A</v>
          </cell>
          <cell r="Q16" t="str">
            <v>N/A</v>
          </cell>
          <cell r="R16" t="str">
            <v>N/A</v>
          </cell>
          <cell r="S16" t="str">
            <v>N/A</v>
          </cell>
          <cell r="T16" t="str">
            <v>N/A</v>
          </cell>
          <cell r="U16">
            <v>0.05</v>
          </cell>
          <cell r="V16">
            <v>8.5</v>
          </cell>
          <cell r="W16">
            <v>2</v>
          </cell>
          <cell r="X16">
            <v>6.6</v>
          </cell>
          <cell r="Y16">
            <v>11</v>
          </cell>
        </row>
        <row r="17">
          <cell r="A17" t="str">
            <v>ABS-5492</v>
          </cell>
          <cell r="B17" t="str">
            <v>BENTONE 38</v>
          </cell>
          <cell r="C17" t="str">
            <v>Aditivo</v>
          </cell>
          <cell r="D17" t="str">
            <v>Aditivo reológico</v>
          </cell>
          <cell r="E17" t="str">
            <v>Aditivo reológico para sistemas de polaridad baja a intermedia. Incrementa la viscosidad, provee tixotropía, previene la decantación del pigmento durante el almacenamiento, mejora el flujo y la nivelación. Controla el chorreo en superficies verticales y penetración en sustratos porosos.</v>
          </cell>
          <cell r="F17" t="str">
            <v>Derivado orgánico de Montmorillonita especial</v>
          </cell>
          <cell r="G17" t="str">
            <v>Sólido</v>
          </cell>
          <cell r="H17" t="str">
            <v>Polvo blanco</v>
          </cell>
          <cell r="I17" t="str">
            <v>-</v>
          </cell>
          <cell r="J17" t="str">
            <v>-</v>
          </cell>
          <cell r="K17" t="str">
            <v>-</v>
          </cell>
          <cell r="L17">
            <v>1.7969999999999999</v>
          </cell>
          <cell r="M17">
            <v>100</v>
          </cell>
          <cell r="N17">
            <v>100</v>
          </cell>
          <cell r="O17">
            <v>0</v>
          </cell>
          <cell r="P17" t="str">
            <v>N/A</v>
          </cell>
          <cell r="Q17" t="str">
            <v>N/A</v>
          </cell>
          <cell r="R17" t="str">
            <v>N/A</v>
          </cell>
          <cell r="S17" t="str">
            <v>N/A</v>
          </cell>
          <cell r="T17" t="str">
            <v>N/A</v>
          </cell>
          <cell r="U17" t="str">
            <v>-</v>
          </cell>
          <cell r="V17" t="str">
            <v>-</v>
          </cell>
          <cell r="W17" t="str">
            <v>-</v>
          </cell>
          <cell r="X17" t="str">
            <v>-</v>
          </cell>
          <cell r="Y17" t="str">
            <v>-</v>
          </cell>
        </row>
        <row r="18">
          <cell r="A18" t="str">
            <v>ABT-2496</v>
          </cell>
          <cell r="B18" t="str">
            <v>ANTISEDIMENTANTE ANTITERRA U</v>
          </cell>
          <cell r="C18" t="str">
            <v>Aditivo</v>
          </cell>
          <cell r="D18" t="str">
            <v>Aditivo reológico</v>
          </cell>
          <cell r="E18" t="str">
            <v>Aditivo humectante, dispersante y antisedimentante específico para pigmentos inorgánicos</v>
          </cell>
          <cell r="F18" t="str">
            <v>Sal poliaminamidas no saturadas polyésteres ácido</v>
          </cell>
          <cell r="G18" t="str">
            <v>Líquido</v>
          </cell>
          <cell r="H18" t="str">
            <v>Líquido Marrón</v>
          </cell>
          <cell r="I18">
            <v>25</v>
          </cell>
          <cell r="J18">
            <v>1.2</v>
          </cell>
          <cell r="K18">
            <v>10.7</v>
          </cell>
          <cell r="L18">
            <v>0.94</v>
          </cell>
          <cell r="M18">
            <v>51.732999999999997</v>
          </cell>
          <cell r="N18">
            <v>48.05</v>
          </cell>
          <cell r="O18">
            <v>0</v>
          </cell>
          <cell r="P18" t="str">
            <v>N/A</v>
          </cell>
          <cell r="Q18" t="str">
            <v>N/A</v>
          </cell>
          <cell r="R18" t="str">
            <v>N/A</v>
          </cell>
          <cell r="S18" t="str">
            <v>N/A</v>
          </cell>
          <cell r="T18" t="str">
            <v>N/A</v>
          </cell>
          <cell r="U18" t="str">
            <v>&lt;0,01</v>
          </cell>
          <cell r="V18">
            <v>8.1999999999999993</v>
          </cell>
          <cell r="W18">
            <v>4.5999999999999996</v>
          </cell>
          <cell r="X18">
            <v>11.4</v>
          </cell>
          <cell r="Y18">
            <v>14.8</v>
          </cell>
        </row>
        <row r="19">
          <cell r="A19" t="str">
            <v>ABT-4089</v>
          </cell>
          <cell r="B19" t="str">
            <v>BENTONE SD2</v>
          </cell>
          <cell r="C19" t="str">
            <v>Aditivo</v>
          </cell>
          <cell r="D19" t="str">
            <v>Aditivo reológico</v>
          </cell>
          <cell r="E19" t="str">
            <v>Aditivo reológico de muy buena dispersabilidad. Se usa para sistemas con solventes de media a alta polaridad como cetonas, ésteres, glicoles y éteres, alcoholes. Incrementa la productividad bajando los costos</v>
          </cell>
          <cell r="F19" t="str">
            <v>Claytona organofílica</v>
          </cell>
          <cell r="G19" t="str">
            <v>Sólido</v>
          </cell>
          <cell r="H19" t="str">
            <v>Polvo blancuzco</v>
          </cell>
          <cell r="I19">
            <v>213</v>
          </cell>
          <cell r="J19" t="str">
            <v>-</v>
          </cell>
          <cell r="K19" t="str">
            <v>-</v>
          </cell>
          <cell r="L19">
            <v>1.62</v>
          </cell>
          <cell r="M19">
            <v>100</v>
          </cell>
          <cell r="N19">
            <v>100</v>
          </cell>
          <cell r="O19">
            <v>0</v>
          </cell>
          <cell r="P19" t="str">
            <v>N/A</v>
          </cell>
          <cell r="Q19" t="str">
            <v>N/A</v>
          </cell>
          <cell r="R19" t="str">
            <v>N/A</v>
          </cell>
          <cell r="S19" t="str">
            <v>N/A</v>
          </cell>
          <cell r="T19" t="str">
            <v>N/A</v>
          </cell>
          <cell r="U19" t="str">
            <v>-</v>
          </cell>
          <cell r="V19" t="str">
            <v>-</v>
          </cell>
          <cell r="W19" t="str">
            <v>-</v>
          </cell>
          <cell r="X19" t="str">
            <v>-</v>
          </cell>
          <cell r="Y19" t="str">
            <v>-</v>
          </cell>
        </row>
        <row r="20">
          <cell r="A20" t="str">
            <v>ABY-4682</v>
          </cell>
          <cell r="B20" t="str">
            <v xml:space="preserve">IRCOGEL 905 </v>
          </cell>
          <cell r="C20" t="str">
            <v>Aditivo</v>
          </cell>
          <cell r="D20" t="str">
            <v>Aditivo reológico</v>
          </cell>
          <cell r="E20" t="str">
            <v>Aditivo reológico que controla el chorreo y la decantación en sistemas base solvente. Es muy adecuado para recubrimientos altos sólidos porque hace que no se necesite solvente extra para mantener la nivelación. Elimina crater. Incrementa la vida útil de las epóxicas 2K</v>
          </cell>
          <cell r="F20" t="str">
            <v>Calcio dulfonado</v>
          </cell>
          <cell r="G20" t="str">
            <v>Líquido</v>
          </cell>
          <cell r="H20" t="str">
            <v>Líquido ambar</v>
          </cell>
          <cell r="I20">
            <v>45</v>
          </cell>
          <cell r="J20" t="str">
            <v>-</v>
          </cell>
          <cell r="K20" t="str">
            <v>-</v>
          </cell>
          <cell r="L20">
            <v>1.0980000000000001</v>
          </cell>
          <cell r="M20">
            <v>60</v>
          </cell>
          <cell r="N20">
            <v>49.652000000000001</v>
          </cell>
          <cell r="O20">
            <v>0</v>
          </cell>
          <cell r="P20" t="str">
            <v>N/A</v>
          </cell>
          <cell r="Q20" t="str">
            <v>N/A</v>
          </cell>
          <cell r="R20" t="str">
            <v>N/A</v>
          </cell>
          <cell r="S20" t="str">
            <v>N/A</v>
          </cell>
          <cell r="T20" t="str">
            <v>N/A</v>
          </cell>
          <cell r="U20" t="str">
            <v>-</v>
          </cell>
          <cell r="V20" t="str">
            <v>-</v>
          </cell>
          <cell r="W20" t="str">
            <v>-</v>
          </cell>
          <cell r="X20" t="str">
            <v>-</v>
          </cell>
          <cell r="Y20" t="str">
            <v>-</v>
          </cell>
        </row>
        <row r="21">
          <cell r="A21" t="str">
            <v>ABY-5047</v>
          </cell>
          <cell r="B21" t="str">
            <v>BENTONE SD-1</v>
          </cell>
          <cell r="C21" t="str">
            <v>Aditivo</v>
          </cell>
          <cell r="D21" t="str">
            <v>Aditivo reológico</v>
          </cell>
          <cell r="E21" t="str">
            <v>Aditivo reológico facilmente dispersable para sistemas con solventes prinicipalmente alifáticos y no polares a polaridad media. Aumenta la viscosidad, reduce el chorreo y previene la sedimentación de los pigmentos</v>
          </cell>
          <cell r="F21" t="str">
            <v>Clay organofílica</v>
          </cell>
          <cell r="G21" t="str">
            <v>Sólido</v>
          </cell>
          <cell r="H21" t="str">
            <v>Polvo blanco a amarilloso</v>
          </cell>
          <cell r="I21" t="str">
            <v>-</v>
          </cell>
          <cell r="J21" t="str">
            <v>-</v>
          </cell>
          <cell r="K21" t="str">
            <v>-</v>
          </cell>
          <cell r="L21">
            <v>1.468</v>
          </cell>
          <cell r="M21">
            <v>100</v>
          </cell>
          <cell r="N21">
            <v>100</v>
          </cell>
          <cell r="O21">
            <v>0</v>
          </cell>
          <cell r="P21" t="str">
            <v>N/A</v>
          </cell>
          <cell r="Q21" t="str">
            <v>N/A</v>
          </cell>
          <cell r="R21" t="str">
            <v>N/A</v>
          </cell>
          <cell r="S21" t="str">
            <v>N/A</v>
          </cell>
          <cell r="T21" t="str">
            <v>N/A</v>
          </cell>
          <cell r="U21" t="str">
            <v>-</v>
          </cell>
          <cell r="V21" t="str">
            <v>-</v>
          </cell>
          <cell r="W21" t="str">
            <v>-</v>
          </cell>
          <cell r="X21" t="str">
            <v>-</v>
          </cell>
          <cell r="Y21" t="str">
            <v>-</v>
          </cell>
        </row>
        <row r="22">
          <cell r="A22" t="str">
            <v>ABZ-8339</v>
          </cell>
          <cell r="B22" t="str">
            <v>EFKA FA 4663 / TEXAPHOR 963</v>
          </cell>
          <cell r="C22" t="str">
            <v>Aditivo</v>
          </cell>
          <cell r="D22" t="str">
            <v>Aditivo reológico</v>
          </cell>
          <cell r="E22" t="str">
            <v>Agente dispersante y para la molienda, agente antisedimentador y preventivo contra la flotación para lacas, barnices, pinturas. Se usa en sistemas no acuosos</v>
          </cell>
          <cell r="F22" t="str">
            <v>Sal amina de ácido policarbónico</v>
          </cell>
          <cell r="G22" t="str">
            <v>Líquido</v>
          </cell>
          <cell r="H22" t="str">
            <v>Líquido café</v>
          </cell>
          <cell r="I22">
            <v>62</v>
          </cell>
          <cell r="J22" t="str">
            <v>-</v>
          </cell>
          <cell r="K22" t="str">
            <v>-</v>
          </cell>
          <cell r="L22">
            <v>0.9</v>
          </cell>
          <cell r="M22">
            <v>50</v>
          </cell>
          <cell r="N22">
            <v>49.438000000000002</v>
          </cell>
          <cell r="O22">
            <v>0</v>
          </cell>
          <cell r="P22" t="str">
            <v>N/A</v>
          </cell>
          <cell r="Q22" t="str">
            <v>N/A</v>
          </cell>
          <cell r="R22" t="str">
            <v>N/A</v>
          </cell>
          <cell r="S22" t="str">
            <v>N/A</v>
          </cell>
          <cell r="T22" t="str">
            <v>N/A</v>
          </cell>
          <cell r="U22">
            <v>0.06</v>
          </cell>
          <cell r="V22">
            <v>8.6999999999999993</v>
          </cell>
          <cell r="W22">
            <v>0.3</v>
          </cell>
          <cell r="X22">
            <v>0.7</v>
          </cell>
          <cell r="Y22">
            <v>8.6999999999999993</v>
          </cell>
        </row>
        <row r="23">
          <cell r="A23" t="str">
            <v>AC-26-7599</v>
          </cell>
          <cell r="B23" t="str">
            <v>EVERSORB 74</v>
          </cell>
          <cell r="C23" t="str">
            <v>Aditivo</v>
          </cell>
          <cell r="D23" t="str">
            <v xml:space="preserve">UV&amp;Hals </v>
          </cell>
          <cell r="E23" t="str">
            <v>Aditivo de alto rendimiento que absorbe la radiación UV con bajo color inicial, tiene excelente y permanente compatibilidad con estabilizantes químicos. Se recomienda para recubrimientos, poliolefinas, poliuretanos, PVC, poliacrilato, epóxicos, adhesivos y elastómeros</v>
          </cell>
          <cell r="F23" t="str">
            <v>Benzotriazole</v>
          </cell>
          <cell r="G23" t="str">
            <v>Sólido</v>
          </cell>
          <cell r="H23" t="str">
            <v>Polvo amarillo</v>
          </cell>
          <cell r="I23">
            <v>228</v>
          </cell>
          <cell r="J23" t="str">
            <v>-</v>
          </cell>
          <cell r="K23" t="str">
            <v>-</v>
          </cell>
          <cell r="L23">
            <v>1.1683079999999999</v>
          </cell>
          <cell r="M23">
            <v>100</v>
          </cell>
          <cell r="N23">
            <v>100</v>
          </cell>
          <cell r="O23">
            <v>0</v>
          </cell>
          <cell r="P23" t="str">
            <v>N/A</v>
          </cell>
          <cell r="Q23" t="str">
            <v>N/A</v>
          </cell>
          <cell r="R23" t="str">
            <v>N/A</v>
          </cell>
          <cell r="S23" t="str">
            <v>N/A</v>
          </cell>
          <cell r="T23" t="str">
            <v>N/A</v>
          </cell>
          <cell r="U23" t="str">
            <v>-</v>
          </cell>
          <cell r="V23" t="str">
            <v>-</v>
          </cell>
          <cell r="W23" t="str">
            <v>-</v>
          </cell>
          <cell r="X23" t="str">
            <v>-</v>
          </cell>
          <cell r="Y23" t="str">
            <v>-</v>
          </cell>
        </row>
        <row r="24">
          <cell r="A24" t="str">
            <v>AC-33-7841</v>
          </cell>
          <cell r="B24" t="str">
            <v>BLS 292 / EVERSORB 93(HAZEN &lt;70)</v>
          </cell>
          <cell r="C24" t="str">
            <v>Aditivo</v>
          </cell>
          <cell r="D24" t="str">
            <v xml:space="preserve">UV&amp;Hals </v>
          </cell>
          <cell r="E24" t="str">
            <v xml:space="preserve"> Permite una mayor resistencia del producto a las fuerzas deformadoras. </v>
          </cell>
          <cell r="F24" t="str">
            <v>SEBACATE</v>
          </cell>
          <cell r="G24" t="str">
            <v>líquido</v>
          </cell>
          <cell r="H24" t="str">
            <v>Líquido</v>
          </cell>
          <cell r="I24">
            <v>92</v>
          </cell>
          <cell r="J24" t="str">
            <v>-</v>
          </cell>
          <cell r="K24" t="str">
            <v>-</v>
          </cell>
          <cell r="L24">
            <v>0.99099999999999999</v>
          </cell>
          <cell r="M24">
            <v>100</v>
          </cell>
          <cell r="N24">
            <v>100</v>
          </cell>
          <cell r="O24">
            <v>0</v>
          </cell>
          <cell r="P24" t="str">
            <v>N/A</v>
          </cell>
          <cell r="Q24" t="str">
            <v>N/A</v>
          </cell>
          <cell r="R24" t="str">
            <v>N/A</v>
          </cell>
          <cell r="S24" t="str">
            <v>N/A</v>
          </cell>
          <cell r="T24" t="str">
            <v>N/A</v>
          </cell>
          <cell r="U24">
            <v>0</v>
          </cell>
          <cell r="V24">
            <v>0</v>
          </cell>
          <cell r="W24">
            <v>0</v>
          </cell>
          <cell r="X24">
            <v>0</v>
          </cell>
          <cell r="Y24">
            <v>0</v>
          </cell>
        </row>
        <row r="25">
          <cell r="A25" t="str">
            <v>AC-82-7372</v>
          </cell>
          <cell r="B25" t="str">
            <v>EVERSORB 76 / Thasorb UV-234</v>
          </cell>
          <cell r="C25" t="str">
            <v>Aditivo</v>
          </cell>
          <cell r="D25" t="str">
            <v xml:space="preserve">UV&amp;Hals </v>
          </cell>
          <cell r="E25" t="str">
            <v>Aditivo que absorbe la radiación UV. Es compatible con recubrimientos expuestos a altas temperaturas y/o ambientes extremos.  Se recomienda en recubrimientos automotrices, coil coatings y en polvo</v>
          </cell>
          <cell r="F25" t="str">
            <v>Derivado Benzotriazole</v>
          </cell>
          <cell r="G25" t="str">
            <v>Sólido</v>
          </cell>
          <cell r="H25" t="str">
            <v>Polvo blanco a amarilloso</v>
          </cell>
          <cell r="I25">
            <v>150</v>
          </cell>
          <cell r="J25" t="str">
            <v>-</v>
          </cell>
          <cell r="K25" t="str">
            <v>-</v>
          </cell>
          <cell r="L25">
            <v>1.217797</v>
          </cell>
          <cell r="M25">
            <v>100</v>
          </cell>
          <cell r="N25">
            <v>100</v>
          </cell>
          <cell r="O25">
            <v>0</v>
          </cell>
          <cell r="P25" t="str">
            <v>N/A</v>
          </cell>
          <cell r="Q25" t="str">
            <v>N/A</v>
          </cell>
          <cell r="R25" t="str">
            <v>N/A</v>
          </cell>
          <cell r="S25" t="str">
            <v>N/A</v>
          </cell>
          <cell r="T25" t="str">
            <v>N/A</v>
          </cell>
          <cell r="U25" t="str">
            <v>-</v>
          </cell>
          <cell r="V25" t="str">
            <v>-</v>
          </cell>
          <cell r="W25" t="str">
            <v>-</v>
          </cell>
          <cell r="X25" t="str">
            <v>-</v>
          </cell>
          <cell r="Y25" t="str">
            <v>-</v>
          </cell>
        </row>
        <row r="26">
          <cell r="A26" t="str">
            <v>AC-97-2944</v>
          </cell>
          <cell r="B26" t="str">
            <v>EVERSORB 80</v>
          </cell>
          <cell r="C26" t="str">
            <v>Aditivo</v>
          </cell>
          <cell r="D26" t="str">
            <v xml:space="preserve">UV&amp;Hals </v>
          </cell>
          <cell r="E26" t="str">
            <v>Resistente a a corrosión</v>
          </cell>
          <cell r="F26" t="str">
            <v>Benzotriasole</v>
          </cell>
          <cell r="G26" t="str">
            <v>Líquido</v>
          </cell>
          <cell r="H26" t="str">
            <v>Líquido amarillo</v>
          </cell>
          <cell r="I26">
            <v>114</v>
          </cell>
          <cell r="J26" t="str">
            <v>-</v>
          </cell>
          <cell r="K26" t="str">
            <v>-</v>
          </cell>
          <cell r="L26">
            <v>1.1695070000000001</v>
          </cell>
          <cell r="M26">
            <v>100</v>
          </cell>
          <cell r="N26">
            <v>100</v>
          </cell>
          <cell r="O26">
            <v>0</v>
          </cell>
          <cell r="P26" t="str">
            <v>N/A</v>
          </cell>
          <cell r="Q26">
            <v>0</v>
          </cell>
          <cell r="R26">
            <v>0</v>
          </cell>
          <cell r="S26">
            <v>0</v>
          </cell>
          <cell r="T26">
            <v>0</v>
          </cell>
          <cell r="U26">
            <v>0</v>
          </cell>
          <cell r="V26">
            <v>0</v>
          </cell>
          <cell r="W26">
            <v>0</v>
          </cell>
          <cell r="X26">
            <v>0</v>
          </cell>
          <cell r="Y26">
            <v>0</v>
          </cell>
        </row>
        <row r="27">
          <cell r="A27" t="str">
            <v>ACE-2093</v>
          </cell>
          <cell r="B27" t="str">
            <v>TINUVIN 328</v>
          </cell>
          <cell r="C27" t="str">
            <v>Aditivo</v>
          </cell>
          <cell r="D27" t="str">
            <v xml:space="preserve">UV&amp;Hals </v>
          </cell>
          <cell r="E27" t="str">
            <v>Aditivo que absorbe la radiación UV. Por su excelente absorción, este aditivo provee protección eficiente para recubrimientos y sustratos sensibles a la luz</v>
          </cell>
          <cell r="F27" t="str">
            <v>Benzotriazole</v>
          </cell>
          <cell r="G27" t="str">
            <v>Sólido</v>
          </cell>
          <cell r="H27" t="str">
            <v>Polvo amarillo</v>
          </cell>
          <cell r="I27">
            <v>228</v>
          </cell>
          <cell r="J27" t="str">
            <v>-</v>
          </cell>
          <cell r="K27" t="str">
            <v>-</v>
          </cell>
          <cell r="L27">
            <v>1.17</v>
          </cell>
          <cell r="M27">
            <v>100</v>
          </cell>
          <cell r="N27">
            <v>100</v>
          </cell>
          <cell r="O27">
            <v>0</v>
          </cell>
          <cell r="P27" t="str">
            <v>N/A</v>
          </cell>
          <cell r="Q27" t="str">
            <v>N/A</v>
          </cell>
          <cell r="R27" t="str">
            <v>N/A</v>
          </cell>
          <cell r="S27" t="str">
            <v>N/A</v>
          </cell>
          <cell r="T27" t="str">
            <v>N/A</v>
          </cell>
          <cell r="U27" t="str">
            <v>-</v>
          </cell>
          <cell r="V27" t="str">
            <v>-</v>
          </cell>
          <cell r="W27" t="str">
            <v>-</v>
          </cell>
          <cell r="X27" t="str">
            <v>-</v>
          </cell>
          <cell r="Y27" t="str">
            <v>-</v>
          </cell>
        </row>
        <row r="28">
          <cell r="A28" t="str">
            <v>ACH-689</v>
          </cell>
          <cell r="B28" t="str">
            <v>SILANE A-187</v>
          </cell>
          <cell r="C28" t="str">
            <v>Aditivo</v>
          </cell>
          <cell r="D28" t="str">
            <v>Otros</v>
          </cell>
          <cell r="E28" t="str">
            <v>Silano epoxi funcional promotor de la adherencia.</v>
          </cell>
          <cell r="F28" t="str">
            <v>(3-​Glycidyloxypropyl) ​trimethoxysilane</v>
          </cell>
          <cell r="G28" t="str">
            <v>Líquido</v>
          </cell>
          <cell r="H28" t="str">
            <v>Líquido claro</v>
          </cell>
          <cell r="I28">
            <v>110</v>
          </cell>
          <cell r="J28">
            <v>0.4</v>
          </cell>
          <cell r="K28" t="str">
            <v>-</v>
          </cell>
          <cell r="L28">
            <v>1.06</v>
          </cell>
          <cell r="M28">
            <v>100</v>
          </cell>
          <cell r="N28">
            <v>100</v>
          </cell>
          <cell r="O28">
            <v>0</v>
          </cell>
          <cell r="P28" t="str">
            <v>N/A</v>
          </cell>
          <cell r="Q28" t="str">
            <v>N/A</v>
          </cell>
          <cell r="R28" t="str">
            <v>N/A</v>
          </cell>
          <cell r="S28" t="str">
            <v>N/A</v>
          </cell>
          <cell r="T28" t="str">
            <v>N/A</v>
          </cell>
          <cell r="U28" t="str">
            <v>-</v>
          </cell>
          <cell r="V28" t="str">
            <v>-</v>
          </cell>
          <cell r="W28" t="str">
            <v>-</v>
          </cell>
          <cell r="X28" t="str">
            <v>-</v>
          </cell>
          <cell r="Y28" t="str">
            <v>-</v>
          </cell>
        </row>
        <row r="29">
          <cell r="A29" t="str">
            <v>ACR-7658</v>
          </cell>
          <cell r="B29" t="str">
            <v>TINUVIN 292</v>
          </cell>
          <cell r="C29" t="str">
            <v>Aditivo</v>
          </cell>
          <cell r="D29" t="str">
            <v xml:space="preserve">UV&amp;Hals </v>
          </cell>
          <cell r="E29" t="str">
            <v>Aditivo estabilizador de los recubrimientos a la luz. Sue eficiencia provee significativamente tiempo de vida extendida a los recubrimientos y además minimiza defectos en la pintura como grietas y pérdida de brillo</v>
          </cell>
          <cell r="F29" t="str">
            <v>Sebacato</v>
          </cell>
          <cell r="G29" t="str">
            <v>Líquido</v>
          </cell>
          <cell r="H29" t="str">
            <v>Líquido amarillo</v>
          </cell>
          <cell r="I29">
            <v>209</v>
          </cell>
          <cell r="J29" t="str">
            <v>-</v>
          </cell>
          <cell r="K29" t="str">
            <v>-</v>
          </cell>
          <cell r="L29">
            <v>0.99099999999999999</v>
          </cell>
          <cell r="M29">
            <v>100</v>
          </cell>
          <cell r="N29">
            <v>100</v>
          </cell>
          <cell r="O29">
            <v>0</v>
          </cell>
          <cell r="P29" t="str">
            <v>N/A</v>
          </cell>
          <cell r="Q29" t="str">
            <v>N/A</v>
          </cell>
          <cell r="R29" t="str">
            <v>N/A</v>
          </cell>
          <cell r="S29" t="str">
            <v>N/A</v>
          </cell>
          <cell r="T29" t="str">
            <v>N/A</v>
          </cell>
          <cell r="U29" t="str">
            <v>-</v>
          </cell>
          <cell r="V29" t="str">
            <v>-</v>
          </cell>
          <cell r="W29" t="str">
            <v>-</v>
          </cell>
          <cell r="X29" t="str">
            <v>-</v>
          </cell>
          <cell r="Y29" t="str">
            <v>-</v>
          </cell>
        </row>
        <row r="30">
          <cell r="A30" t="str">
            <v>ACW-7622</v>
          </cell>
          <cell r="B30" t="str">
            <v>TINUVIN 1130 / EVERSORB 80 / CHIGUARD 5530</v>
          </cell>
          <cell r="C30" t="str">
            <v>Aditivo</v>
          </cell>
          <cell r="D30" t="str">
            <v xml:space="preserve">UV&amp;Hals </v>
          </cell>
          <cell r="E30" t="str">
            <v>Aditivo que absorve la radiación UV. Soluble con todos los solventes comunes pero también facilmente incorporable en sistemas base agua. Tiene alta resistencia a la temepratura y a la extracción.</v>
          </cell>
          <cell r="F30" t="str">
            <v>TINUVIN 1130</v>
          </cell>
          <cell r="G30" t="str">
            <v>Líquido</v>
          </cell>
          <cell r="H30" t="str">
            <v>Líquido ambar</v>
          </cell>
          <cell r="I30">
            <v>218</v>
          </cell>
          <cell r="J30" t="str">
            <v>-</v>
          </cell>
          <cell r="K30" t="str">
            <v>-</v>
          </cell>
          <cell r="L30">
            <v>1.17</v>
          </cell>
          <cell r="M30">
            <v>100</v>
          </cell>
          <cell r="N30">
            <v>100</v>
          </cell>
          <cell r="O30">
            <v>0</v>
          </cell>
          <cell r="P30" t="str">
            <v>N/A</v>
          </cell>
          <cell r="Q30" t="str">
            <v>N/A</v>
          </cell>
          <cell r="R30" t="str">
            <v>N/A</v>
          </cell>
          <cell r="S30" t="str">
            <v>N/A</v>
          </cell>
          <cell r="T30" t="str">
            <v>N/A</v>
          </cell>
          <cell r="U30" t="str">
            <v>-</v>
          </cell>
          <cell r="V30" t="str">
            <v>-</v>
          </cell>
          <cell r="W30" t="str">
            <v>-</v>
          </cell>
          <cell r="X30" t="str">
            <v>-</v>
          </cell>
          <cell r="Y30" t="str">
            <v>-</v>
          </cell>
        </row>
        <row r="31">
          <cell r="A31" t="str">
            <v>AF-25-2676</v>
          </cell>
          <cell r="B31" t="str">
            <v>BYK 390 (EX 3041A)</v>
          </cell>
          <cell r="C31" t="str">
            <v>Aditivo</v>
          </cell>
          <cell r="D31" t="str">
            <v>Anticrater y nivelación (tensión superficial)</v>
          </cell>
          <cell r="E31" t="str">
            <v>Mejora la resistencia química al agriatamiento ambiental</v>
          </cell>
          <cell r="F31" t="str">
            <v>Solución de copolímero poacrílico</v>
          </cell>
          <cell r="G31" t="str">
            <v>Líquido</v>
          </cell>
          <cell r="H31" t="str">
            <v>líquido amarillo</v>
          </cell>
          <cell r="I31">
            <v>27.2</v>
          </cell>
          <cell r="J31">
            <v>1</v>
          </cell>
          <cell r="K31">
            <v>7.5</v>
          </cell>
          <cell r="L31">
            <v>0.89800000000000002</v>
          </cell>
          <cell r="M31">
            <v>50</v>
          </cell>
          <cell r="N31">
            <v>48.1</v>
          </cell>
          <cell r="O31">
            <v>0</v>
          </cell>
          <cell r="P31">
            <v>0</v>
          </cell>
          <cell r="Q31">
            <v>0</v>
          </cell>
          <cell r="R31">
            <v>0</v>
          </cell>
          <cell r="S31">
            <v>0</v>
          </cell>
          <cell r="T31">
            <v>0</v>
          </cell>
          <cell r="U31">
            <v>0</v>
          </cell>
          <cell r="V31">
            <v>0</v>
          </cell>
          <cell r="W31">
            <v>0</v>
          </cell>
          <cell r="X31">
            <v>0</v>
          </cell>
          <cell r="Y31">
            <v>0</v>
          </cell>
        </row>
        <row r="32">
          <cell r="A32" t="str">
            <v>AF-29-9633</v>
          </cell>
          <cell r="B32" t="str">
            <v>BYK-361 N</v>
          </cell>
          <cell r="C32" t="str">
            <v>Aditivo</v>
          </cell>
          <cell r="D32" t="str">
            <v>Anticrater y nivelación (tensión superficial)</v>
          </cell>
          <cell r="E32" t="str">
            <v>Aditivo que mejora la nivelación y el brillo. Produce una larga onda y evita cráteres. No afecta el repintado ni la adherencia entre capas. Reduce escasamente la tensión superficial. Es resistente a la temperatura</v>
          </cell>
          <cell r="F32" t="str">
            <v>Poliacrilato</v>
          </cell>
          <cell r="G32" t="str">
            <v>Líquido</v>
          </cell>
          <cell r="H32" t="str">
            <v>Líquido amarillo</v>
          </cell>
          <cell r="I32">
            <v>110</v>
          </cell>
          <cell r="J32" t="str">
            <v>-</v>
          </cell>
          <cell r="K32" t="str">
            <v>-</v>
          </cell>
          <cell r="L32">
            <v>1.028</v>
          </cell>
          <cell r="M32">
            <v>100</v>
          </cell>
          <cell r="N32">
            <v>100</v>
          </cell>
          <cell r="O32">
            <v>0</v>
          </cell>
          <cell r="P32" t="str">
            <v>N/A</v>
          </cell>
          <cell r="Q32" t="str">
            <v>N/A</v>
          </cell>
          <cell r="R32" t="str">
            <v>N/A</v>
          </cell>
          <cell r="S32" t="str">
            <v>N/A</v>
          </cell>
          <cell r="T32" t="str">
            <v>N/A</v>
          </cell>
          <cell r="U32" t="str">
            <v>-</v>
          </cell>
          <cell r="V32" t="str">
            <v>-</v>
          </cell>
          <cell r="W32" t="str">
            <v>-</v>
          </cell>
          <cell r="X32" t="str">
            <v>-</v>
          </cell>
          <cell r="Y32" t="str">
            <v>-</v>
          </cell>
        </row>
        <row r="33">
          <cell r="A33" t="str">
            <v>AF-39-5786</v>
          </cell>
          <cell r="B33" t="str">
            <v xml:space="preserve">ACRONAL LR 8820 </v>
          </cell>
          <cell r="C33" t="str">
            <v>Water Resin</v>
          </cell>
          <cell r="D33" t="str">
            <v>Resina latex</v>
          </cell>
          <cell r="E33" t="str">
            <v>Resina acrílica suave resistente a la luz y al envejecimiento, para plastificar nitrato de celulosa y enlazantes que contengan cloro para recubrimientos con buena flexibilidad y excelente adherencia</v>
          </cell>
          <cell r="F33" t="str">
            <v>Butil acrilato polimerizado</v>
          </cell>
          <cell r="G33" t="str">
            <v>Líquido</v>
          </cell>
          <cell r="H33" t="str">
            <v>Pasta incolora</v>
          </cell>
          <cell r="I33">
            <v>109</v>
          </cell>
          <cell r="J33" t="str">
            <v>-</v>
          </cell>
          <cell r="K33" t="str">
            <v>-</v>
          </cell>
          <cell r="L33">
            <v>1.04</v>
          </cell>
          <cell r="M33">
            <v>100</v>
          </cell>
          <cell r="N33">
            <v>100</v>
          </cell>
          <cell r="O33">
            <v>0</v>
          </cell>
          <cell r="P33" t="str">
            <v>N/A</v>
          </cell>
          <cell r="Q33" t="str">
            <v>N/A</v>
          </cell>
          <cell r="R33" t="str">
            <v>N/A</v>
          </cell>
          <cell r="S33" t="str">
            <v>N/A</v>
          </cell>
          <cell r="T33" t="str">
            <v>N/A</v>
          </cell>
          <cell r="U33" t="str">
            <v>-</v>
          </cell>
          <cell r="V33" t="str">
            <v>-</v>
          </cell>
          <cell r="W33" t="str">
            <v>-</v>
          </cell>
          <cell r="X33" t="str">
            <v>-</v>
          </cell>
          <cell r="Y33" t="str">
            <v>-</v>
          </cell>
        </row>
        <row r="34">
          <cell r="A34" t="str">
            <v>AF-49-4687</v>
          </cell>
          <cell r="B34" t="str">
            <v>WORLEE ADD315</v>
          </cell>
          <cell r="C34" t="str">
            <v>Aditivo</v>
          </cell>
          <cell r="D34" t="str">
            <v>Anticrater y nivelación (tensión superficial)</v>
          </cell>
          <cell r="E34" t="str">
            <v>Reduce la formación de cráteres, y permite una buena humectabilidad del soporte.</v>
          </cell>
          <cell r="F34" t="str">
            <v>Aditivos de silicona hidrosolubles</v>
          </cell>
          <cell r="G34" t="str">
            <v>Líquido</v>
          </cell>
          <cell r="H34" t="str">
            <v>líquido blanco</v>
          </cell>
          <cell r="I34">
            <v>425</v>
          </cell>
          <cell r="J34">
            <v>2</v>
          </cell>
          <cell r="K34">
            <v>12.7</v>
          </cell>
          <cell r="L34">
            <v>0.99841899999999995</v>
          </cell>
          <cell r="M34">
            <v>12</v>
          </cell>
          <cell r="N34">
            <v>10.334</v>
          </cell>
          <cell r="O34">
            <v>0</v>
          </cell>
          <cell r="P34">
            <v>0</v>
          </cell>
          <cell r="Q34">
            <v>0</v>
          </cell>
          <cell r="R34">
            <v>0</v>
          </cell>
          <cell r="S34">
            <v>0</v>
          </cell>
          <cell r="T34">
            <v>0</v>
          </cell>
          <cell r="U34">
            <v>0</v>
          </cell>
          <cell r="V34">
            <v>0</v>
          </cell>
          <cell r="W34">
            <v>0</v>
          </cell>
          <cell r="X34">
            <v>0</v>
          </cell>
          <cell r="Y34">
            <v>0</v>
          </cell>
        </row>
        <row r="35">
          <cell r="A35" t="str">
            <v>AF-96-2229</v>
          </cell>
          <cell r="B35" t="str">
            <v>BORCHI GOL OL 31/BAYSILONE FLUID OL 31</v>
          </cell>
          <cell r="C35" t="str">
            <v>Aditivo</v>
          </cell>
          <cell r="D35" t="str">
            <v>Anticrater y nivelación (tensión superficial)</v>
          </cell>
          <cell r="E35" t="str">
            <v>Aditivo para mejorar el chorreo y la nivelación. Elimina el crater, el pulverizado y defectos en la superficie</v>
          </cell>
          <cell r="F35" t="str">
            <v>Polieter polisiloxano</v>
          </cell>
          <cell r="G35" t="str">
            <v>Líquido</v>
          </cell>
          <cell r="H35" t="str">
            <v>Líquido amarillo</v>
          </cell>
          <cell r="I35">
            <v>90</v>
          </cell>
          <cell r="J35" t="str">
            <v>-</v>
          </cell>
          <cell r="K35" t="str">
            <v>-</v>
          </cell>
          <cell r="L35">
            <v>1.027992</v>
          </cell>
          <cell r="M35">
            <v>100</v>
          </cell>
          <cell r="N35">
            <v>100</v>
          </cell>
          <cell r="O35">
            <v>0</v>
          </cell>
          <cell r="P35" t="str">
            <v>N/A</v>
          </cell>
          <cell r="Q35" t="str">
            <v>N/A</v>
          </cell>
          <cell r="R35" t="str">
            <v>N/A</v>
          </cell>
          <cell r="S35" t="str">
            <v>N/A</v>
          </cell>
          <cell r="T35" t="str">
            <v>N/A</v>
          </cell>
          <cell r="U35" t="str">
            <v>-</v>
          </cell>
          <cell r="V35" t="str">
            <v>-</v>
          </cell>
          <cell r="W35" t="str">
            <v>-</v>
          </cell>
          <cell r="X35" t="str">
            <v>-</v>
          </cell>
          <cell r="Y35" t="str">
            <v>-</v>
          </cell>
        </row>
        <row r="36">
          <cell r="A36" t="str">
            <v>AF-96-2688</v>
          </cell>
          <cell r="B36" t="str">
            <v>DYNOADD F-1</v>
          </cell>
          <cell r="C36" t="str">
            <v>Aditivo</v>
          </cell>
          <cell r="D36" t="str">
            <v>Anticrater y nivelación (tensión superficial)</v>
          </cell>
          <cell r="E36" t="str">
            <v>Aditivo anti crater para excelente flujo y nivelación. Baja la tensión superficial por lo que mejora el mojado del sustrato. Se usa para sistemas base solvente. No tiene silicona</v>
          </cell>
          <cell r="F36" t="str">
            <v>Polímero libre de silicona</v>
          </cell>
          <cell r="G36" t="str">
            <v>Líquido</v>
          </cell>
          <cell r="H36" t="str">
            <v>Líquido amarillo</v>
          </cell>
          <cell r="I36">
            <v>100</v>
          </cell>
          <cell r="J36" t="str">
            <v>-</v>
          </cell>
          <cell r="K36" t="str">
            <v>-</v>
          </cell>
          <cell r="L36">
            <v>1.059985</v>
          </cell>
          <cell r="M36">
            <v>100</v>
          </cell>
          <cell r="N36">
            <v>100</v>
          </cell>
          <cell r="O36">
            <v>0</v>
          </cell>
          <cell r="P36" t="str">
            <v>N/A</v>
          </cell>
          <cell r="Q36" t="str">
            <v>N/A</v>
          </cell>
          <cell r="R36" t="str">
            <v>N/A</v>
          </cell>
          <cell r="S36" t="str">
            <v>N/A</v>
          </cell>
          <cell r="T36" t="str">
            <v>N/A</v>
          </cell>
          <cell r="U36" t="str">
            <v>-</v>
          </cell>
          <cell r="V36" t="str">
            <v>-</v>
          </cell>
          <cell r="W36" t="str">
            <v>-</v>
          </cell>
          <cell r="X36" t="str">
            <v>-</v>
          </cell>
          <cell r="Y36" t="str">
            <v>-</v>
          </cell>
        </row>
        <row r="37">
          <cell r="A37" t="str">
            <v>AFQ-2621</v>
          </cell>
          <cell r="B37" t="str">
            <v>BORCHI GOL OL 17</v>
          </cell>
          <cell r="C37" t="str">
            <v>Aditivo</v>
          </cell>
          <cell r="D37" t="str">
            <v>Anticrater y nivelación (tensión superficial)</v>
          </cell>
          <cell r="E37" t="str">
            <v>Aditivo mejorador del flujo y la nivelación. Mejora también la suavidad de la superficie y previene la formación de crater.  Se usa en sistemas base solvente y base agua. Puede intensificar defectos causados por sobrehorneo, por lo que se recomienda usarlo principalmente en capas superiores.</v>
          </cell>
          <cell r="F37" t="str">
            <v>Polieter polisiloxano</v>
          </cell>
          <cell r="G37" t="str">
            <v>Líquido</v>
          </cell>
          <cell r="H37" t="str">
            <v>Líquido amarillo</v>
          </cell>
          <cell r="I37">
            <v>80</v>
          </cell>
          <cell r="J37" t="str">
            <v>-</v>
          </cell>
          <cell r="K37" t="str">
            <v>-</v>
          </cell>
          <cell r="L37">
            <v>1.038</v>
          </cell>
          <cell r="M37">
            <v>99</v>
          </cell>
          <cell r="N37">
            <v>98.8</v>
          </cell>
          <cell r="O37">
            <v>0</v>
          </cell>
          <cell r="P37" t="str">
            <v>N/A</v>
          </cell>
          <cell r="Q37" t="str">
            <v>N/A</v>
          </cell>
          <cell r="R37" t="str">
            <v>N/A</v>
          </cell>
          <cell r="S37" t="str">
            <v>N/A</v>
          </cell>
          <cell r="T37" t="str">
            <v>N/A</v>
          </cell>
          <cell r="U37">
            <v>0.7</v>
          </cell>
          <cell r="V37">
            <v>8.6</v>
          </cell>
          <cell r="W37">
            <v>0.5</v>
          </cell>
          <cell r="X37">
            <v>1.5</v>
          </cell>
          <cell r="Y37">
            <v>8.6999999999999993</v>
          </cell>
        </row>
        <row r="38">
          <cell r="A38" t="str">
            <v>AFQ-7633</v>
          </cell>
          <cell r="B38" t="str">
            <v>ADDITOL XL 480</v>
          </cell>
          <cell r="C38" t="str">
            <v>Aditivo</v>
          </cell>
          <cell r="D38" t="str">
            <v>Anticrater y nivelación (tensión superficial)</v>
          </cell>
          <cell r="E38" t="str">
            <v>Aditivo nivelador sin silicona. Previene defectos en la superficie como crater y puede evitar defectos causados por las condiciones de la aplicación</v>
          </cell>
          <cell r="F38" t="str">
            <v>Polímero acrílico modificado con resina amino</v>
          </cell>
          <cell r="G38" t="str">
            <v>Líquido</v>
          </cell>
          <cell r="H38" t="str">
            <v>Líquido incoloro</v>
          </cell>
          <cell r="I38">
            <v>35</v>
          </cell>
          <cell r="J38">
            <v>1</v>
          </cell>
          <cell r="K38" t="str">
            <v>-</v>
          </cell>
          <cell r="L38">
            <v>0.97778419999999999</v>
          </cell>
          <cell r="M38">
            <v>70</v>
          </cell>
          <cell r="N38">
            <v>67.763999999999996</v>
          </cell>
          <cell r="O38">
            <v>0</v>
          </cell>
          <cell r="P38" t="str">
            <v>N/A</v>
          </cell>
          <cell r="Q38" t="str">
            <v>N/A</v>
          </cell>
          <cell r="R38" t="str">
            <v>N/A</v>
          </cell>
          <cell r="S38" t="str">
            <v>N/A</v>
          </cell>
          <cell r="T38" t="str">
            <v>N/A</v>
          </cell>
          <cell r="U38">
            <v>0.4</v>
          </cell>
          <cell r="V38">
            <v>7.6</v>
          </cell>
          <cell r="W38">
            <v>2.7</v>
          </cell>
          <cell r="X38">
            <v>4.8</v>
          </cell>
          <cell r="Y38">
            <v>9.4</v>
          </cell>
        </row>
        <row r="39">
          <cell r="A39" t="str">
            <v>AFR-6457</v>
          </cell>
          <cell r="B39" t="str">
            <v>TROYSOL 366S</v>
          </cell>
          <cell r="C39" t="str">
            <v>Aditivo</v>
          </cell>
          <cell r="D39" t="str">
            <v>Anticrater y nivelación (tensión superficial)</v>
          </cell>
          <cell r="E39" t="str">
            <v>No afecta la adhesion y es un agente que permite disminuir la tensión superficial.</v>
          </cell>
          <cell r="F39" t="str">
            <v>Agente anticráter</v>
          </cell>
          <cell r="G39" t="str">
            <v>Líquido</v>
          </cell>
          <cell r="H39" t="str">
            <v>líquido</v>
          </cell>
          <cell r="I39">
            <v>40</v>
          </cell>
          <cell r="J39" t="str">
            <v>_</v>
          </cell>
          <cell r="K39" t="str">
            <v>_</v>
          </cell>
          <cell r="L39" t="str">
            <v>0.958612</v>
          </cell>
          <cell r="M39">
            <v>60</v>
          </cell>
          <cell r="N39">
            <v>52.8</v>
          </cell>
          <cell r="O39">
            <v>0</v>
          </cell>
          <cell r="P39">
            <v>0</v>
          </cell>
          <cell r="Q39">
            <v>0</v>
          </cell>
          <cell r="R39">
            <v>0</v>
          </cell>
          <cell r="S39">
            <v>0</v>
          </cell>
          <cell r="T39">
            <v>0</v>
          </cell>
          <cell r="U39">
            <v>0</v>
          </cell>
          <cell r="V39">
            <v>0</v>
          </cell>
          <cell r="W39">
            <v>0</v>
          </cell>
          <cell r="X39">
            <v>0</v>
          </cell>
          <cell r="Y39">
            <v>0</v>
          </cell>
        </row>
        <row r="40">
          <cell r="A40" t="str">
            <v>AFZ-5586</v>
          </cell>
          <cell r="B40" t="str">
            <v>MODAFLOW RESIN</v>
          </cell>
          <cell r="C40" t="str">
            <v>Aditivo</v>
          </cell>
          <cell r="D40" t="str">
            <v>Anticrater y nivelación (tensión superficial)</v>
          </cell>
          <cell r="E40" t="str">
            <v>Modificador de flujo para sistemas no acuosos. Mejora el flujo y la nivelación, reduce defectos en la superficie, mejora el mojado del sustrato, mantiene o mejora la adherencia, facilita la dispersión del pigmento</v>
          </cell>
          <cell r="F40" t="str">
            <v>Copolímero</v>
          </cell>
          <cell r="G40" t="str">
            <v>Líquido</v>
          </cell>
          <cell r="H40" t="str">
            <v>Líquido ambar</v>
          </cell>
          <cell r="I40">
            <v>130</v>
          </cell>
          <cell r="J40" t="str">
            <v>-</v>
          </cell>
          <cell r="K40" t="str">
            <v>-</v>
          </cell>
          <cell r="L40">
            <v>0.995</v>
          </cell>
          <cell r="M40">
            <v>100</v>
          </cell>
          <cell r="N40">
            <v>100</v>
          </cell>
          <cell r="O40">
            <v>0</v>
          </cell>
          <cell r="P40" t="str">
            <v>N/A</v>
          </cell>
          <cell r="Q40" t="str">
            <v>N/A</v>
          </cell>
          <cell r="R40" t="str">
            <v>N/A</v>
          </cell>
          <cell r="S40" t="str">
            <v>N/A</v>
          </cell>
          <cell r="T40" t="str">
            <v>N/A</v>
          </cell>
          <cell r="U40" t="str">
            <v>-</v>
          </cell>
          <cell r="V40" t="str">
            <v>-</v>
          </cell>
          <cell r="W40" t="str">
            <v>-</v>
          </cell>
          <cell r="X40" t="str">
            <v>-</v>
          </cell>
          <cell r="Y40" t="str">
            <v>-</v>
          </cell>
        </row>
        <row r="41">
          <cell r="A41" t="str">
            <v>AG-31-6012</v>
          </cell>
          <cell r="B41" t="str">
            <v>EFKA SI 2040</v>
          </cell>
          <cell r="C41" t="str">
            <v>Aditivo</v>
          </cell>
          <cell r="D41" t="str">
            <v>Aditivo antiespumante</v>
          </cell>
          <cell r="E41" t="str">
            <v>Aditivo que previene la formación de espuma y burbujas durante la manufactura y la aplicación.</v>
          </cell>
          <cell r="F41" t="str">
            <v>Silicona con antiespumante</v>
          </cell>
          <cell r="G41" t="str">
            <v>Líquido</v>
          </cell>
          <cell r="H41" t="str">
            <v>Líquido incoloro</v>
          </cell>
          <cell r="I41">
            <v>49</v>
          </cell>
          <cell r="J41">
            <v>0.8</v>
          </cell>
          <cell r="K41">
            <v>6.2</v>
          </cell>
          <cell r="L41">
            <v>0.81</v>
          </cell>
          <cell r="M41">
            <v>2</v>
          </cell>
          <cell r="N41">
            <v>1.0149999999999999</v>
          </cell>
          <cell r="O41">
            <v>0</v>
          </cell>
          <cell r="P41" t="str">
            <v>N/A</v>
          </cell>
          <cell r="Q41" t="str">
            <v>N/A</v>
          </cell>
          <cell r="R41" t="str">
            <v>N/A</v>
          </cell>
          <cell r="S41" t="str">
            <v>N/A</v>
          </cell>
          <cell r="T41" t="str">
            <v>N/A</v>
          </cell>
          <cell r="U41" t="str">
            <v>-</v>
          </cell>
          <cell r="V41" t="str">
            <v>-</v>
          </cell>
          <cell r="W41" t="str">
            <v>-</v>
          </cell>
          <cell r="X41" t="str">
            <v>-</v>
          </cell>
          <cell r="Y41" t="str">
            <v>-</v>
          </cell>
        </row>
        <row r="42">
          <cell r="A42" t="str">
            <v>AG-33-9784</v>
          </cell>
          <cell r="B42" t="str">
            <v>BYK-054</v>
          </cell>
          <cell r="C42" t="str">
            <v>Aditivo</v>
          </cell>
          <cell r="D42" t="str">
            <v>Aditivo antiespumante</v>
          </cell>
          <cell r="E42" t="str">
            <v>Aditivo usado como antiespumante</v>
          </cell>
          <cell r="F42" t="str">
            <v>Silicona defoarme libre</v>
          </cell>
          <cell r="G42" t="str">
            <v>Líquido</v>
          </cell>
          <cell r="H42" t="str">
            <v>líquido</v>
          </cell>
          <cell r="I42">
            <v>41</v>
          </cell>
          <cell r="J42">
            <v>0.6</v>
          </cell>
          <cell r="K42" t="str">
            <v>_</v>
          </cell>
          <cell r="L42">
            <v>0.77</v>
          </cell>
          <cell r="M42">
            <v>25</v>
          </cell>
          <cell r="N42">
            <v>23.7</v>
          </cell>
          <cell r="O42">
            <v>0</v>
          </cell>
          <cell r="P42">
            <v>0</v>
          </cell>
          <cell r="Q42">
            <v>0</v>
          </cell>
          <cell r="R42">
            <v>0</v>
          </cell>
          <cell r="S42">
            <v>0</v>
          </cell>
          <cell r="T42">
            <v>0</v>
          </cell>
          <cell r="U42">
            <v>0</v>
          </cell>
          <cell r="V42">
            <v>0</v>
          </cell>
          <cell r="W42">
            <v>0</v>
          </cell>
          <cell r="X42">
            <v>0</v>
          </cell>
          <cell r="Y42">
            <v>0</v>
          </cell>
        </row>
        <row r="43">
          <cell r="A43" t="str">
            <v>AG-48-7895</v>
          </cell>
          <cell r="B43" t="str">
            <v>BYK 012</v>
          </cell>
          <cell r="C43" t="str">
            <v>Aditivo</v>
          </cell>
          <cell r="D43" t="str">
            <v>Aditivo antiespumante</v>
          </cell>
          <cell r="E43" t="str">
            <v>Son macromoléculas compuestas por monómeros que se repiten a lo largo de toda la cadena.</v>
          </cell>
          <cell r="F43" t="str">
            <v>Compuesto de polimero</v>
          </cell>
          <cell r="G43" t="str">
            <v>Líquido</v>
          </cell>
          <cell r="H43" t="str">
            <v>líquido amarillo</v>
          </cell>
          <cell r="I43">
            <v>200</v>
          </cell>
          <cell r="J43" t="str">
            <v>_</v>
          </cell>
          <cell r="K43" t="str">
            <v>_</v>
          </cell>
          <cell r="L43">
            <v>1</v>
          </cell>
          <cell r="M43">
            <v>100</v>
          </cell>
          <cell r="N43">
            <v>100</v>
          </cell>
          <cell r="O43">
            <v>0</v>
          </cell>
          <cell r="P43">
            <v>0</v>
          </cell>
          <cell r="Q43">
            <v>0</v>
          </cell>
          <cell r="R43">
            <v>0</v>
          </cell>
          <cell r="S43">
            <v>0</v>
          </cell>
          <cell r="T43">
            <v>0</v>
          </cell>
          <cell r="U43">
            <v>0</v>
          </cell>
          <cell r="V43">
            <v>0</v>
          </cell>
          <cell r="W43">
            <v>0</v>
          </cell>
          <cell r="X43">
            <v>0</v>
          </cell>
          <cell r="Y43">
            <v>0</v>
          </cell>
        </row>
        <row r="44">
          <cell r="A44" t="str">
            <v>AG-82-9963</v>
          </cell>
          <cell r="B44" t="str">
            <v xml:space="preserve">BYK-066N </v>
          </cell>
          <cell r="C44" t="str">
            <v>Aditivo</v>
          </cell>
          <cell r="D44" t="str">
            <v>Aditivo antiespumante</v>
          </cell>
          <cell r="E44" t="str">
            <v>Aditivo de silicona antiespumante para sistemas sin solvente y con solvente, resinas epóxicas y poliuretanos</v>
          </cell>
          <cell r="F44" t="str">
            <v>Polisiloxanos/Diisobutilcetona solución</v>
          </cell>
          <cell r="G44" t="str">
            <v>Líquido</v>
          </cell>
          <cell r="H44" t="str">
            <v>Líquido amarillo ligero</v>
          </cell>
          <cell r="I44">
            <v>47</v>
          </cell>
          <cell r="J44">
            <v>1.1000000000000001</v>
          </cell>
          <cell r="K44" t="str">
            <v>-</v>
          </cell>
          <cell r="L44">
            <v>0.81</v>
          </cell>
          <cell r="M44">
            <v>0.7</v>
          </cell>
          <cell r="N44">
            <v>0.105</v>
          </cell>
          <cell r="O44">
            <v>0</v>
          </cell>
          <cell r="P44" t="str">
            <v>N/A</v>
          </cell>
          <cell r="Q44" t="str">
            <v>N/A</v>
          </cell>
          <cell r="R44" t="str">
            <v>N/A</v>
          </cell>
          <cell r="S44" t="str">
            <v>N/A</v>
          </cell>
          <cell r="T44" t="str">
            <v>N/A</v>
          </cell>
          <cell r="U44" t="str">
            <v>-</v>
          </cell>
          <cell r="V44" t="str">
            <v>-</v>
          </cell>
          <cell r="W44" t="str">
            <v>-</v>
          </cell>
          <cell r="X44" t="str">
            <v>-</v>
          </cell>
          <cell r="Y44" t="str">
            <v>-</v>
          </cell>
        </row>
        <row r="45">
          <cell r="A45" t="str">
            <v>AGH-2354</v>
          </cell>
          <cell r="B45" t="str">
            <v>BYK-052</v>
          </cell>
          <cell r="C45" t="str">
            <v>Aditivo</v>
          </cell>
          <cell r="D45" t="str">
            <v>Aditivo antiespumante</v>
          </cell>
          <cell r="E45" t="str">
            <v>Aditivo antiespumante para sistemas base solvente</v>
          </cell>
          <cell r="F45" t="str">
            <v>Antiespumante para sistemas orgánicos</v>
          </cell>
          <cell r="G45" t="str">
            <v>Líquido</v>
          </cell>
          <cell r="H45" t="str">
            <v>Líquido incoloro</v>
          </cell>
          <cell r="I45">
            <v>33</v>
          </cell>
          <cell r="J45">
            <v>0.6</v>
          </cell>
          <cell r="K45">
            <v>10.6</v>
          </cell>
          <cell r="L45">
            <v>0.8199727</v>
          </cell>
          <cell r="M45">
            <v>20</v>
          </cell>
          <cell r="N45">
            <v>16.731999999999999</v>
          </cell>
          <cell r="O45">
            <v>0</v>
          </cell>
          <cell r="P45" t="str">
            <v>N/A</v>
          </cell>
          <cell r="Q45" t="str">
            <v>N/A</v>
          </cell>
          <cell r="R45" t="str">
            <v>N/A</v>
          </cell>
          <cell r="S45" t="str">
            <v>N/A</v>
          </cell>
          <cell r="T45" t="str">
            <v>N/A</v>
          </cell>
          <cell r="U45" t="str">
            <v>-</v>
          </cell>
          <cell r="V45" t="str">
            <v>-</v>
          </cell>
          <cell r="W45" t="str">
            <v>-</v>
          </cell>
          <cell r="X45" t="str">
            <v>-</v>
          </cell>
          <cell r="Y45" t="str">
            <v>-</v>
          </cell>
        </row>
        <row r="46">
          <cell r="A46" t="str">
            <v>AGW-3146</v>
          </cell>
          <cell r="B46" t="str">
            <v>DEHIDRAN 111 (FOAMASTER 111)</v>
          </cell>
          <cell r="C46" t="str">
            <v>Aditivo</v>
          </cell>
          <cell r="D46" t="str">
            <v>Aditivo antiespumante</v>
          </cell>
          <cell r="E46" t="str">
            <v>Ser fuente para la derivación de muchos otros compuestos.</v>
          </cell>
          <cell r="F46" t="str">
            <v>Mezcla de hidrocarburos</v>
          </cell>
          <cell r="G46" t="str">
            <v>Líquido</v>
          </cell>
          <cell r="H46" t="str">
            <v>líquido</v>
          </cell>
          <cell r="I46">
            <v>100</v>
          </cell>
          <cell r="J46" t="str">
            <v>_</v>
          </cell>
          <cell r="K46" t="str">
            <v>_</v>
          </cell>
          <cell r="L46">
            <v>0.89900000000000002</v>
          </cell>
          <cell r="M46">
            <v>100</v>
          </cell>
          <cell r="N46">
            <v>100</v>
          </cell>
          <cell r="O46">
            <v>0</v>
          </cell>
          <cell r="P46">
            <v>0</v>
          </cell>
          <cell r="Q46">
            <v>0</v>
          </cell>
          <cell r="R46">
            <v>0</v>
          </cell>
          <cell r="S46">
            <v>0</v>
          </cell>
          <cell r="T46">
            <v>0</v>
          </cell>
          <cell r="U46">
            <v>0</v>
          </cell>
          <cell r="V46">
            <v>0</v>
          </cell>
          <cell r="W46">
            <v>0</v>
          </cell>
          <cell r="X46">
            <v>0</v>
          </cell>
          <cell r="Y46">
            <v>0</v>
          </cell>
        </row>
        <row r="47">
          <cell r="A47" t="str">
            <v>AGY-4392</v>
          </cell>
          <cell r="B47" t="str">
            <v>BYK-065</v>
          </cell>
          <cell r="C47" t="str">
            <v>Aditivo</v>
          </cell>
          <cell r="D47" t="str">
            <v>Aditivo antiespumante</v>
          </cell>
          <cell r="E47" t="str">
            <v xml:space="preserve">Aditivo antiespumante con silicona para sistemas base solvente y acuosos. </v>
          </cell>
          <cell r="F47" t="str">
            <v>Solución polisiloxano</v>
          </cell>
          <cell r="G47" t="str">
            <v>Líquido</v>
          </cell>
          <cell r="H47" t="str">
            <v>Líquido amarillo</v>
          </cell>
          <cell r="I47">
            <v>42</v>
          </cell>
          <cell r="J47">
            <v>1.3</v>
          </cell>
          <cell r="K47">
            <v>9.4</v>
          </cell>
          <cell r="L47">
            <v>0.94998439999999995</v>
          </cell>
          <cell r="M47">
            <v>1</v>
          </cell>
          <cell r="N47">
            <v>0.77500000000000002</v>
          </cell>
          <cell r="O47">
            <v>0</v>
          </cell>
          <cell r="P47" t="str">
            <v>N/A</v>
          </cell>
          <cell r="Q47" t="str">
            <v>N/A</v>
          </cell>
          <cell r="R47" t="str">
            <v>N/A</v>
          </cell>
          <cell r="S47" t="str">
            <v>N/A</v>
          </cell>
          <cell r="T47" t="str">
            <v>N/A</v>
          </cell>
          <cell r="U47">
            <v>0.3</v>
          </cell>
          <cell r="V47">
            <v>8.6999999999999993</v>
          </cell>
          <cell r="W47">
            <v>3.1</v>
          </cell>
          <cell r="X47">
            <v>2.5</v>
          </cell>
          <cell r="Y47">
            <v>9.6</v>
          </cell>
        </row>
        <row r="48">
          <cell r="A48" t="str">
            <v>AL-13-2598</v>
          </cell>
          <cell r="B48" t="str">
            <v>CERAFAK 54 XS</v>
          </cell>
          <cell r="C48" t="str">
            <v>Aditivo</v>
          </cell>
          <cell r="D48" t="str">
            <v>Ceras</v>
          </cell>
          <cell r="E48" t="str">
            <v>Su funcio principal es servir como disolvente.</v>
          </cell>
          <cell r="F48" t="str">
            <v>Dispersión de cera en xileno</v>
          </cell>
          <cell r="G48" t="str">
            <v>Líquido</v>
          </cell>
          <cell r="H48" t="str">
            <v>Líquido blanco</v>
          </cell>
          <cell r="I48">
            <v>25</v>
          </cell>
          <cell r="J48">
            <v>1</v>
          </cell>
          <cell r="K48">
            <v>7</v>
          </cell>
          <cell r="L48">
            <v>0.90001679999999995</v>
          </cell>
          <cell r="M48">
            <v>10</v>
          </cell>
          <cell r="N48">
            <v>6.3730000000000002</v>
          </cell>
          <cell r="O48">
            <v>0</v>
          </cell>
          <cell r="P48" t="str">
            <v>N/A</v>
          </cell>
          <cell r="Q48" t="str">
            <v>N/A</v>
          </cell>
          <cell r="R48" t="str">
            <v>N/A</v>
          </cell>
          <cell r="S48" t="str">
            <v>N/A</v>
          </cell>
          <cell r="T48" t="str">
            <v>N/A</v>
          </cell>
          <cell r="U48">
            <v>0.7</v>
          </cell>
          <cell r="V48">
            <v>8.6</v>
          </cell>
          <cell r="W48">
            <v>0.5</v>
          </cell>
          <cell r="X48">
            <v>1.5</v>
          </cell>
          <cell r="Y48">
            <v>8.6999999999999993</v>
          </cell>
        </row>
        <row r="49">
          <cell r="A49" t="str">
            <v>AL-25-6351</v>
          </cell>
          <cell r="B49" t="str">
            <v>PARAFINA MEDIA</v>
          </cell>
          <cell r="C49" t="str">
            <v>Aditivo</v>
          </cell>
          <cell r="D49" t="str">
            <v>Ceras</v>
          </cell>
          <cell r="E49" t="str">
            <v>Su uso se le atribuye a que es una sustancia muy hidratante y además sirve de combustible.</v>
          </cell>
          <cell r="F49" t="str">
            <v>Cera parafina</v>
          </cell>
          <cell r="G49" t="str">
            <v>Líquido</v>
          </cell>
          <cell r="H49" t="str">
            <v>Pasta</v>
          </cell>
          <cell r="I49" t="str">
            <v>_</v>
          </cell>
          <cell r="J49" t="str">
            <v>_</v>
          </cell>
          <cell r="K49" t="str">
            <v>_</v>
          </cell>
          <cell r="L49">
            <v>1</v>
          </cell>
          <cell r="M49">
            <v>100</v>
          </cell>
          <cell r="N49">
            <v>100</v>
          </cell>
          <cell r="O49">
            <v>0</v>
          </cell>
          <cell r="P49">
            <v>0</v>
          </cell>
          <cell r="Q49">
            <v>0</v>
          </cell>
          <cell r="R49">
            <v>0</v>
          </cell>
          <cell r="S49">
            <v>0</v>
          </cell>
          <cell r="T49">
            <v>0</v>
          </cell>
          <cell r="V49">
            <v>0</v>
          </cell>
          <cell r="W49">
            <v>0</v>
          </cell>
          <cell r="X49">
            <v>0</v>
          </cell>
          <cell r="Y49">
            <v>0</v>
          </cell>
        </row>
        <row r="50">
          <cell r="A50" t="str">
            <v>AL-82-5900</v>
          </cell>
          <cell r="B50" t="str">
            <v xml:space="preserve">BYK-310 </v>
          </cell>
          <cell r="C50" t="str">
            <v>Aditivo</v>
          </cell>
          <cell r="D50" t="str">
            <v>Anticrater y nivelación (tensión superficial)</v>
          </cell>
          <cell r="E50" t="str">
            <v>Aditivo de superficie con contenido de silicona para sistemas sin solvente y con solvente. Tiene fuerte reducción de la tensión superficial. Es termoestable hasta 210 °C</v>
          </cell>
          <cell r="F50" t="str">
            <v>Poliester modificado polidietilsiloxano</v>
          </cell>
          <cell r="G50" t="str">
            <v>Líquido</v>
          </cell>
          <cell r="H50" t="str">
            <v>Líquido amarillo ligero</v>
          </cell>
          <cell r="I50">
            <v>25</v>
          </cell>
          <cell r="J50">
            <v>1</v>
          </cell>
          <cell r="K50">
            <v>7</v>
          </cell>
          <cell r="L50">
            <v>0.90500000000000003</v>
          </cell>
          <cell r="M50">
            <v>26</v>
          </cell>
          <cell r="N50">
            <v>21.545000000000002</v>
          </cell>
          <cell r="O50">
            <v>0</v>
          </cell>
          <cell r="P50" t="str">
            <v>N/A</v>
          </cell>
          <cell r="Q50" t="str">
            <v>N/A</v>
          </cell>
          <cell r="R50" t="str">
            <v>N/A</v>
          </cell>
          <cell r="S50" t="str">
            <v>N/A</v>
          </cell>
          <cell r="T50" t="str">
            <v>N/A</v>
          </cell>
          <cell r="U50" t="str">
            <v>-</v>
          </cell>
          <cell r="V50" t="str">
            <v>-</v>
          </cell>
          <cell r="W50" t="str">
            <v>-</v>
          </cell>
          <cell r="X50" t="str">
            <v>-</v>
          </cell>
          <cell r="Y50" t="str">
            <v>-</v>
          </cell>
        </row>
        <row r="51">
          <cell r="A51" t="str">
            <v>AL-84-2349</v>
          </cell>
          <cell r="B51" t="str">
            <v>BYK-306</v>
          </cell>
          <cell r="C51" t="str">
            <v>Aditivo</v>
          </cell>
          <cell r="D51" t="str">
            <v>Anticrater y nivelación (tensión superficial)</v>
          </cell>
          <cell r="E51" t="str">
            <v>Aditivo superficial de silicona con fuerte reducción de la tensión superficial. Es muy buen humectante de sustratos difíciles. Ayuda a evitar los defectos causados por el polvo y la niebla de pulverización, y permite aplicar mas capas en superficies verticales. Mejora la orientación de los agentes mateantes</v>
          </cell>
          <cell r="F51" t="str">
            <v>Solución polímero modificado polisiloxano</v>
          </cell>
          <cell r="G51" t="str">
            <v>Líquido</v>
          </cell>
          <cell r="H51" t="str">
            <v>Líquido amarillo</v>
          </cell>
          <cell r="I51">
            <v>25</v>
          </cell>
          <cell r="J51">
            <v>1.2</v>
          </cell>
          <cell r="K51" t="str">
            <v>-</v>
          </cell>
          <cell r="L51">
            <v>0.92600000000000005</v>
          </cell>
          <cell r="M51">
            <v>12</v>
          </cell>
          <cell r="N51">
            <v>10.396000000000001</v>
          </cell>
          <cell r="O51">
            <v>0</v>
          </cell>
          <cell r="P51" t="str">
            <v>N/A</v>
          </cell>
          <cell r="Q51" t="str">
            <v>N/A</v>
          </cell>
          <cell r="R51" t="str">
            <v>N/A</v>
          </cell>
          <cell r="S51" t="str">
            <v>N/A</v>
          </cell>
          <cell r="T51" t="str">
            <v>N/A</v>
          </cell>
          <cell r="U51" t="str">
            <v>&lt;0,01</v>
          </cell>
          <cell r="V51">
            <v>8.6999999999999993</v>
          </cell>
          <cell r="W51">
            <v>2.8</v>
          </cell>
          <cell r="X51">
            <v>7</v>
          </cell>
          <cell r="Y51">
            <v>11.5</v>
          </cell>
        </row>
        <row r="52">
          <cell r="A52" t="str">
            <v>ALQ-3902</v>
          </cell>
          <cell r="B52" t="str">
            <v>BYK-320</v>
          </cell>
          <cell r="C52" t="str">
            <v>Aditivo</v>
          </cell>
          <cell r="D52" t="str">
            <v>Anticrater y nivelación (tensión superficial)</v>
          </cell>
          <cell r="E52" t="str">
            <v>Aditivo de silicona que reduce la tensión superficial de la pintura permitiendo mejorar nivelación y actuar eventualmente como antiespumante</v>
          </cell>
          <cell r="F52" t="str">
            <v>Polimetilalquisiloxano-Polyester</v>
          </cell>
          <cell r="G52" t="str">
            <v>Líquido</v>
          </cell>
          <cell r="H52" t="str">
            <v>Líquido incoloro</v>
          </cell>
          <cell r="I52">
            <v>38</v>
          </cell>
          <cell r="J52">
            <v>0</v>
          </cell>
          <cell r="K52">
            <v>12</v>
          </cell>
          <cell r="L52">
            <v>0.86</v>
          </cell>
          <cell r="M52">
            <v>52</v>
          </cell>
          <cell r="N52">
            <v>48.164000000000001</v>
          </cell>
          <cell r="O52">
            <v>0</v>
          </cell>
          <cell r="P52" t="str">
            <v>N/A</v>
          </cell>
          <cell r="Q52" t="str">
            <v>N/A</v>
          </cell>
          <cell r="R52" t="str">
            <v>N/A</v>
          </cell>
          <cell r="S52" t="str">
            <v>N/A</v>
          </cell>
          <cell r="T52" t="str">
            <v>N/A</v>
          </cell>
          <cell r="U52">
            <v>0.4</v>
          </cell>
          <cell r="V52">
            <v>7.6</v>
          </cell>
          <cell r="W52">
            <v>2.7</v>
          </cell>
          <cell r="X52">
            <v>4.8</v>
          </cell>
          <cell r="Y52">
            <v>9.4</v>
          </cell>
        </row>
        <row r="53">
          <cell r="A53" t="str">
            <v>ALS-2613</v>
          </cell>
          <cell r="B53" t="str">
            <v>BYK-302</v>
          </cell>
          <cell r="C53" t="str">
            <v>Aditivo</v>
          </cell>
          <cell r="D53" t="str">
            <v>Anticrater y nivelación (tensión superficial)</v>
          </cell>
          <cell r="E53" t="str">
            <v>Excelente promotor de la nivelación, altamente compatible, con buena rentabilidad. No afecta la transparencia en los barnices. Puede ayudar a disminuir el chorreo y el crater</v>
          </cell>
          <cell r="F53" t="str">
            <v>Copolímero</v>
          </cell>
          <cell r="G53" t="str">
            <v>Líquido</v>
          </cell>
          <cell r="H53" t="str">
            <v>Líquido amarillo</v>
          </cell>
          <cell r="I53">
            <v>100</v>
          </cell>
          <cell r="J53" t="str">
            <v>-</v>
          </cell>
          <cell r="K53" t="str">
            <v>-</v>
          </cell>
          <cell r="L53">
            <v>1.0349999999999999</v>
          </cell>
          <cell r="M53">
            <v>100</v>
          </cell>
          <cell r="N53">
            <v>100</v>
          </cell>
          <cell r="O53">
            <v>0</v>
          </cell>
          <cell r="P53" t="str">
            <v>N/A</v>
          </cell>
          <cell r="Q53" t="str">
            <v>N/A</v>
          </cell>
          <cell r="R53" t="str">
            <v>N/A</v>
          </cell>
          <cell r="S53" t="str">
            <v>N/A</v>
          </cell>
          <cell r="T53" t="str">
            <v>N/A</v>
          </cell>
          <cell r="U53" t="str">
            <v>-</v>
          </cell>
          <cell r="V53" t="str">
            <v>-</v>
          </cell>
          <cell r="W53" t="str">
            <v>-</v>
          </cell>
          <cell r="X53" t="str">
            <v>-</v>
          </cell>
          <cell r="Y53" t="str">
            <v>-</v>
          </cell>
        </row>
        <row r="54">
          <cell r="A54" t="str">
            <v>ALS-6538</v>
          </cell>
          <cell r="B54" t="str">
            <v>BYK-344</v>
          </cell>
          <cell r="C54" t="str">
            <v>Aditivo</v>
          </cell>
          <cell r="D54" t="str">
            <v>Anticrater y nivelación (tensión superficial)</v>
          </cell>
          <cell r="E54" t="str">
            <v>Aditivo superficial de silicona con una fuerte reducción de la tensión superficial, lo que mejora la humectación del sustrato. Mejora el deslizamiento superficial y las propiedades antiblocking. Modificado con fluor.</v>
          </cell>
          <cell r="F54" t="str">
            <v>Copolímero modificado con polixiloxano y contiene fluor.</v>
          </cell>
          <cell r="G54" t="str">
            <v>Líquido</v>
          </cell>
          <cell r="H54" t="str">
            <v>Líquido incoloro</v>
          </cell>
          <cell r="I54">
            <v>23</v>
          </cell>
          <cell r="J54">
            <v>1</v>
          </cell>
          <cell r="K54">
            <v>12</v>
          </cell>
          <cell r="L54">
            <v>0.9382414</v>
          </cell>
          <cell r="M54">
            <v>52</v>
          </cell>
          <cell r="N54">
            <v>47.082999999999998</v>
          </cell>
          <cell r="O54">
            <v>0</v>
          </cell>
          <cell r="P54" t="str">
            <v>N/A</v>
          </cell>
          <cell r="Q54" t="str">
            <v>N/A</v>
          </cell>
          <cell r="R54" t="str">
            <v>N/A</v>
          </cell>
          <cell r="S54" t="str">
            <v>N/A</v>
          </cell>
          <cell r="T54" t="str">
            <v>N/A</v>
          </cell>
          <cell r="U54">
            <v>0.6</v>
          </cell>
          <cell r="V54">
            <v>7.4</v>
          </cell>
          <cell r="W54">
            <v>2.8</v>
          </cell>
          <cell r="X54">
            <v>7.8</v>
          </cell>
          <cell r="Y54">
            <v>11.1</v>
          </cell>
        </row>
        <row r="55">
          <cell r="A55" t="str">
            <v>ALV-4829</v>
          </cell>
          <cell r="B55" t="str">
            <v xml:space="preserve">BYK-300 </v>
          </cell>
          <cell r="C55" t="str">
            <v>Aditivo</v>
          </cell>
          <cell r="D55" t="str">
            <v>Anticrater y nivelación (tensión superficial)</v>
          </cell>
          <cell r="E55" t="str">
            <v>Aditivo superficial de silicona con reducción media de la tensión superficial. Sirve para todos los sistemas base solvente</v>
          </cell>
          <cell r="F55" t="str">
            <v>Solución resina de silicona</v>
          </cell>
          <cell r="G55" t="str">
            <v>Líquido</v>
          </cell>
          <cell r="H55" t="str">
            <v>Líquido incoloro</v>
          </cell>
          <cell r="I55">
            <v>23</v>
          </cell>
          <cell r="J55">
            <v>1</v>
          </cell>
          <cell r="K55">
            <v>12</v>
          </cell>
          <cell r="L55">
            <v>0.93799999999999994</v>
          </cell>
          <cell r="M55">
            <v>52</v>
          </cell>
          <cell r="N55">
            <v>47.095999999999997</v>
          </cell>
          <cell r="O55">
            <v>0</v>
          </cell>
          <cell r="P55" t="str">
            <v>N/A</v>
          </cell>
          <cell r="Q55" t="str">
            <v>N/A</v>
          </cell>
          <cell r="R55" t="str">
            <v>N/A</v>
          </cell>
          <cell r="S55" t="str">
            <v>N/A</v>
          </cell>
          <cell r="T55" t="str">
            <v>N/A</v>
          </cell>
          <cell r="U55">
            <v>0.6</v>
          </cell>
          <cell r="V55">
            <v>7.4</v>
          </cell>
          <cell r="W55">
            <v>2.8</v>
          </cell>
          <cell r="X55">
            <v>7.8</v>
          </cell>
          <cell r="Y55">
            <v>11.1</v>
          </cell>
        </row>
        <row r="56">
          <cell r="A56" t="str">
            <v>ALY-1298</v>
          </cell>
          <cell r="B56" t="str">
            <v>A-C 629 OXID.POLYETHYLENE HOMOPOLYM</v>
          </cell>
          <cell r="C56" t="str">
            <v>Aditivo</v>
          </cell>
          <cell r="D56" t="str">
            <v>Ceras</v>
          </cell>
          <cell r="E56" t="str">
            <v>Mejora la dispersión de los agentes colorantes y da al producto una transparencia agradable y brillo.</v>
          </cell>
          <cell r="F56" t="str">
            <v xml:space="preserve">Polietileno oxidado </v>
          </cell>
          <cell r="G56" t="str">
            <v>sólido</v>
          </cell>
          <cell r="H56" t="str">
            <v>líquido blanco</v>
          </cell>
          <cell r="I56">
            <v>190</v>
          </cell>
          <cell r="J56" t="str">
            <v>_</v>
          </cell>
          <cell r="K56" t="str">
            <v>_</v>
          </cell>
          <cell r="L56">
            <v>0.92700000000000005</v>
          </cell>
          <cell r="M56">
            <v>100</v>
          </cell>
          <cell r="N56">
            <v>100</v>
          </cell>
          <cell r="O56">
            <v>0</v>
          </cell>
          <cell r="P56">
            <v>0</v>
          </cell>
          <cell r="Q56">
            <v>0</v>
          </cell>
          <cell r="R56">
            <v>0</v>
          </cell>
          <cell r="S56">
            <v>0</v>
          </cell>
          <cell r="T56">
            <v>0</v>
          </cell>
          <cell r="U56">
            <v>0</v>
          </cell>
          <cell r="V56">
            <v>0</v>
          </cell>
          <cell r="W56">
            <v>0</v>
          </cell>
          <cell r="X56">
            <v>0</v>
          </cell>
          <cell r="Y56">
            <v>0</v>
          </cell>
        </row>
        <row r="57">
          <cell r="A57" t="str">
            <v>AM-21-7635</v>
          </cell>
          <cell r="B57" t="str">
            <v>BIOCIDA ROZONE-2000</v>
          </cell>
          <cell r="C57" t="str">
            <v>Aditivo</v>
          </cell>
          <cell r="D57" t="str">
            <v>Aditivos biocidas</v>
          </cell>
          <cell r="E57" t="str">
            <v>Contrarresta efectos de  acidosis.</v>
          </cell>
          <cell r="F57" t="str">
            <v>Eter glicol</v>
          </cell>
          <cell r="G57" t="str">
            <v>Líquido</v>
          </cell>
          <cell r="H57" t="str">
            <v>líquido</v>
          </cell>
          <cell r="I57">
            <v>116</v>
          </cell>
          <cell r="J57" t="str">
            <v>_</v>
          </cell>
          <cell r="K57" t="str">
            <v>_</v>
          </cell>
          <cell r="L57">
            <v>1</v>
          </cell>
          <cell r="M57">
            <v>20.5</v>
          </cell>
          <cell r="N57">
            <v>18.13</v>
          </cell>
          <cell r="O57">
            <v>0</v>
          </cell>
          <cell r="P57">
            <v>0</v>
          </cell>
          <cell r="Q57">
            <v>0</v>
          </cell>
          <cell r="R57">
            <v>0</v>
          </cell>
          <cell r="S57">
            <v>0</v>
          </cell>
          <cell r="T57">
            <v>0</v>
          </cell>
          <cell r="U57">
            <v>0</v>
          </cell>
          <cell r="V57">
            <v>0</v>
          </cell>
          <cell r="W57">
            <v>0</v>
          </cell>
          <cell r="X57">
            <v>0</v>
          </cell>
          <cell r="Y57">
            <v>0</v>
          </cell>
        </row>
        <row r="58">
          <cell r="A58" t="str">
            <v>AM-26-1393</v>
          </cell>
          <cell r="B58" t="str">
            <v>PROXEL TN</v>
          </cell>
          <cell r="C58" t="str">
            <v>Aditivo</v>
          </cell>
          <cell r="D58" t="str">
            <v>Aditivos biocidas</v>
          </cell>
          <cell r="E58" t="str">
            <v xml:space="preserve">Previene los malos olores y la conservación del producto. </v>
          </cell>
          <cell r="F58" t="str">
            <v xml:space="preserve">Solución antimicrobiana </v>
          </cell>
          <cell r="G58" t="str">
            <v>Líquido</v>
          </cell>
          <cell r="H58" t="str">
            <v>Líquido</v>
          </cell>
          <cell r="I58">
            <v>110</v>
          </cell>
          <cell r="J58" t="str">
            <v>_</v>
          </cell>
          <cell r="K58" t="str">
            <v>_</v>
          </cell>
          <cell r="L58">
            <v>1.1200000000000001</v>
          </cell>
          <cell r="M58">
            <v>56</v>
          </cell>
          <cell r="N58">
            <v>50.34</v>
          </cell>
          <cell r="O58">
            <v>0</v>
          </cell>
          <cell r="P58">
            <v>0</v>
          </cell>
          <cell r="Q58">
            <v>0</v>
          </cell>
          <cell r="R58">
            <v>0</v>
          </cell>
          <cell r="S58">
            <v>0</v>
          </cell>
          <cell r="T58">
            <v>0</v>
          </cell>
          <cell r="U58">
            <v>0</v>
          </cell>
          <cell r="V58">
            <v>0</v>
          </cell>
          <cell r="W58">
            <v>0</v>
          </cell>
          <cell r="X58">
            <v>0</v>
          </cell>
          <cell r="Y58">
            <v>0</v>
          </cell>
        </row>
        <row r="59">
          <cell r="A59" t="str">
            <v>AM-65-2590</v>
          </cell>
          <cell r="B59" t="str">
            <v>HIPOCLORITO DE SODIO 15%</v>
          </cell>
          <cell r="C59" t="str">
            <v>Aditivo</v>
          </cell>
          <cell r="D59" t="str">
            <v>Otros</v>
          </cell>
          <cell r="E59" t="str">
            <v>Ser agente oxidante</v>
          </cell>
          <cell r="F59" t="str">
            <v xml:space="preserve">Hipoclorito de sodio </v>
          </cell>
          <cell r="G59" t="str">
            <v>Líquido</v>
          </cell>
          <cell r="H59" t="str">
            <v>Líquido</v>
          </cell>
          <cell r="I59" t="str">
            <v>_</v>
          </cell>
          <cell r="J59" t="str">
            <v>_</v>
          </cell>
          <cell r="K59" t="str">
            <v>_</v>
          </cell>
          <cell r="L59">
            <v>1.244</v>
          </cell>
          <cell r="M59">
            <v>16</v>
          </cell>
          <cell r="N59">
            <v>0</v>
          </cell>
          <cell r="O59">
            <v>0</v>
          </cell>
          <cell r="P59">
            <v>0</v>
          </cell>
          <cell r="Q59">
            <v>0</v>
          </cell>
          <cell r="R59">
            <v>0</v>
          </cell>
          <cell r="S59">
            <v>0</v>
          </cell>
          <cell r="T59">
            <v>0</v>
          </cell>
          <cell r="U59">
            <v>0</v>
          </cell>
          <cell r="V59">
            <v>0</v>
          </cell>
          <cell r="W59">
            <v>0</v>
          </cell>
          <cell r="X59">
            <v>0</v>
          </cell>
          <cell r="Y59">
            <v>0</v>
          </cell>
        </row>
        <row r="60">
          <cell r="A60" t="str">
            <v>AP-45-5197</v>
          </cell>
          <cell r="B60" t="str">
            <v>LIMON 34400151</v>
          </cell>
          <cell r="C60" t="str">
            <v>Aditivo</v>
          </cell>
          <cell r="D60" t="str">
            <v>Aditivos perfumes, control de olor</v>
          </cell>
          <cell r="E60" t="str">
            <v>Ser muy soluble en solventes</v>
          </cell>
          <cell r="F60" t="str">
            <v>Aceite esencial de limón</v>
          </cell>
          <cell r="G60" t="str">
            <v>Líquido</v>
          </cell>
          <cell r="H60" t="str">
            <v>Líquido amarillo</v>
          </cell>
          <cell r="I60">
            <v>52</v>
          </cell>
          <cell r="J60" t="str">
            <v>-</v>
          </cell>
          <cell r="K60" t="str">
            <v>-</v>
          </cell>
          <cell r="L60">
            <v>0.9</v>
          </cell>
          <cell r="M60">
            <v>0</v>
          </cell>
          <cell r="N60">
            <v>0</v>
          </cell>
          <cell r="O60">
            <v>0</v>
          </cell>
          <cell r="P60" t="str">
            <v>N/A</v>
          </cell>
          <cell r="Q60" t="str">
            <v>N/A</v>
          </cell>
          <cell r="R60" t="str">
            <v>N/A</v>
          </cell>
          <cell r="S60" t="str">
            <v>N/A</v>
          </cell>
          <cell r="T60" t="str">
            <v>N/A</v>
          </cell>
          <cell r="U60" t="str">
            <v>-</v>
          </cell>
          <cell r="V60" t="str">
            <v>-</v>
          </cell>
          <cell r="W60" t="str">
            <v>-</v>
          </cell>
          <cell r="X60" t="str">
            <v>-</v>
          </cell>
          <cell r="Y60" t="str">
            <v>-</v>
          </cell>
        </row>
        <row r="61">
          <cell r="A61" t="str">
            <v>AS-45-6732</v>
          </cell>
          <cell r="B61" t="str">
            <v>CERAFK 110</v>
          </cell>
          <cell r="C61" t="str">
            <v>Aditivo</v>
          </cell>
          <cell r="D61" t="str">
            <v>Ceras</v>
          </cell>
          <cell r="E61" t="str">
            <v>Ser solvente, principalmente usado para productos en la industria auntomotriz. Orientacion de los aluminios y micas</v>
          </cell>
          <cell r="F61" t="str">
            <v>_</v>
          </cell>
          <cell r="G61" t="str">
            <v>Líquido</v>
          </cell>
          <cell r="H61" t="str">
            <v>Liquído blanco</v>
          </cell>
          <cell r="I61">
            <v>25</v>
          </cell>
          <cell r="J61">
            <v>1.4</v>
          </cell>
          <cell r="K61">
            <v>11.3</v>
          </cell>
          <cell r="L61">
            <v>0.9</v>
          </cell>
          <cell r="M61">
            <v>6</v>
          </cell>
          <cell r="N61">
            <v>3.2</v>
          </cell>
          <cell r="O61">
            <v>0</v>
          </cell>
          <cell r="P61">
            <v>0</v>
          </cell>
          <cell r="Q61">
            <v>0</v>
          </cell>
          <cell r="R61">
            <v>0</v>
          </cell>
          <cell r="S61">
            <v>0</v>
          </cell>
          <cell r="T61">
            <v>0</v>
          </cell>
          <cell r="U61">
            <v>0</v>
          </cell>
          <cell r="V61">
            <v>0</v>
          </cell>
          <cell r="W61">
            <v>0</v>
          </cell>
          <cell r="X61">
            <v>0</v>
          </cell>
          <cell r="Y61">
            <v>0</v>
          </cell>
        </row>
        <row r="62">
          <cell r="A62" t="str">
            <v>AW-12-7898</v>
          </cell>
          <cell r="B62" t="str">
            <v>BYK-410</v>
          </cell>
          <cell r="C62" t="str">
            <v>Aditivo</v>
          </cell>
          <cell r="D62" t="str">
            <v>Aditivo reológico</v>
          </cell>
          <cell r="E62" t="str">
            <v>Aditivo reológico para sistemas con o sin solventes. Evita la sedimentación y el descuelgue sin afectar la nivelación</v>
          </cell>
          <cell r="F62" t="str">
            <v>Disolución de una úrea modificada</v>
          </cell>
          <cell r="G62" t="str">
            <v>Líquido</v>
          </cell>
          <cell r="H62" t="str">
            <v>Líquido amarillo</v>
          </cell>
          <cell r="I62">
            <v>91</v>
          </cell>
          <cell r="J62">
            <v>1.3</v>
          </cell>
          <cell r="K62">
            <v>9.5</v>
          </cell>
          <cell r="L62">
            <v>1.126369</v>
          </cell>
          <cell r="M62">
            <v>52</v>
          </cell>
          <cell r="N62">
            <v>47.427</v>
          </cell>
          <cell r="O62">
            <v>0</v>
          </cell>
          <cell r="P62" t="str">
            <v>N/A</v>
          </cell>
          <cell r="Q62" t="str">
            <v>N/A</v>
          </cell>
          <cell r="R62" t="str">
            <v>N/A</v>
          </cell>
          <cell r="S62" t="str">
            <v>N/A</v>
          </cell>
          <cell r="T62" t="str">
            <v>N/A</v>
          </cell>
          <cell r="U62" t="str">
            <v>-</v>
          </cell>
          <cell r="V62" t="str">
            <v>-</v>
          </cell>
          <cell r="W62" t="str">
            <v>-</v>
          </cell>
          <cell r="X62" t="str">
            <v>-</v>
          </cell>
          <cell r="Y62" t="str">
            <v>-</v>
          </cell>
        </row>
        <row r="63">
          <cell r="A63" t="str">
            <v>AW-14-1791</v>
          </cell>
          <cell r="B63" t="str">
            <v>DISPERBYK 2163</v>
          </cell>
          <cell r="C63" t="str">
            <v>Aditivo</v>
          </cell>
          <cell r="D63" t="str">
            <v>Humectantes&amp;Surfactantes</v>
          </cell>
          <cell r="E63" t="str">
            <v>Aditivo humectante y de dispersión, de peso molecular alto, para sistemas base solvente y concentrados de pigmento</v>
          </cell>
          <cell r="F63" t="str">
            <v>Disolución de un copolímero en bloque de alto peso molecular, con grupos afines a los pigmentos</v>
          </cell>
          <cell r="G63" t="str">
            <v>Líquido</v>
          </cell>
          <cell r="H63" t="str">
            <v>Líquido</v>
          </cell>
          <cell r="I63">
            <v>26</v>
          </cell>
          <cell r="J63" t="str">
            <v>-</v>
          </cell>
          <cell r="K63" t="str">
            <v>-</v>
          </cell>
          <cell r="L63">
            <v>0.97899999999999998</v>
          </cell>
          <cell r="M63">
            <v>45</v>
          </cell>
          <cell r="N63">
            <v>39.682000000000002</v>
          </cell>
          <cell r="O63">
            <v>0</v>
          </cell>
          <cell r="P63" t="str">
            <v>N/A</v>
          </cell>
          <cell r="Q63" t="str">
            <v>N/A</v>
          </cell>
          <cell r="R63" t="str">
            <v>N/A</v>
          </cell>
          <cell r="S63" t="str">
            <v>N/A</v>
          </cell>
          <cell r="T63" t="str">
            <v>N/A</v>
          </cell>
          <cell r="U63">
            <v>0.7</v>
          </cell>
          <cell r="V63">
            <v>8.6</v>
          </cell>
          <cell r="W63">
            <v>0.5</v>
          </cell>
          <cell r="X63">
            <v>1.5</v>
          </cell>
          <cell r="Y63">
            <v>8.6999999999999993</v>
          </cell>
        </row>
        <row r="64">
          <cell r="A64" t="str">
            <v>AW-25-7958</v>
          </cell>
          <cell r="B64" t="str">
            <v xml:space="preserve">BYK-085 </v>
          </cell>
          <cell r="C64" t="str">
            <v>Aditivo</v>
          </cell>
          <cell r="D64" t="str">
            <v>Humectantes&amp;Surfactantes</v>
          </cell>
          <cell r="E64" t="str">
            <v>Aditivo de superficie y entiespumante. No contiene solventes, por lo que es usado especialemente en sistemas donde se requieren aditivos sin solvente</v>
          </cell>
          <cell r="F64" t="str">
            <v>Metil alquil polisiloxano</v>
          </cell>
          <cell r="G64" t="str">
            <v>Líquido</v>
          </cell>
          <cell r="H64" t="str">
            <v>Líquido amarillo ligero</v>
          </cell>
          <cell r="I64">
            <v>100</v>
          </cell>
          <cell r="J64">
            <v>0.8</v>
          </cell>
          <cell r="K64" t="str">
            <v>-</v>
          </cell>
          <cell r="L64">
            <v>0.90229349999999997</v>
          </cell>
          <cell r="M64">
            <v>100</v>
          </cell>
          <cell r="N64">
            <v>100</v>
          </cell>
          <cell r="O64">
            <v>0</v>
          </cell>
          <cell r="P64" t="str">
            <v>N/A</v>
          </cell>
          <cell r="Q64" t="str">
            <v>N/A</v>
          </cell>
          <cell r="R64" t="str">
            <v>N/A</v>
          </cell>
          <cell r="S64" t="str">
            <v>N/A</v>
          </cell>
          <cell r="T64" t="str">
            <v>N/A</v>
          </cell>
          <cell r="U64" t="str">
            <v>-</v>
          </cell>
          <cell r="V64" t="str">
            <v>-</v>
          </cell>
          <cell r="W64" t="str">
            <v>-</v>
          </cell>
          <cell r="X64" t="str">
            <v>-</v>
          </cell>
          <cell r="Y64" t="str">
            <v>-</v>
          </cell>
        </row>
        <row r="65">
          <cell r="A65" t="str">
            <v>AW-31-2999</v>
          </cell>
          <cell r="B65" t="str">
            <v>ANTI TERRA 204</v>
          </cell>
          <cell r="C65" t="str">
            <v>Aditivo</v>
          </cell>
          <cell r="D65" t="str">
            <v>Aditivo reológico</v>
          </cell>
          <cell r="E65" t="str">
            <v>Agente promotor de adhesión</v>
          </cell>
          <cell r="F65" t="str">
            <v>Poliaminoamidas &amp; éster de ácido</v>
          </cell>
          <cell r="G65" t="str">
            <v>Líquido</v>
          </cell>
          <cell r="H65" t="str">
            <v>Líquido café</v>
          </cell>
          <cell r="I65">
            <v>31</v>
          </cell>
          <cell r="J65">
            <v>1</v>
          </cell>
          <cell r="K65">
            <v>13</v>
          </cell>
          <cell r="L65">
            <v>0.92920000000000003</v>
          </cell>
          <cell r="M65">
            <v>52</v>
          </cell>
          <cell r="N65">
            <v>20.52</v>
          </cell>
          <cell r="O65">
            <v>0</v>
          </cell>
          <cell r="P65">
            <v>0</v>
          </cell>
          <cell r="Q65">
            <v>0</v>
          </cell>
          <cell r="R65">
            <v>0</v>
          </cell>
          <cell r="S65">
            <v>0</v>
          </cell>
          <cell r="T65">
            <v>0</v>
          </cell>
        </row>
        <row r="66">
          <cell r="A66" t="str">
            <v>AW-33-7455</v>
          </cell>
          <cell r="B66" t="str">
            <v>NONILFENOL ETOXILADO/ TERGITOL NP10/ ARKOPAL N-100</v>
          </cell>
          <cell r="C66" t="str">
            <v>Aditivo</v>
          </cell>
          <cell r="D66" t="str">
            <v>Humectantes&amp;Surfactantes</v>
          </cell>
          <cell r="E66" t="str">
            <v>Usado como dispersante.</v>
          </cell>
          <cell r="F66" t="str">
            <v>Etoxilatos de nonilfenol</v>
          </cell>
          <cell r="G66" t="str">
            <v>Líquido</v>
          </cell>
          <cell r="H66" t="str">
            <v>Líquido</v>
          </cell>
          <cell r="I66">
            <v>197</v>
          </cell>
          <cell r="J66">
            <v>0</v>
          </cell>
          <cell r="K66">
            <v>0</v>
          </cell>
          <cell r="L66">
            <v>1.06</v>
          </cell>
          <cell r="M66">
            <v>0</v>
          </cell>
          <cell r="N66">
            <v>0</v>
          </cell>
          <cell r="O66">
            <v>0</v>
          </cell>
          <cell r="P66">
            <v>0</v>
          </cell>
          <cell r="Q66">
            <v>0</v>
          </cell>
          <cell r="R66">
            <v>0</v>
          </cell>
          <cell r="S66">
            <v>0</v>
          </cell>
          <cell r="T66">
            <v>0</v>
          </cell>
          <cell r="U66">
            <v>0</v>
          </cell>
          <cell r="V66">
            <v>0</v>
          </cell>
          <cell r="W66">
            <v>0</v>
          </cell>
          <cell r="X66">
            <v>0</v>
          </cell>
          <cell r="Y66">
            <v>0</v>
          </cell>
        </row>
        <row r="67">
          <cell r="A67" t="str">
            <v>AW-38-2574</v>
          </cell>
          <cell r="B67" t="str">
            <v>SOLSPERSE 8000</v>
          </cell>
          <cell r="C67" t="str">
            <v>Aditivo</v>
          </cell>
          <cell r="D67" t="str">
            <v>Humectantes&amp;Surfactantes</v>
          </cell>
          <cell r="E67" t="str">
            <v>Se caracterizan por ser altamente  de carácter básico.</v>
          </cell>
          <cell r="F67" t="str">
            <v xml:space="preserve">Amida polimerica </v>
          </cell>
          <cell r="G67" t="str">
            <v>Líquido</v>
          </cell>
          <cell r="H67" t="str">
            <v>Líquido</v>
          </cell>
          <cell r="I67">
            <v>92</v>
          </cell>
          <cell r="J67" t="str">
            <v>_</v>
          </cell>
          <cell r="K67" t="str">
            <v>_</v>
          </cell>
          <cell r="L67">
            <v>0.94</v>
          </cell>
          <cell r="M67">
            <v>100</v>
          </cell>
          <cell r="N67">
            <v>100</v>
          </cell>
          <cell r="O67">
            <v>0</v>
          </cell>
          <cell r="P67">
            <v>0</v>
          </cell>
          <cell r="Q67">
            <v>0</v>
          </cell>
          <cell r="R67">
            <v>0</v>
          </cell>
          <cell r="S67">
            <v>0</v>
          </cell>
          <cell r="T67">
            <v>0</v>
          </cell>
        </row>
        <row r="68">
          <cell r="A68" t="str">
            <v>AW-38-9963</v>
          </cell>
          <cell r="B68" t="str">
            <v>DISPERBYK 162</v>
          </cell>
          <cell r="C68" t="str">
            <v>Aditivo</v>
          </cell>
          <cell r="D68" t="str">
            <v>Humectantes&amp;Surfactantes</v>
          </cell>
          <cell r="E68" t="str">
            <v>Aditivo humectante y de dispersión, de alto peso molecular, para sistemas base solvente y concentrados de pigmento. Especialmente adecuado para estabilizar negros de humo así como pigmentos orgánicos.</v>
          </cell>
          <cell r="F68" t="str">
            <v>Solución copolímero en bloque de alto peso molecular</v>
          </cell>
          <cell r="G68" t="str">
            <v>Líquido</v>
          </cell>
          <cell r="H68" t="str">
            <v>Líquido amarillo</v>
          </cell>
          <cell r="I68">
            <v>28</v>
          </cell>
          <cell r="J68">
            <v>1.2</v>
          </cell>
          <cell r="K68">
            <v>12</v>
          </cell>
          <cell r="L68">
            <v>1.002948</v>
          </cell>
          <cell r="M68">
            <v>38</v>
          </cell>
          <cell r="N68">
            <v>31.471</v>
          </cell>
          <cell r="O68">
            <v>0</v>
          </cell>
          <cell r="P68" t="str">
            <v>N/A</v>
          </cell>
          <cell r="Q68" t="str">
            <v>N/A</v>
          </cell>
          <cell r="R68" t="str">
            <v>N/A</v>
          </cell>
          <cell r="S68" t="str">
            <v>N/A</v>
          </cell>
          <cell r="T68" t="str">
            <v>N/A</v>
          </cell>
          <cell r="U68">
            <v>0.7</v>
          </cell>
          <cell r="V68">
            <v>8.6</v>
          </cell>
          <cell r="W68">
            <v>0.5</v>
          </cell>
          <cell r="X68">
            <v>1.5</v>
          </cell>
          <cell r="Y68">
            <v>8.6999999999999993</v>
          </cell>
        </row>
        <row r="69">
          <cell r="A69" t="str">
            <v>AW-39-8413</v>
          </cell>
          <cell r="B69" t="str">
            <v>TENSAPOL NF-6</v>
          </cell>
          <cell r="C69" t="str">
            <v>Aditivo</v>
          </cell>
          <cell r="D69" t="str">
            <v>Humectantes&amp;Surfactantes</v>
          </cell>
          <cell r="E69" t="str">
            <v>Ser emulsionante en muchos de los productos comerciales como en pinturas.</v>
          </cell>
          <cell r="F69" t="str">
            <v>Nonifenol etoxilado</v>
          </cell>
          <cell r="G69" t="str">
            <v>Líquido</v>
          </cell>
          <cell r="H69" t="str">
            <v>Líquido</v>
          </cell>
          <cell r="I69">
            <v>219</v>
          </cell>
          <cell r="J69" t="str">
            <v>_</v>
          </cell>
          <cell r="K69" t="str">
            <v>_</v>
          </cell>
          <cell r="L69">
            <v>1.0409999999999999</v>
          </cell>
          <cell r="M69">
            <v>100</v>
          </cell>
          <cell r="N69">
            <v>100</v>
          </cell>
          <cell r="O69">
            <v>0</v>
          </cell>
          <cell r="P69">
            <v>0</v>
          </cell>
          <cell r="Q69">
            <v>0</v>
          </cell>
          <cell r="R69">
            <v>0</v>
          </cell>
          <cell r="S69">
            <v>0</v>
          </cell>
          <cell r="T69">
            <v>0</v>
          </cell>
          <cell r="U69">
            <v>0</v>
          </cell>
          <cell r="V69">
            <v>0</v>
          </cell>
          <cell r="W69">
            <v>0</v>
          </cell>
          <cell r="X69">
            <v>0</v>
          </cell>
          <cell r="Y69">
            <v>0</v>
          </cell>
        </row>
        <row r="70">
          <cell r="A70" t="str">
            <v>AW-41-1167</v>
          </cell>
          <cell r="B70" t="str">
            <v>EFKA 3034</v>
          </cell>
          <cell r="C70" t="str">
            <v>Aditivo</v>
          </cell>
          <cell r="D70" t="str">
            <v>Humectantes&amp;Surfactantes</v>
          </cell>
          <cell r="E70" t="str">
            <v>Aditivo diseñado para reducir la tensión superficial, mejorar la humectación del sustrato, reducir el cráter y mejorar la nivelación</v>
          </cell>
          <cell r="F70" t="str">
            <v>Fluorocarbonado que contiene polisiloxano modificado organicamente</v>
          </cell>
          <cell r="G70" t="str">
            <v>Líquido</v>
          </cell>
          <cell r="H70" t="str">
            <v>Líquido</v>
          </cell>
          <cell r="I70">
            <v>32</v>
          </cell>
          <cell r="J70">
            <v>1.9</v>
          </cell>
          <cell r="K70" t="str">
            <v>-</v>
          </cell>
          <cell r="L70">
            <v>0.97899999999999998</v>
          </cell>
          <cell r="M70">
            <v>51.5</v>
          </cell>
          <cell r="N70">
            <v>48.39</v>
          </cell>
          <cell r="O70">
            <v>0</v>
          </cell>
          <cell r="P70" t="str">
            <v>N/A</v>
          </cell>
          <cell r="Q70" t="str">
            <v>N/A</v>
          </cell>
          <cell r="R70" t="str">
            <v>N/A</v>
          </cell>
          <cell r="S70" t="str">
            <v>N/A</v>
          </cell>
          <cell r="T70" t="str">
            <v>N/A</v>
          </cell>
          <cell r="U70">
            <v>0.7</v>
          </cell>
          <cell r="V70">
            <v>7.6</v>
          </cell>
          <cell r="W70">
            <v>3.1</v>
          </cell>
          <cell r="X70">
            <v>5.7</v>
          </cell>
          <cell r="Y70">
            <v>10</v>
          </cell>
        </row>
        <row r="71">
          <cell r="A71" t="str">
            <v>AW-43-6456</v>
          </cell>
          <cell r="B71" t="str">
            <v>DISPERBYK- 2155</v>
          </cell>
          <cell r="C71" t="str">
            <v>Aditivo</v>
          </cell>
          <cell r="D71" t="str">
            <v>Humectantes&amp;Surfactantes</v>
          </cell>
          <cell r="E71" t="str">
            <v>Aditivo humectante y dispersante para sistemas con y sin disolvente y concentrados de pigmentos. Debe añadirse a la molienda. Sus propiedades defloculantes incrementa el brillo, la fuerza colorante, la transparencia y el poder cubriente (según el pigmento)</v>
          </cell>
          <cell r="F71" t="str">
            <v>Copolímero en bloque con grupos afines a los pigmentos</v>
          </cell>
          <cell r="G71" t="str">
            <v>Líquido</v>
          </cell>
          <cell r="H71" t="str">
            <v>Líquido amarillo</v>
          </cell>
          <cell r="I71">
            <v>100</v>
          </cell>
          <cell r="J71" t="str">
            <v>-</v>
          </cell>
          <cell r="K71" t="str">
            <v>-</v>
          </cell>
          <cell r="L71">
            <v>1.0609999999999999</v>
          </cell>
          <cell r="M71">
            <v>100</v>
          </cell>
          <cell r="N71">
            <v>100</v>
          </cell>
          <cell r="O71">
            <v>0</v>
          </cell>
          <cell r="P71" t="str">
            <v>N/A</v>
          </cell>
          <cell r="Q71" t="str">
            <v>N/A</v>
          </cell>
          <cell r="R71" t="str">
            <v>N/A</v>
          </cell>
          <cell r="S71" t="str">
            <v>N/A</v>
          </cell>
          <cell r="T71" t="str">
            <v>N/A</v>
          </cell>
          <cell r="U71" t="str">
            <v>-</v>
          </cell>
          <cell r="V71" t="str">
            <v>-</v>
          </cell>
          <cell r="W71" t="str">
            <v>-</v>
          </cell>
          <cell r="X71" t="str">
            <v>-</v>
          </cell>
          <cell r="Y71" t="str">
            <v>-</v>
          </cell>
        </row>
        <row r="72">
          <cell r="A72" t="str">
            <v>AW-44-3388</v>
          </cell>
          <cell r="B72" t="str">
            <v>SOLSSPERSE 24000 SC</v>
          </cell>
          <cell r="C72" t="str">
            <v>Aditivo</v>
          </cell>
          <cell r="D72" t="str">
            <v>Humectantes&amp;Surfactantes</v>
          </cell>
          <cell r="E72" t="str">
            <v>Dispersante polimerico 100% activo que mejora la dispersión del pigmento y la estabilidad en líquidos orgánicos. Mejora el brillo</v>
          </cell>
          <cell r="F72" t="str">
            <v>Dispersante Polymerico 100% Activo</v>
          </cell>
          <cell r="G72" t="str">
            <v>Sólido</v>
          </cell>
          <cell r="H72" t="str">
            <v>Sólido amarillo</v>
          </cell>
          <cell r="I72" t="str">
            <v>-</v>
          </cell>
          <cell r="J72" t="str">
            <v>-</v>
          </cell>
          <cell r="K72" t="str">
            <v>-</v>
          </cell>
          <cell r="L72">
            <v>1.1299999999999999</v>
          </cell>
          <cell r="M72">
            <v>100</v>
          </cell>
          <cell r="N72">
            <v>100</v>
          </cell>
          <cell r="O72">
            <v>0</v>
          </cell>
          <cell r="P72" t="str">
            <v>N/A</v>
          </cell>
          <cell r="Q72" t="str">
            <v>N/A</v>
          </cell>
          <cell r="R72" t="str">
            <v>N/A</v>
          </cell>
          <cell r="S72" t="str">
            <v>N/A</v>
          </cell>
          <cell r="T72" t="str">
            <v>N/A</v>
          </cell>
          <cell r="U72" t="str">
            <v>-</v>
          </cell>
          <cell r="V72" t="str">
            <v>-</v>
          </cell>
          <cell r="W72" t="str">
            <v>-</v>
          </cell>
          <cell r="X72" t="str">
            <v>-</v>
          </cell>
          <cell r="Y72" t="str">
            <v>-</v>
          </cell>
        </row>
        <row r="73">
          <cell r="A73" t="str">
            <v>AW-65-1222</v>
          </cell>
          <cell r="B73" t="str">
            <v>METHOCEL 856</v>
          </cell>
          <cell r="C73" t="str">
            <v>Aditivo</v>
          </cell>
          <cell r="D73" t="str">
            <v>Humectantes&amp;Surfactantes</v>
          </cell>
          <cell r="E73" t="str">
            <v>Tener buene compatiblidad con las sales metálicas y con compuestos orgánico iónicos.</v>
          </cell>
          <cell r="F73" t="str">
            <v>Hidrixi propil- metil celulosa</v>
          </cell>
          <cell r="G73" t="str">
            <v>Líquido</v>
          </cell>
          <cell r="H73" t="str">
            <v>polvo blanco</v>
          </cell>
          <cell r="I73">
            <v>0</v>
          </cell>
          <cell r="J73" t="str">
            <v>_</v>
          </cell>
          <cell r="K73" t="str">
            <v>_</v>
          </cell>
          <cell r="L73">
            <v>0.45</v>
          </cell>
          <cell r="M73">
            <v>92</v>
          </cell>
          <cell r="N73">
            <v>96.3</v>
          </cell>
          <cell r="O73">
            <v>0</v>
          </cell>
          <cell r="P73">
            <v>0</v>
          </cell>
          <cell r="Q73">
            <v>0</v>
          </cell>
          <cell r="R73">
            <v>0</v>
          </cell>
          <cell r="S73">
            <v>0</v>
          </cell>
          <cell r="T73">
            <v>0</v>
          </cell>
          <cell r="U73">
            <v>0</v>
          </cell>
          <cell r="V73">
            <v>0</v>
          </cell>
          <cell r="W73">
            <v>0</v>
          </cell>
          <cell r="X73">
            <v>0</v>
          </cell>
          <cell r="Y73">
            <v>0</v>
          </cell>
        </row>
        <row r="74">
          <cell r="A74" t="str">
            <v>AW-65-9169</v>
          </cell>
          <cell r="B74" t="str">
            <v>DISPERBYK 180</v>
          </cell>
          <cell r="C74" t="str">
            <v>Aditivo</v>
          </cell>
          <cell r="D74" t="str">
            <v>Humectantes&amp;Surfactantes</v>
          </cell>
          <cell r="E74" t="str">
            <v>Aditivo humectante y dispersante para sistemas con y sin disolvente y acuosos para deflocular y estabilizar pigmentos inorgánicos, especialmente óxido de titanio</v>
          </cell>
          <cell r="F74" t="str">
            <v>Copolímero alquilamonio con grupos ácidos</v>
          </cell>
          <cell r="G74" t="str">
            <v>Líquido</v>
          </cell>
          <cell r="H74" t="str">
            <v>Líquido amarillo</v>
          </cell>
          <cell r="I74">
            <v>100</v>
          </cell>
          <cell r="J74" t="str">
            <v>-</v>
          </cell>
          <cell r="K74" t="str">
            <v>-</v>
          </cell>
          <cell r="L74">
            <v>1.075</v>
          </cell>
          <cell r="M74">
            <v>100</v>
          </cell>
          <cell r="N74">
            <v>100</v>
          </cell>
          <cell r="O74">
            <v>0</v>
          </cell>
          <cell r="P74" t="str">
            <v>N/A</v>
          </cell>
          <cell r="Q74" t="str">
            <v>N/A</v>
          </cell>
          <cell r="R74" t="str">
            <v>N/A</v>
          </cell>
          <cell r="S74" t="str">
            <v>N/A</v>
          </cell>
          <cell r="T74" t="str">
            <v>N/A</v>
          </cell>
          <cell r="U74" t="str">
            <v>-</v>
          </cell>
          <cell r="V74" t="str">
            <v>-</v>
          </cell>
          <cell r="W74" t="str">
            <v>-</v>
          </cell>
          <cell r="X74" t="str">
            <v>-</v>
          </cell>
          <cell r="Y74" t="str">
            <v>-</v>
          </cell>
        </row>
        <row r="75">
          <cell r="A75" t="str">
            <v>AW-92-1299</v>
          </cell>
          <cell r="B75" t="str">
            <v>BYK 331</v>
          </cell>
          <cell r="C75" t="str">
            <v>Aditivo</v>
          </cell>
          <cell r="D75" t="str">
            <v>Humectantes&amp;Surfactantes</v>
          </cell>
          <cell r="E75" t="str">
            <v>Aditivo superficial de silicona para sistemas con y sin solvente y acuosos con reducción media de la tensión superficial y incremento medio del deslizamiento</v>
          </cell>
          <cell r="F75" t="str">
            <v>Polidimetilsiloxano modificado con poliéster</v>
          </cell>
          <cell r="G75" t="str">
            <v>Líquido</v>
          </cell>
          <cell r="H75" t="str">
            <v>Líquido amarillo</v>
          </cell>
          <cell r="I75">
            <v>101</v>
          </cell>
          <cell r="J75">
            <v>1.2</v>
          </cell>
          <cell r="K75">
            <v>10.6</v>
          </cell>
          <cell r="L75">
            <v>1.04</v>
          </cell>
          <cell r="M75">
            <v>100</v>
          </cell>
          <cell r="N75">
            <v>100</v>
          </cell>
          <cell r="O75">
            <v>0</v>
          </cell>
          <cell r="P75" t="str">
            <v>N/A</v>
          </cell>
          <cell r="Q75" t="str">
            <v>N/A</v>
          </cell>
          <cell r="R75" t="str">
            <v>N/A</v>
          </cell>
          <cell r="S75" t="str">
            <v>N/A</v>
          </cell>
          <cell r="T75" t="str">
            <v>N/A</v>
          </cell>
          <cell r="U75" t="str">
            <v>-</v>
          </cell>
          <cell r="V75" t="str">
            <v>-</v>
          </cell>
          <cell r="W75" t="str">
            <v>-</v>
          </cell>
          <cell r="X75" t="str">
            <v>-</v>
          </cell>
          <cell r="Y75" t="str">
            <v>-</v>
          </cell>
        </row>
        <row r="76">
          <cell r="A76" t="str">
            <v>AW-94-1482</v>
          </cell>
          <cell r="B76" t="str">
            <v>DISPERBYK-2025</v>
          </cell>
          <cell r="C76" t="str">
            <v>Aditivo</v>
          </cell>
          <cell r="D76" t="str">
            <v>Humectantes&amp;Surfactantes</v>
          </cell>
          <cell r="E76" t="str">
            <v>Aditivo humectante y dispersante de alto peso molecular para sistemas base solvente. Se puede usar para pigmentos orgánico e inorgánicos</v>
          </cell>
          <cell r="F76" t="str">
            <v>Copolimero estructurado del acrilato, con grupos afines a los pigmentos</v>
          </cell>
          <cell r="G76" t="str">
            <v>Líquido</v>
          </cell>
          <cell r="H76" t="str">
            <v>Líquido amarillo</v>
          </cell>
          <cell r="I76">
            <v>48</v>
          </cell>
          <cell r="J76">
            <v>1.5</v>
          </cell>
          <cell r="K76">
            <v>10.8</v>
          </cell>
          <cell r="L76">
            <v>1.03</v>
          </cell>
          <cell r="M76">
            <v>70</v>
          </cell>
          <cell r="N76">
            <v>67.884</v>
          </cell>
          <cell r="O76">
            <v>0</v>
          </cell>
          <cell r="P76" t="str">
            <v>N/A</v>
          </cell>
          <cell r="Q76" t="str">
            <v>N/A</v>
          </cell>
          <cell r="R76" t="str">
            <v>N/A</v>
          </cell>
          <cell r="S76" t="str">
            <v>N/A</v>
          </cell>
          <cell r="T76" t="str">
            <v>N/A</v>
          </cell>
          <cell r="U76" t="str">
            <v>-</v>
          </cell>
          <cell r="V76" t="str">
            <v>-</v>
          </cell>
          <cell r="W76" t="str">
            <v>-</v>
          </cell>
          <cell r="X76" t="str">
            <v>-</v>
          </cell>
          <cell r="Y76" t="str">
            <v>-</v>
          </cell>
        </row>
        <row r="77">
          <cell r="A77" t="str">
            <v>AW-95-3185</v>
          </cell>
          <cell r="B77" t="str">
            <v>DISPERBYK 161/TEXAPHOR P 61</v>
          </cell>
          <cell r="C77" t="str">
            <v>Aditivo</v>
          </cell>
          <cell r="D77" t="str">
            <v>Humectantes&amp;Surfactantes</v>
          </cell>
          <cell r="E77" t="str">
            <v>Aditivo humectante y dispersante sistemas base solvente y concentrados de pigmentos. Particularmente adecuado para negros de humo con una partícula fina así como para pigmentos orgánicos. Sus propiedades defloculantes incrementa el brillo, la fuerza colorante, la transparencia y el poder cubriente</v>
          </cell>
          <cell r="F77" t="str">
            <v>1-Metoxi-2-propil acetato</v>
          </cell>
          <cell r="G77" t="str">
            <v>Líquido</v>
          </cell>
          <cell r="H77" t="str">
            <v>Líquido amarillo</v>
          </cell>
          <cell r="I77">
            <v>38</v>
          </cell>
          <cell r="J77">
            <v>1.2</v>
          </cell>
          <cell r="K77">
            <v>12</v>
          </cell>
          <cell r="L77">
            <v>1.02</v>
          </cell>
          <cell r="M77">
            <v>30</v>
          </cell>
          <cell r="N77">
            <v>24.798999999999999</v>
          </cell>
          <cell r="O77">
            <v>0</v>
          </cell>
          <cell r="P77" t="str">
            <v>N/A</v>
          </cell>
          <cell r="Q77" t="str">
            <v>N/A</v>
          </cell>
          <cell r="R77" t="str">
            <v>N/A</v>
          </cell>
          <cell r="S77" t="str">
            <v>N/A</v>
          </cell>
          <cell r="T77" t="str">
            <v>N/A</v>
          </cell>
          <cell r="U77">
            <v>0.4</v>
          </cell>
          <cell r="V77">
            <v>7.6</v>
          </cell>
          <cell r="W77">
            <v>2.7</v>
          </cell>
          <cell r="X77">
            <v>4.8</v>
          </cell>
          <cell r="Y77">
            <v>9.4</v>
          </cell>
        </row>
        <row r="78">
          <cell r="A78" t="str">
            <v>AWB-1481</v>
          </cell>
          <cell r="B78" t="str">
            <v>DOW CORNING ADDITIVE 56</v>
          </cell>
          <cell r="C78" t="str">
            <v>Aditivo</v>
          </cell>
          <cell r="D78" t="str">
            <v>Humectantes&amp;Surfactantes</v>
          </cell>
          <cell r="E78" t="str">
            <v>Aditivo siloxano que elimina la microespuma en sistemas base solvente y actúa como agente nivelante. También mejora la resistencia al rayado</v>
          </cell>
          <cell r="F78" t="str">
            <v>Silicona líquida modificada</v>
          </cell>
          <cell r="G78" t="str">
            <v>Líquido</v>
          </cell>
          <cell r="H78" t="str">
            <v>Líquido</v>
          </cell>
          <cell r="I78">
            <v>204</v>
          </cell>
          <cell r="J78" t="str">
            <v>-</v>
          </cell>
          <cell r="K78" t="str">
            <v>-</v>
          </cell>
          <cell r="L78">
            <v>1.007741</v>
          </cell>
          <cell r="M78">
            <v>100</v>
          </cell>
          <cell r="N78">
            <v>100</v>
          </cell>
          <cell r="O78">
            <v>0</v>
          </cell>
          <cell r="P78" t="str">
            <v>N/A</v>
          </cell>
          <cell r="Q78" t="str">
            <v>N/A</v>
          </cell>
          <cell r="R78" t="str">
            <v>N/A</v>
          </cell>
          <cell r="S78" t="str">
            <v>N/A</v>
          </cell>
          <cell r="T78" t="str">
            <v>N/A</v>
          </cell>
          <cell r="U78" t="str">
            <v>-</v>
          </cell>
          <cell r="V78" t="str">
            <v>-</v>
          </cell>
          <cell r="W78" t="str">
            <v>-</v>
          </cell>
          <cell r="X78" t="str">
            <v>-</v>
          </cell>
          <cell r="Y78" t="str">
            <v>-</v>
          </cell>
        </row>
        <row r="79">
          <cell r="A79" t="str">
            <v>AWM-5787</v>
          </cell>
          <cell r="B79" t="str">
            <v>MULTIFLOW- 50% SOLN. OF MODAFLOW</v>
          </cell>
          <cell r="C79" t="str">
            <v>Aditivo</v>
          </cell>
          <cell r="D79" t="str">
            <v>Humectantes&amp;Surfactantes</v>
          </cell>
          <cell r="E79" t="str">
            <v>Agente de revestimiento</v>
          </cell>
          <cell r="F79" t="str">
            <v xml:space="preserve">CopolÍmero acrílico </v>
          </cell>
          <cell r="G79" t="str">
            <v>Líquido</v>
          </cell>
          <cell r="H79" t="str">
            <v>Líquido</v>
          </cell>
          <cell r="I79">
            <v>26.7</v>
          </cell>
          <cell r="J79" t="str">
            <v>_</v>
          </cell>
          <cell r="K79" t="str">
            <v>_</v>
          </cell>
          <cell r="L79">
            <v>0.93</v>
          </cell>
          <cell r="M79">
            <v>50</v>
          </cell>
          <cell r="N79">
            <v>46.3</v>
          </cell>
          <cell r="O79">
            <v>0</v>
          </cell>
          <cell r="P79">
            <v>0</v>
          </cell>
          <cell r="Q79">
            <v>0</v>
          </cell>
          <cell r="R79">
            <v>0</v>
          </cell>
          <cell r="S79">
            <v>0</v>
          </cell>
          <cell r="T79">
            <v>0</v>
          </cell>
          <cell r="U79">
            <v>0</v>
          </cell>
          <cell r="V79">
            <v>0</v>
          </cell>
          <cell r="W79">
            <v>0</v>
          </cell>
          <cell r="X79">
            <v>0</v>
          </cell>
          <cell r="Y79">
            <v>0</v>
          </cell>
        </row>
        <row r="80">
          <cell r="A80" t="str">
            <v>AWP-448</v>
          </cell>
          <cell r="B80" t="str">
            <v>OROTAN 731 (25%)</v>
          </cell>
          <cell r="C80" t="str">
            <v>Aditivo</v>
          </cell>
          <cell r="D80" t="str">
            <v>Humectantes&amp;Surfactantes</v>
          </cell>
          <cell r="E80" t="str">
            <v>PolÍmero dispersante</v>
          </cell>
          <cell r="F80" t="str">
            <v>Ácido carbocilo</v>
          </cell>
          <cell r="G80" t="str">
            <v>Líquido</v>
          </cell>
          <cell r="H80" t="str">
            <v>Líquido</v>
          </cell>
          <cell r="I80">
            <v>100</v>
          </cell>
          <cell r="J80" t="str">
            <v>_</v>
          </cell>
          <cell r="K80" t="str">
            <v>_</v>
          </cell>
          <cell r="L80">
            <v>1.1020000000000001</v>
          </cell>
          <cell r="M80">
            <v>25</v>
          </cell>
          <cell r="N80">
            <v>17.184000000000001</v>
          </cell>
          <cell r="O80">
            <v>0</v>
          </cell>
          <cell r="P80">
            <v>0</v>
          </cell>
          <cell r="Q80">
            <v>0</v>
          </cell>
          <cell r="R80">
            <v>0</v>
          </cell>
          <cell r="S80">
            <v>0</v>
          </cell>
          <cell r="T80">
            <v>0</v>
          </cell>
          <cell r="U80">
            <v>0</v>
          </cell>
          <cell r="V80">
            <v>0</v>
          </cell>
          <cell r="W80">
            <v>0</v>
          </cell>
          <cell r="X80">
            <v>0</v>
          </cell>
          <cell r="Y80">
            <v>0</v>
          </cell>
        </row>
        <row r="81">
          <cell r="A81" t="str">
            <v>AWP-6967</v>
          </cell>
          <cell r="B81" t="str">
            <v>BLEACHED SOYA LECITHIN</v>
          </cell>
          <cell r="C81" t="str">
            <v>Aditivo</v>
          </cell>
          <cell r="D81" t="str">
            <v>Humectantes&amp;Surfactantes</v>
          </cell>
          <cell r="E81" t="str">
            <v>Actúa como humectante y agente dispersante en la molienda del pigmento en pinturas base solvente</v>
          </cell>
          <cell r="F81" t="str">
            <v>Lecitina de soya</v>
          </cell>
          <cell r="G81" t="str">
            <v>Líquido</v>
          </cell>
          <cell r="H81" t="str">
            <v>Líquido ambar</v>
          </cell>
          <cell r="I81">
            <v>213</v>
          </cell>
          <cell r="J81" t="str">
            <v>-</v>
          </cell>
          <cell r="K81" t="str">
            <v>-</v>
          </cell>
          <cell r="L81">
            <v>1.0309999999999999</v>
          </cell>
          <cell r="M81">
            <v>100</v>
          </cell>
          <cell r="N81">
            <v>100</v>
          </cell>
          <cell r="O81">
            <v>0</v>
          </cell>
          <cell r="P81" t="str">
            <v>N/A</v>
          </cell>
          <cell r="Q81" t="str">
            <v>N/A</v>
          </cell>
          <cell r="R81" t="str">
            <v>N/A</v>
          </cell>
          <cell r="S81" t="str">
            <v>N/A</v>
          </cell>
          <cell r="T81" t="str">
            <v>N/A</v>
          </cell>
          <cell r="U81" t="str">
            <v>-</v>
          </cell>
          <cell r="V81" t="str">
            <v>-</v>
          </cell>
          <cell r="W81" t="str">
            <v>-</v>
          </cell>
          <cell r="X81" t="str">
            <v>-</v>
          </cell>
          <cell r="Y81" t="str">
            <v>-</v>
          </cell>
        </row>
        <row r="82">
          <cell r="A82" t="str">
            <v>AWR-8217</v>
          </cell>
          <cell r="B82" t="str">
            <v xml:space="preserve">  BYK P-104S </v>
          </cell>
          <cell r="C82" t="str">
            <v>Aditivo</v>
          </cell>
          <cell r="D82" t="str">
            <v>Humectantes&amp;Surfactantes</v>
          </cell>
          <cell r="E82" t="str">
            <v>Aditivo que contiene una pequeña cantidad de silicona para evitar de una forma más eficiente la flotación. Ayuda a prevenir la células de Bénard, mejorar el deslizamiento superficial, la nivelación y la orientación de los mateantes o de los pigmentos de aluminio.</v>
          </cell>
          <cell r="F82" t="str">
            <v>Surfactante anionico</v>
          </cell>
          <cell r="G82" t="str">
            <v>Líquido</v>
          </cell>
          <cell r="H82" t="str">
            <v>Líquido Marrón</v>
          </cell>
          <cell r="I82">
            <v>27</v>
          </cell>
          <cell r="J82">
            <v>0.8</v>
          </cell>
          <cell r="K82">
            <v>7.6</v>
          </cell>
          <cell r="L82">
            <v>0.95</v>
          </cell>
          <cell r="M82">
            <v>50</v>
          </cell>
          <cell r="N82">
            <v>44.768000000000001</v>
          </cell>
          <cell r="O82">
            <v>0</v>
          </cell>
          <cell r="P82" t="str">
            <v>N/A</v>
          </cell>
          <cell r="Q82" t="str">
            <v>N/A</v>
          </cell>
          <cell r="R82" t="str">
            <v>N/A</v>
          </cell>
          <cell r="S82" t="str">
            <v>N/A</v>
          </cell>
          <cell r="T82" t="str">
            <v>N/A</v>
          </cell>
          <cell r="U82">
            <v>0.2</v>
          </cell>
          <cell r="V82">
            <v>7.6</v>
          </cell>
          <cell r="W82">
            <v>1.8</v>
          </cell>
          <cell r="X82">
            <v>2</v>
          </cell>
          <cell r="Y82">
            <v>8</v>
          </cell>
        </row>
        <row r="83">
          <cell r="A83" t="str">
            <v>AWS-9088</v>
          </cell>
          <cell r="B83" t="str">
            <v>DISPERBYK-130</v>
          </cell>
          <cell r="C83" t="str">
            <v>Aditivo</v>
          </cell>
          <cell r="D83" t="str">
            <v>Humectantes&amp;Surfactantes</v>
          </cell>
          <cell r="E83" t="str">
            <v>Aditivo humectante y dispersante para pinturas base solvente. Estabiliza pigmentos de óxidos metálicos y negro de humo. Tiene fuerte afinidad por los pigmentos con grupos ácidos. Se usa principalmente en sistemas acrílicos/melamina y alcidicos/melamina</v>
          </cell>
          <cell r="F83" t="str">
            <v>Solución poliamida</v>
          </cell>
          <cell r="G83" t="str">
            <v>Líquido</v>
          </cell>
          <cell r="H83" t="str">
            <v>Líquido Marrón</v>
          </cell>
          <cell r="I83">
            <v>45</v>
          </cell>
          <cell r="J83">
            <v>1</v>
          </cell>
          <cell r="K83">
            <v>10.6</v>
          </cell>
          <cell r="L83">
            <v>0.92997339999999995</v>
          </cell>
          <cell r="M83">
            <v>52</v>
          </cell>
          <cell r="N83">
            <v>49.094000000000001</v>
          </cell>
          <cell r="O83">
            <v>0</v>
          </cell>
          <cell r="P83" t="str">
            <v>N/A</v>
          </cell>
          <cell r="Q83" t="str">
            <v>N/A</v>
          </cell>
          <cell r="R83" t="str">
            <v>N/A</v>
          </cell>
          <cell r="S83" t="str">
            <v>N/A</v>
          </cell>
          <cell r="T83" t="str">
            <v>N/A</v>
          </cell>
          <cell r="U83" t="str">
            <v>-</v>
          </cell>
          <cell r="V83" t="str">
            <v>-</v>
          </cell>
          <cell r="W83" t="str">
            <v>-</v>
          </cell>
          <cell r="X83" t="str">
            <v>-</v>
          </cell>
          <cell r="Y83" t="str">
            <v>-</v>
          </cell>
        </row>
        <row r="84">
          <cell r="A84" t="str">
            <v>AWV-2518</v>
          </cell>
          <cell r="B84" t="str">
            <v>BYK-P 104</v>
          </cell>
          <cell r="C84" t="str">
            <v>Aditivo</v>
          </cell>
          <cell r="D84" t="str">
            <v>Humectantes&amp;Surfactantes</v>
          </cell>
          <cell r="E84" t="str">
            <v xml:space="preserve">Aditivo de control de la floculación y agente disersante para sistemas base solvente, de media a alta polaridad para prevenir "flooding/floating" de dióxido de titanio en combinación con pigmentos coloreados </v>
          </cell>
          <cell r="F84" t="str">
            <v>Solución ácido carboxílico insaturado</v>
          </cell>
          <cell r="G84" t="str">
            <v>Líquido</v>
          </cell>
          <cell r="H84" t="str">
            <v>Líquido amarillo</v>
          </cell>
          <cell r="I84">
            <v>28</v>
          </cell>
          <cell r="J84">
            <v>0.8</v>
          </cell>
          <cell r="K84">
            <v>7.6</v>
          </cell>
          <cell r="L84">
            <v>0.94782750000000004</v>
          </cell>
          <cell r="M84">
            <v>50</v>
          </cell>
          <cell r="N84">
            <v>44.893999999999998</v>
          </cell>
          <cell r="O84">
            <v>0</v>
          </cell>
          <cell r="P84" t="str">
            <v>N/A</v>
          </cell>
          <cell r="Q84" t="str">
            <v>N/A</v>
          </cell>
          <cell r="R84" t="str">
            <v>N/A</v>
          </cell>
          <cell r="S84" t="str">
            <v>N/A</v>
          </cell>
          <cell r="T84" t="str">
            <v>N/A</v>
          </cell>
          <cell r="U84">
            <v>0.2</v>
          </cell>
          <cell r="V84">
            <v>7.6</v>
          </cell>
          <cell r="W84">
            <v>1.8</v>
          </cell>
          <cell r="X84">
            <v>2</v>
          </cell>
          <cell r="Y84">
            <v>8</v>
          </cell>
        </row>
        <row r="85">
          <cell r="A85" t="str">
            <v>AWW-1215</v>
          </cell>
          <cell r="B85" t="str">
            <v xml:space="preserve">DISPERBYK 163 </v>
          </cell>
          <cell r="C85" t="str">
            <v>Aditivo</v>
          </cell>
          <cell r="D85" t="str">
            <v>Humectantes&amp;Surfactantes</v>
          </cell>
          <cell r="E85" t="str">
            <v xml:space="preserve">Aditivo humectante y dispersante de alto peso molecular para sistemas base solvente y concentrados de pigmentos. </v>
          </cell>
          <cell r="F85" t="str">
            <v>Disolución de un copolímero de alto peso molecular</v>
          </cell>
          <cell r="G85" t="str">
            <v>Líquido</v>
          </cell>
          <cell r="H85" t="str">
            <v>Líquido incoloro</v>
          </cell>
          <cell r="I85">
            <v>28</v>
          </cell>
          <cell r="J85">
            <v>1.2</v>
          </cell>
          <cell r="K85">
            <v>12</v>
          </cell>
          <cell r="L85">
            <v>0.99815469999999995</v>
          </cell>
          <cell r="M85">
            <v>45</v>
          </cell>
          <cell r="N85">
            <v>38.283999999999999</v>
          </cell>
          <cell r="O85">
            <v>0</v>
          </cell>
          <cell r="P85" t="str">
            <v>N/A</v>
          </cell>
          <cell r="Q85" t="str">
            <v>N/A</v>
          </cell>
          <cell r="R85" t="str">
            <v>N/A</v>
          </cell>
          <cell r="S85" t="str">
            <v>N/A</v>
          </cell>
          <cell r="T85" t="str">
            <v>N/A</v>
          </cell>
          <cell r="U85">
            <v>0.4</v>
          </cell>
          <cell r="V85">
            <v>7.6</v>
          </cell>
          <cell r="W85">
            <v>2.7</v>
          </cell>
          <cell r="X85">
            <v>4.8</v>
          </cell>
          <cell r="Y85">
            <v>9.4</v>
          </cell>
        </row>
        <row r="86">
          <cell r="A86" t="str">
            <v>AWW-926</v>
          </cell>
          <cell r="B86" t="str">
            <v>NUOSPERSE 657 NA</v>
          </cell>
          <cell r="C86" t="str">
            <v>Aditivo</v>
          </cell>
          <cell r="D86" t="str">
            <v>Humectantes&amp;Surfactantes</v>
          </cell>
          <cell r="E86" t="str">
            <v>Agente humectante y dispersante de pigmentos para sistemas base solvente. Da baja viscosidad a la pasta de molienda, mejora la estabilidad de la pintura, da mejor poder de coloración a la pintura</v>
          </cell>
          <cell r="F86" t="str">
            <v>Solución poliester modificada</v>
          </cell>
          <cell r="G86" t="str">
            <v>Líquido</v>
          </cell>
          <cell r="H86" t="str">
            <v>Líquido ambar</v>
          </cell>
          <cell r="I86">
            <v>50</v>
          </cell>
          <cell r="J86">
            <v>0.5</v>
          </cell>
          <cell r="K86">
            <v>6.5</v>
          </cell>
          <cell r="L86">
            <v>0.95</v>
          </cell>
          <cell r="M86">
            <v>70</v>
          </cell>
          <cell r="N86">
            <v>66.462999999999994</v>
          </cell>
          <cell r="O86">
            <v>0</v>
          </cell>
          <cell r="P86" t="str">
            <v>N/A</v>
          </cell>
          <cell r="Q86" t="str">
            <v>N/A</v>
          </cell>
          <cell r="R86" t="str">
            <v>N/A</v>
          </cell>
          <cell r="S86" t="str">
            <v>N/A</v>
          </cell>
          <cell r="T86" t="str">
            <v>N/A</v>
          </cell>
          <cell r="U86" t="str">
            <v>-</v>
          </cell>
          <cell r="V86" t="str">
            <v>-</v>
          </cell>
          <cell r="W86" t="str">
            <v>-</v>
          </cell>
          <cell r="X86" t="str">
            <v>-</v>
          </cell>
          <cell r="Y86" t="str">
            <v>-</v>
          </cell>
        </row>
        <row r="87">
          <cell r="A87" t="str">
            <v>AX-12-5824</v>
          </cell>
          <cell r="B87" t="str">
            <v>OCTOATO CALCIO SECAN 701</v>
          </cell>
          <cell r="C87" t="str">
            <v>Aditivo</v>
          </cell>
          <cell r="D87" t="str">
            <v>Secantes</v>
          </cell>
          <cell r="E87" t="str">
            <v>Sal orgánica:Secante auxiliar que en presencia de octoato de cobalto y/o manganeso incrementa el secado de fondo de la película. Presenta bajo color y previene la formación de nata sobre la pintura durante su almacenamiento, evita el corrugado y el blistering</v>
          </cell>
          <cell r="F87" t="str">
            <v>Octoato de calcio</v>
          </cell>
          <cell r="G87" t="str">
            <v>Líquido</v>
          </cell>
          <cell r="H87" t="str">
            <v>Líquido</v>
          </cell>
          <cell r="I87">
            <v>38</v>
          </cell>
          <cell r="J87" t="str">
            <v>_</v>
          </cell>
          <cell r="K87" t="str">
            <v>_</v>
          </cell>
          <cell r="L87">
            <v>0.89</v>
          </cell>
          <cell r="M87">
            <v>32</v>
          </cell>
          <cell r="N87">
            <v>23.99</v>
          </cell>
          <cell r="O87">
            <v>0</v>
          </cell>
          <cell r="P87">
            <v>0</v>
          </cell>
          <cell r="Q87">
            <v>0</v>
          </cell>
          <cell r="R87">
            <v>0</v>
          </cell>
          <cell r="S87">
            <v>0</v>
          </cell>
          <cell r="T87">
            <v>0</v>
          </cell>
          <cell r="U87">
            <v>0</v>
          </cell>
          <cell r="V87">
            <v>0</v>
          </cell>
          <cell r="W87">
            <v>0</v>
          </cell>
          <cell r="X87">
            <v>0</v>
          </cell>
          <cell r="Y87">
            <v>0</v>
          </cell>
        </row>
        <row r="88">
          <cell r="A88" t="str">
            <v>AX-12-6116</v>
          </cell>
          <cell r="B88" t="str">
            <v>SECAN 702</v>
          </cell>
          <cell r="C88" t="str">
            <v>Aditivo</v>
          </cell>
          <cell r="D88" t="str">
            <v>Secantes</v>
          </cell>
          <cell r="E88" t="str">
            <v>Secante que actúa como catalizador de oxidación con acción dirigida sobre todo hacia la superficie, por esto se utiliza en combinación con otros octoatos. En esmaltes horneables se puede utilizar solo, pero en cantidades muy pequeñas. Con SECAN 702 se obtienen películas más duras pero más quebradizas y menos durables que con octoato de cobalto, pero tiene la ventaja de producir menos nata en el almacenamiento. Se debe usar en pequeñas cantidades ya que puede producir corrugamiento en películas secadas al aire</v>
          </cell>
          <cell r="F88" t="str">
            <v>2-Etilhexanoato manganeso</v>
          </cell>
          <cell r="G88" t="str">
            <v>Líquido</v>
          </cell>
          <cell r="H88" t="str">
            <v>Líquido claro</v>
          </cell>
          <cell r="I88">
            <v>42</v>
          </cell>
          <cell r="J88" t="str">
            <v>-</v>
          </cell>
          <cell r="K88" t="str">
            <v>-</v>
          </cell>
          <cell r="L88">
            <v>0.89</v>
          </cell>
          <cell r="M88">
            <v>55</v>
          </cell>
          <cell r="N88">
            <v>100</v>
          </cell>
          <cell r="O88">
            <v>0</v>
          </cell>
          <cell r="P88" t="str">
            <v>N/A</v>
          </cell>
          <cell r="Q88" t="str">
            <v>N/A</v>
          </cell>
          <cell r="R88" t="str">
            <v>N/A</v>
          </cell>
          <cell r="S88" t="str">
            <v>N/A</v>
          </cell>
          <cell r="T88" t="str">
            <v>N/A</v>
          </cell>
          <cell r="U88" t="str">
            <v>-</v>
          </cell>
          <cell r="V88" t="str">
            <v>-</v>
          </cell>
          <cell r="W88" t="str">
            <v>-</v>
          </cell>
          <cell r="X88" t="str">
            <v>-</v>
          </cell>
          <cell r="Y88" t="str">
            <v>-</v>
          </cell>
        </row>
        <row r="89">
          <cell r="A89" t="str">
            <v>AX-34-9549</v>
          </cell>
          <cell r="B89" t="str">
            <v>OCTOATO DE ZIRCONIO SECAN 704</v>
          </cell>
          <cell r="C89" t="str">
            <v>Aditivo</v>
          </cell>
          <cell r="D89" t="str">
            <v>Secantes</v>
          </cell>
          <cell r="E89" t="str">
            <v>Secante auxiliar que en presencia de octoato de cobalto y/o manganeso incrementa el secado de fondo de la película. Presenta bajo color y previene la formación de nata sobre la pintura durante su almacenamiento, evita el corrugado y el blistering</v>
          </cell>
          <cell r="F89" t="str">
            <v>Octoato de zirconio</v>
          </cell>
          <cell r="G89" t="str">
            <v>Líquido</v>
          </cell>
          <cell r="H89" t="str">
            <v>Liquído</v>
          </cell>
          <cell r="I89">
            <v>42</v>
          </cell>
          <cell r="J89" t="str">
            <v>_</v>
          </cell>
          <cell r="K89" t="str">
            <v>_</v>
          </cell>
          <cell r="L89">
            <v>0.9</v>
          </cell>
          <cell r="M89">
            <v>78</v>
          </cell>
          <cell r="N89">
            <v>74.8</v>
          </cell>
          <cell r="O89">
            <v>0</v>
          </cell>
          <cell r="P89">
            <v>0</v>
          </cell>
          <cell r="Q89">
            <v>0</v>
          </cell>
          <cell r="R89">
            <v>0</v>
          </cell>
          <cell r="S89">
            <v>0</v>
          </cell>
          <cell r="T89">
            <v>0</v>
          </cell>
        </row>
        <row r="90">
          <cell r="A90" t="str">
            <v>AX-43-7695</v>
          </cell>
          <cell r="B90" t="str">
            <v>SECAN 712 CO</v>
          </cell>
          <cell r="C90" t="str">
            <v>Aditivo</v>
          </cell>
          <cell r="D90" t="str">
            <v>Secantes</v>
          </cell>
          <cell r="E90" t="str">
            <v>Acción secante rápida dirigida unicamente hacia la superficie del recubrimiento, por su rapidez puede producir corrugamiento ya que no se logra un secado uniforme. Para esto se debe agregar octoato de zinc. En cantidades grande puede producir nata durante el almacenamiento, disminuir la resistencia a la intemperie y producir una coloración indeseable en barnices horneables</v>
          </cell>
          <cell r="F90" t="str">
            <v>Octoato de cobalto</v>
          </cell>
          <cell r="G90" t="str">
            <v>Líquido</v>
          </cell>
          <cell r="H90" t="str">
            <v>Líquido púrpura</v>
          </cell>
          <cell r="I90">
            <v>38</v>
          </cell>
          <cell r="J90">
            <v>1</v>
          </cell>
          <cell r="K90">
            <v>13.3</v>
          </cell>
          <cell r="L90">
            <v>1.02</v>
          </cell>
          <cell r="M90">
            <v>69</v>
          </cell>
          <cell r="N90">
            <v>60.192</v>
          </cell>
          <cell r="O90">
            <v>0</v>
          </cell>
          <cell r="P90" t="str">
            <v>N/A</v>
          </cell>
          <cell r="Q90" t="str">
            <v>N/A</v>
          </cell>
          <cell r="R90" t="str">
            <v>N/A</v>
          </cell>
          <cell r="S90" t="str">
            <v>N/A</v>
          </cell>
          <cell r="T90" t="str">
            <v>N/A</v>
          </cell>
          <cell r="U90">
            <v>0.7</v>
          </cell>
          <cell r="V90">
            <v>8.6</v>
          </cell>
          <cell r="W90">
            <v>0.5</v>
          </cell>
          <cell r="X90">
            <v>1.5</v>
          </cell>
          <cell r="Y90">
            <v>8.6999999999999993</v>
          </cell>
        </row>
        <row r="91">
          <cell r="A91" t="str">
            <v>AX-51-3878</v>
          </cell>
          <cell r="B91" t="str">
            <v>SECAN 708</v>
          </cell>
          <cell r="C91" t="str">
            <v>Aditivo</v>
          </cell>
          <cell r="D91" t="str">
            <v>Secantes</v>
          </cell>
          <cell r="E91" t="str">
            <v>Es un secante auxiliar, NO es un catalizador de oxidación o polimerización. Ayuda a formar películas más duras y brillantes. Promueve la oxidación hacia la parte inferior de la película. Se usa con octoato de cobalto y/o de manganeso para evotar el corrugamiento en esmaltes horneables. También puede funcionar como agente humectante y dispersante</v>
          </cell>
          <cell r="F91" t="str">
            <v>Octoato de zinc</v>
          </cell>
          <cell r="G91" t="str">
            <v>Líquido</v>
          </cell>
          <cell r="H91" t="str">
            <v>Líquido claro</v>
          </cell>
          <cell r="I91">
            <v>38</v>
          </cell>
          <cell r="J91" t="str">
            <v>-</v>
          </cell>
          <cell r="K91" t="str">
            <v>-</v>
          </cell>
          <cell r="L91">
            <v>0.9</v>
          </cell>
          <cell r="M91">
            <v>50</v>
          </cell>
          <cell r="N91">
            <v>43.512</v>
          </cell>
          <cell r="O91">
            <v>0</v>
          </cell>
          <cell r="P91" t="str">
            <v>N/A</v>
          </cell>
          <cell r="Q91" t="str">
            <v>N/A</v>
          </cell>
          <cell r="R91" t="str">
            <v>N/A</v>
          </cell>
          <cell r="S91" t="str">
            <v>N/A</v>
          </cell>
          <cell r="T91" t="str">
            <v>N/A</v>
          </cell>
          <cell r="U91" t="str">
            <v>-</v>
          </cell>
          <cell r="V91" t="str">
            <v>-</v>
          </cell>
          <cell r="W91" t="str">
            <v>-</v>
          </cell>
          <cell r="X91" t="str">
            <v>-</v>
          </cell>
          <cell r="Y91" t="str">
            <v>-</v>
          </cell>
        </row>
        <row r="92">
          <cell r="A92" t="str">
            <v>AX-61-4565</v>
          </cell>
          <cell r="B92" t="str">
            <v>ECOS ND 15 - 4%</v>
          </cell>
          <cell r="C92" t="str">
            <v>Aditivo</v>
          </cell>
          <cell r="D92" t="str">
            <v>Secantes</v>
          </cell>
          <cell r="E92" t="str">
            <v>Secante auxiliar que en presencia de octoato de cobalto y/o manganeso incrementa el secado de fondo de la película. Presenta bajo color y previene la formación de nata sobre la pintura durante su almacenamiento, evita el corrugado y el blistering</v>
          </cell>
          <cell r="F92" t="str">
            <v>CATALYST DRIER</v>
          </cell>
          <cell r="G92" t="str">
            <v>Líquido</v>
          </cell>
          <cell r="H92" t="str">
            <v>Líquido azul</v>
          </cell>
          <cell r="I92" t="str">
            <v>_</v>
          </cell>
          <cell r="J92" t="str">
            <v>_</v>
          </cell>
          <cell r="K92" t="str">
            <v>_</v>
          </cell>
          <cell r="L92">
            <v>0.98</v>
          </cell>
          <cell r="M92">
            <v>84.2</v>
          </cell>
          <cell r="N92">
            <v>84</v>
          </cell>
          <cell r="O92">
            <v>0</v>
          </cell>
          <cell r="P92">
            <v>0</v>
          </cell>
          <cell r="Q92">
            <v>0</v>
          </cell>
          <cell r="R92">
            <v>0</v>
          </cell>
          <cell r="S92">
            <v>0</v>
          </cell>
          <cell r="T92">
            <v>0</v>
          </cell>
          <cell r="U92">
            <v>0</v>
          </cell>
          <cell r="V92">
            <v>0</v>
          </cell>
          <cell r="W92">
            <v>0</v>
          </cell>
          <cell r="X92">
            <v>0</v>
          </cell>
          <cell r="Y92">
            <v>0</v>
          </cell>
        </row>
        <row r="93">
          <cell r="A93" t="str">
            <v>AX-63-2015</v>
          </cell>
          <cell r="B93" t="str">
            <v>SECAN 724 ZR</v>
          </cell>
          <cell r="C93" t="str">
            <v>Aditivo</v>
          </cell>
          <cell r="D93" t="str">
            <v>Secantes</v>
          </cell>
          <cell r="E93" t="str">
            <v>Secante auxiliar más útil libre de plomo que imparte brillo y ayuda a la retención del color.  Se usa en barnices transparentes, pinturas de color blancas a base de resina alquídica, en tintas, esmaltes y barnices horneables. Su desempeño no es tan bueno cuando se tienen condiciones de baja temperatura y alta humedad</v>
          </cell>
          <cell r="F93" t="str">
            <v>Octoato de zirconio</v>
          </cell>
          <cell r="G93" t="str">
            <v>Líquido</v>
          </cell>
          <cell r="H93" t="str">
            <v>Líquido incoloro a amarillo claro</v>
          </cell>
          <cell r="I93">
            <v>38</v>
          </cell>
          <cell r="J93">
            <v>1</v>
          </cell>
          <cell r="K93">
            <v>8</v>
          </cell>
          <cell r="L93">
            <v>1.26</v>
          </cell>
          <cell r="M93">
            <v>80</v>
          </cell>
          <cell r="N93">
            <v>67.775000000000006</v>
          </cell>
          <cell r="O93">
            <v>0</v>
          </cell>
          <cell r="P93" t="str">
            <v>N/A</v>
          </cell>
          <cell r="Q93" t="str">
            <v>N/A</v>
          </cell>
          <cell r="R93" t="str">
            <v>N/A</v>
          </cell>
          <cell r="S93" t="str">
            <v>N/A</v>
          </cell>
          <cell r="T93" t="str">
            <v>N/A</v>
          </cell>
          <cell r="U93" t="str">
            <v>-</v>
          </cell>
          <cell r="V93" t="str">
            <v>-</v>
          </cell>
          <cell r="W93" t="str">
            <v>-</v>
          </cell>
          <cell r="X93" t="str">
            <v>-</v>
          </cell>
          <cell r="Y93" t="str">
            <v>-</v>
          </cell>
        </row>
        <row r="94">
          <cell r="A94" t="str">
            <v>AX-92-8421</v>
          </cell>
          <cell r="B94" t="str">
            <v>OCTOATO COBALTO SECAN 706 AL 6%</v>
          </cell>
          <cell r="C94" t="str">
            <v>Aditivo</v>
          </cell>
          <cell r="D94" t="str">
            <v>Secantes</v>
          </cell>
          <cell r="E94" t="str">
            <v>Secante auxiliar que en presencia de octoato de cobalto y/o manganeso incrementa el secado de fondo de la película. Presenta bajo color y previene la formación de nata sobre la pintura durante su almacenamiento, evita el corrugado y el blistering</v>
          </cell>
          <cell r="F94" t="str">
            <v>Octoato de cobalto</v>
          </cell>
          <cell r="G94" t="str">
            <v>Líquido</v>
          </cell>
          <cell r="H94" t="str">
            <v>Líquido rojo</v>
          </cell>
          <cell r="I94" t="str">
            <v>_</v>
          </cell>
          <cell r="J94" t="str">
            <v>_</v>
          </cell>
          <cell r="K94" t="str">
            <v>_</v>
          </cell>
          <cell r="L94">
            <v>0.89</v>
          </cell>
          <cell r="M94">
            <v>39</v>
          </cell>
          <cell r="N94">
            <v>31.2</v>
          </cell>
          <cell r="O94">
            <v>0</v>
          </cell>
          <cell r="P94">
            <v>0</v>
          </cell>
          <cell r="Q94">
            <v>0</v>
          </cell>
          <cell r="R94">
            <v>0</v>
          </cell>
          <cell r="S94">
            <v>0</v>
          </cell>
          <cell r="T94">
            <v>0</v>
          </cell>
        </row>
        <row r="95">
          <cell r="A95" t="str">
            <v>AX-93-5554</v>
          </cell>
          <cell r="B95" t="str">
            <v>SECAN 710 CA</v>
          </cell>
          <cell r="C95" t="str">
            <v>Aditivo</v>
          </cell>
          <cell r="D95" t="str">
            <v>Secantes</v>
          </cell>
          <cell r="E95" t="str">
            <v>Secante auxiliar que en presencia de octoato de cobalto y/o manganeso incrementa el secado de fondo de la película. Presenta bajo color y previene la formación de nata sobre la pintura durante su almacenamiento, evita el corrugado y el blistering</v>
          </cell>
          <cell r="F95" t="str">
            <v>Octoato de calcio</v>
          </cell>
          <cell r="G95" t="str">
            <v>Líquido</v>
          </cell>
          <cell r="H95" t="str">
            <v>Líquido incoloro a amarillo claro</v>
          </cell>
          <cell r="I95">
            <v>42</v>
          </cell>
          <cell r="J95">
            <v>1</v>
          </cell>
          <cell r="K95">
            <v>13.3</v>
          </cell>
          <cell r="L95">
            <v>0.98</v>
          </cell>
          <cell r="M95">
            <v>54</v>
          </cell>
          <cell r="N95">
            <v>42.353000000000002</v>
          </cell>
          <cell r="O95">
            <v>0</v>
          </cell>
          <cell r="P95" t="str">
            <v>N/A</v>
          </cell>
          <cell r="Q95" t="str">
            <v>N/A</v>
          </cell>
          <cell r="R95" t="str">
            <v>N/A</v>
          </cell>
          <cell r="S95" t="str">
            <v>N/A</v>
          </cell>
          <cell r="T95" t="str">
            <v>N/A</v>
          </cell>
          <cell r="U95" t="str">
            <v>-</v>
          </cell>
          <cell r="V95" t="str">
            <v>-</v>
          </cell>
          <cell r="W95" t="str">
            <v>-</v>
          </cell>
          <cell r="X95" t="str">
            <v>-</v>
          </cell>
          <cell r="Y95" t="str">
            <v>-</v>
          </cell>
        </row>
        <row r="96">
          <cell r="A96" t="str">
            <v>AX-95-6485</v>
          </cell>
          <cell r="B96" t="str">
            <v>SECAN 706 12%</v>
          </cell>
          <cell r="C96" t="str">
            <v>Aditivo</v>
          </cell>
          <cell r="D96" t="str">
            <v>Secantes</v>
          </cell>
          <cell r="E96" t="str">
            <v>Secante tipo cobalto de recubrimientos usado en pinturas alquidicas.</v>
          </cell>
          <cell r="F96" t="str">
            <v>Octoato de coblato 12%</v>
          </cell>
          <cell r="G96" t="str">
            <v>Líquido</v>
          </cell>
          <cell r="H96" t="str">
            <v>Líquido violeta</v>
          </cell>
          <cell r="I96">
            <v>38</v>
          </cell>
          <cell r="J96" t="str">
            <v>-</v>
          </cell>
          <cell r="K96" t="str">
            <v>-</v>
          </cell>
          <cell r="L96">
            <v>0.89</v>
          </cell>
          <cell r="M96">
            <v>40</v>
          </cell>
          <cell r="N96">
            <v>32.26</v>
          </cell>
          <cell r="O96">
            <v>0</v>
          </cell>
          <cell r="P96" t="str">
            <v>N/A</v>
          </cell>
          <cell r="Q96" t="str">
            <v>N/A</v>
          </cell>
          <cell r="R96" t="str">
            <v>N/A</v>
          </cell>
          <cell r="S96" t="str">
            <v>N/A</v>
          </cell>
          <cell r="T96" t="str">
            <v>N/A</v>
          </cell>
          <cell r="U96" t="str">
            <v>-</v>
          </cell>
          <cell r="V96" t="str">
            <v>-</v>
          </cell>
          <cell r="W96" t="str">
            <v>-</v>
          </cell>
          <cell r="X96" t="str">
            <v>-</v>
          </cell>
          <cell r="Y96" t="str">
            <v>-</v>
          </cell>
        </row>
        <row r="97">
          <cell r="A97" t="str">
            <v>AZ-21-2239</v>
          </cell>
          <cell r="B97" t="str">
            <v>KBM-603</v>
          </cell>
          <cell r="C97" t="str">
            <v>Aditivo</v>
          </cell>
          <cell r="D97" t="str">
            <v>Otros</v>
          </cell>
          <cell r="E97" t="str">
            <v>Aditivo que mejora la intermiscibilidad y la mojabilidad, la transparencia y la hidroscopicibilidad de los productos. Mejora la adherencia</v>
          </cell>
          <cell r="F97" t="str">
            <v>Amino metoxi silano</v>
          </cell>
          <cell r="G97" t="str">
            <v>Líquido</v>
          </cell>
          <cell r="H97" t="str">
            <v>Líquido incoloro</v>
          </cell>
          <cell r="I97">
            <v>128</v>
          </cell>
          <cell r="J97" t="str">
            <v>-</v>
          </cell>
          <cell r="K97" t="str">
            <v>-</v>
          </cell>
          <cell r="L97">
            <v>1.02</v>
          </cell>
          <cell r="M97">
            <v>100</v>
          </cell>
          <cell r="N97">
            <v>100</v>
          </cell>
          <cell r="O97">
            <v>0</v>
          </cell>
          <cell r="P97" t="str">
            <v>N/A</v>
          </cell>
          <cell r="Q97" t="str">
            <v>N/A</v>
          </cell>
          <cell r="R97" t="str">
            <v>N/A</v>
          </cell>
          <cell r="S97" t="str">
            <v>N/A</v>
          </cell>
          <cell r="T97" t="str">
            <v>N/A</v>
          </cell>
          <cell r="U97" t="str">
            <v>-</v>
          </cell>
          <cell r="V97" t="str">
            <v>-</v>
          </cell>
          <cell r="W97" t="str">
            <v>-</v>
          </cell>
          <cell r="X97" t="str">
            <v>-</v>
          </cell>
          <cell r="Y97" t="str">
            <v>-</v>
          </cell>
        </row>
        <row r="98">
          <cell r="A98" t="str">
            <v>AZ-27-9271</v>
          </cell>
          <cell r="B98" t="str">
            <v>WAX DISPERSION BK 4626</v>
          </cell>
          <cell r="C98" t="str">
            <v>Aditivo</v>
          </cell>
          <cell r="D98" t="str">
            <v>Ceras</v>
          </cell>
          <cell r="E98" t="str">
            <v>Aditivo para aplicar preferiblemente en recubrimientos base metálicos, donde se necesita un patrón de spray más uniforme. Tiene una cierta tixotropía, lo que contribuye a la estabilización del color y el efecto del pigmento. En base color con mucho pigmento, esta tixotropía puede causar un efecto negativo en la nivelación y en los sólidos de aplicación.</v>
          </cell>
          <cell r="F98" t="str">
            <v>Aditivo de cera</v>
          </cell>
          <cell r="G98" t="str">
            <v>Líquido</v>
          </cell>
          <cell r="H98" t="str">
            <v>Líquido blancuzco</v>
          </cell>
          <cell r="I98">
            <v>25</v>
          </cell>
          <cell r="J98" t="str">
            <v>-</v>
          </cell>
          <cell r="K98" t="str">
            <v>-</v>
          </cell>
          <cell r="L98">
            <v>0.86370939999999996</v>
          </cell>
          <cell r="M98">
            <v>8</v>
          </cell>
          <cell r="N98">
            <v>7.6</v>
          </cell>
          <cell r="O98">
            <v>0</v>
          </cell>
          <cell r="P98" t="str">
            <v>N/A</v>
          </cell>
          <cell r="Q98" t="str">
            <v>N/A</v>
          </cell>
          <cell r="R98" t="str">
            <v>N/A</v>
          </cell>
          <cell r="S98" t="str">
            <v>N/A</v>
          </cell>
          <cell r="T98" t="str">
            <v>N/A</v>
          </cell>
          <cell r="U98">
            <v>0.7</v>
          </cell>
          <cell r="V98">
            <v>8.6</v>
          </cell>
          <cell r="W98">
            <v>0.5</v>
          </cell>
          <cell r="X98">
            <v>1.5</v>
          </cell>
          <cell r="Y98">
            <v>8.6999999999999993</v>
          </cell>
        </row>
        <row r="99">
          <cell r="A99" t="str">
            <v>AZ-39-9475</v>
          </cell>
          <cell r="B99" t="str">
            <v>SILIPORITE NK 10 AP/SYLOSIV A 4</v>
          </cell>
          <cell r="C99" t="str">
            <v>Aditivo</v>
          </cell>
          <cell r="D99" t="str">
            <v>Otros</v>
          </cell>
          <cell r="E99" t="str">
            <v>Aditivo tamiz molecular que adsorbe agua de formulaciones donde esta puede crear problemas</v>
          </cell>
          <cell r="F99" t="str">
            <v>Zeolita cristalina aluminosilicato</v>
          </cell>
          <cell r="G99" t="str">
            <v>Sólido</v>
          </cell>
          <cell r="H99" t="str">
            <v>Polvo</v>
          </cell>
          <cell r="I99" t="str">
            <v>-</v>
          </cell>
          <cell r="J99" t="str">
            <v>-</v>
          </cell>
          <cell r="K99" t="str">
            <v>-</v>
          </cell>
          <cell r="L99">
            <v>2.1</v>
          </cell>
          <cell r="M99">
            <v>100</v>
          </cell>
          <cell r="N99">
            <v>100</v>
          </cell>
          <cell r="O99">
            <v>0</v>
          </cell>
          <cell r="P99" t="str">
            <v>N/A</v>
          </cell>
          <cell r="Q99" t="str">
            <v>N/A</v>
          </cell>
          <cell r="R99" t="str">
            <v>N/A</v>
          </cell>
          <cell r="S99" t="str">
            <v>N/A</v>
          </cell>
          <cell r="T99" t="str">
            <v>N/A</v>
          </cell>
          <cell r="U99" t="str">
            <v>-</v>
          </cell>
          <cell r="V99" t="str">
            <v>-</v>
          </cell>
          <cell r="W99" t="str">
            <v>-</v>
          </cell>
          <cell r="X99" t="str">
            <v>-</v>
          </cell>
          <cell r="Y99" t="str">
            <v>-</v>
          </cell>
        </row>
        <row r="100">
          <cell r="A100" t="str">
            <v>AZ-87-6999</v>
          </cell>
          <cell r="B100" t="str">
            <v>CERA POLIOLEFINA CP 343-1</v>
          </cell>
          <cell r="C100" t="str">
            <v>Aditivo</v>
          </cell>
          <cell r="D100" t="str">
            <v>Ceras</v>
          </cell>
          <cell r="E100" t="str">
            <v>Es un promotor para la adhesión</v>
          </cell>
          <cell r="F100" t="str">
            <v>Poliolefina clorada</v>
          </cell>
          <cell r="G100" t="str">
            <v>Líquido</v>
          </cell>
          <cell r="H100" t="str">
            <v>Líquido</v>
          </cell>
          <cell r="I100">
            <v>28</v>
          </cell>
          <cell r="J100">
            <v>1</v>
          </cell>
          <cell r="K100" t="str">
            <v>_</v>
          </cell>
          <cell r="L100">
            <v>0.93400000000000005</v>
          </cell>
          <cell r="M100">
            <v>50</v>
          </cell>
          <cell r="N100">
            <v>45.3</v>
          </cell>
          <cell r="O100">
            <v>0</v>
          </cell>
          <cell r="P100">
            <v>0</v>
          </cell>
          <cell r="Q100">
            <v>0</v>
          </cell>
          <cell r="R100">
            <v>0</v>
          </cell>
          <cell r="S100">
            <v>0</v>
          </cell>
          <cell r="T100">
            <v>0</v>
          </cell>
          <cell r="U100">
            <v>0</v>
          </cell>
          <cell r="V100">
            <v>0</v>
          </cell>
          <cell r="W100">
            <v>0</v>
          </cell>
          <cell r="X100">
            <v>0</v>
          </cell>
          <cell r="Y100">
            <v>0</v>
          </cell>
        </row>
        <row r="101">
          <cell r="A101" t="str">
            <v>AZ-98-3399</v>
          </cell>
          <cell r="B101" t="str">
            <v xml:space="preserve"> LAROSTAT 264 A (35%)</v>
          </cell>
          <cell r="C101" t="str">
            <v>Aditivo</v>
          </cell>
          <cell r="D101" t="str">
            <v>Control conductividad o resistividad</v>
          </cell>
          <cell r="E101" t="str">
            <v>Aditivo que actúa como antiestático catiónico</v>
          </cell>
          <cell r="F101" t="str">
            <v>Compuesto de amonio cuaternarios</v>
          </cell>
          <cell r="G101" t="str">
            <v>Líquido</v>
          </cell>
          <cell r="H101" t="str">
            <v>Líquido</v>
          </cell>
          <cell r="I101">
            <v>93</v>
          </cell>
          <cell r="J101" t="str">
            <v>-</v>
          </cell>
          <cell r="K101" t="str">
            <v>-</v>
          </cell>
          <cell r="L101">
            <v>1.0189999999999999</v>
          </cell>
          <cell r="M101">
            <v>35</v>
          </cell>
          <cell r="N101">
            <v>33.631999999999998</v>
          </cell>
          <cell r="O101">
            <v>0</v>
          </cell>
          <cell r="P101" t="str">
            <v>N/A</v>
          </cell>
          <cell r="Q101" t="str">
            <v>N/A</v>
          </cell>
          <cell r="R101" t="str">
            <v>N/A</v>
          </cell>
          <cell r="S101" t="str">
            <v>N/A</v>
          </cell>
          <cell r="T101" t="str">
            <v>N/A</v>
          </cell>
          <cell r="U101" t="str">
            <v>-</v>
          </cell>
          <cell r="V101" t="str">
            <v>-</v>
          </cell>
          <cell r="W101" t="str">
            <v>-</v>
          </cell>
          <cell r="X101" t="str">
            <v>-</v>
          </cell>
          <cell r="Y101" t="str">
            <v>-</v>
          </cell>
        </row>
        <row r="102">
          <cell r="A102" t="str">
            <v>AZA-3423</v>
          </cell>
          <cell r="B102" t="str">
            <v>BYK-ES 80</v>
          </cell>
          <cell r="C102" t="str">
            <v>Aditivo</v>
          </cell>
          <cell r="D102" t="str">
            <v>Control conductividad o resistividad</v>
          </cell>
          <cell r="E102" t="str">
            <v>Aditivo para controlar la conductividad en pinturas de aplicación electrostática: aumenta la conductividad (reduce la resistencia eléctrica). Mantiene las propiedades de la pintura, no causa amarilleamineto y estabiliza la viscosidad</v>
          </cell>
          <cell r="F102" t="str">
            <v>Sal amino etoxilada</v>
          </cell>
          <cell r="G102" t="str">
            <v>Líquido</v>
          </cell>
          <cell r="H102" t="str">
            <v>Líquido amarillo</v>
          </cell>
          <cell r="I102">
            <v>40</v>
          </cell>
          <cell r="J102">
            <v>1</v>
          </cell>
          <cell r="K102">
            <v>10.7</v>
          </cell>
          <cell r="L102">
            <v>1.01</v>
          </cell>
          <cell r="M102">
            <v>80</v>
          </cell>
          <cell r="N102">
            <v>74.793999999999997</v>
          </cell>
          <cell r="O102">
            <v>0</v>
          </cell>
          <cell r="P102" t="str">
            <v>N/A</v>
          </cell>
          <cell r="Q102" t="str">
            <v>N/A</v>
          </cell>
          <cell r="R102" t="str">
            <v>N/A</v>
          </cell>
          <cell r="S102" t="str">
            <v>N/A</v>
          </cell>
          <cell r="T102" t="str">
            <v>N/A</v>
          </cell>
          <cell r="U102">
            <v>0.6</v>
          </cell>
          <cell r="V102">
            <v>7.4</v>
          </cell>
          <cell r="W102">
            <v>2.8</v>
          </cell>
          <cell r="X102">
            <v>7.8</v>
          </cell>
          <cell r="Y102">
            <v>11.1</v>
          </cell>
        </row>
        <row r="103">
          <cell r="A103" t="str">
            <v>AZG-8681</v>
          </cell>
          <cell r="B103" t="str">
            <v>CATAFOR CA80</v>
          </cell>
          <cell r="C103" t="str">
            <v>Aditivo</v>
          </cell>
          <cell r="D103" t="str">
            <v>Control conductividad o resistividad</v>
          </cell>
          <cell r="E103" t="str">
            <v>Agente antiestático y auxiliar de conductividad para pinturas</v>
          </cell>
          <cell r="F103" t="str">
            <v>Etosulfato tetra alquil amonio</v>
          </cell>
          <cell r="G103" t="str">
            <v>Líquido</v>
          </cell>
          <cell r="H103" t="str">
            <v>Líquido incoloro a amarillo ligero</v>
          </cell>
          <cell r="I103">
            <v>40</v>
          </cell>
          <cell r="J103" t="str">
            <v>-</v>
          </cell>
          <cell r="K103" t="str">
            <v>-</v>
          </cell>
          <cell r="L103">
            <v>0.94499999999999995</v>
          </cell>
          <cell r="M103">
            <v>80</v>
          </cell>
          <cell r="N103">
            <v>76.667000000000002</v>
          </cell>
          <cell r="O103">
            <v>0</v>
          </cell>
          <cell r="P103" t="str">
            <v>N/A</v>
          </cell>
          <cell r="Q103" t="str">
            <v>N/A</v>
          </cell>
          <cell r="R103" t="str">
            <v>N/A</v>
          </cell>
          <cell r="S103" t="str">
            <v>N/A</v>
          </cell>
          <cell r="T103" t="str">
            <v>N/A</v>
          </cell>
          <cell r="U103">
            <v>0.5</v>
          </cell>
          <cell r="V103">
            <v>7.8</v>
          </cell>
          <cell r="W103">
            <v>2.8</v>
          </cell>
          <cell r="X103">
            <v>7.7</v>
          </cell>
          <cell r="Y103">
            <v>11.3</v>
          </cell>
        </row>
        <row r="104">
          <cell r="A104" t="str">
            <v>AZS-3342</v>
          </cell>
          <cell r="B104" t="str">
            <v>CP-343-1 CHLORINATED POLYOLEFIN 25%</v>
          </cell>
          <cell r="C104" t="str">
            <v>Aditivo</v>
          </cell>
          <cell r="D104" t="str">
            <v>Ceras</v>
          </cell>
          <cell r="E104" t="str">
            <v>Puede ser usado como resina base de primer base agua promotores de la aderencia. También puede ser usado como aditivo promotor de la aderencia en recubrimientos base agua</v>
          </cell>
          <cell r="F104" t="str">
            <v>Poliolefina clorinada: 75% xileno</v>
          </cell>
          <cell r="G104" t="str">
            <v>Líquido</v>
          </cell>
          <cell r="H104" t="str">
            <v>Líquido ambar</v>
          </cell>
          <cell r="I104">
            <v>27</v>
          </cell>
          <cell r="J104">
            <v>1</v>
          </cell>
          <cell r="K104" t="str">
            <v>-</v>
          </cell>
          <cell r="L104">
            <v>0.89600000000000002</v>
          </cell>
          <cell r="M104">
            <v>25</v>
          </cell>
          <cell r="N104">
            <v>22.324999999999999</v>
          </cell>
          <cell r="O104">
            <v>0</v>
          </cell>
          <cell r="P104" t="str">
            <v>N/A</v>
          </cell>
          <cell r="Q104" t="str">
            <v>N/A</v>
          </cell>
          <cell r="R104" t="str">
            <v>N/A</v>
          </cell>
          <cell r="S104" t="str">
            <v>N/A</v>
          </cell>
          <cell r="T104" t="str">
            <v>N/A</v>
          </cell>
          <cell r="U104">
            <v>0.7</v>
          </cell>
          <cell r="V104">
            <v>8.6</v>
          </cell>
          <cell r="W104">
            <v>0.5</v>
          </cell>
          <cell r="X104">
            <v>1.5</v>
          </cell>
          <cell r="Y104">
            <v>8.6999999999999993</v>
          </cell>
        </row>
        <row r="105">
          <cell r="A105" t="str">
            <v>BL-27-6858</v>
          </cell>
          <cell r="B105" t="str">
            <v>SOLVENTE DE LAVADO (METHYL ACETATE)</v>
          </cell>
          <cell r="C105" t="str">
            <v>Solvent</v>
          </cell>
          <cell r="D105" t="str">
            <v>Solvente Éster</v>
          </cell>
          <cell r="E105" t="str">
            <v>se emplea en la fabricación de cueros y solvente de la nitrocelulosa</v>
          </cell>
          <cell r="F105" t="str">
            <v>Acetato de metilo</v>
          </cell>
          <cell r="G105" t="str">
            <v>Líquido</v>
          </cell>
          <cell r="H105" t="str">
            <v>Líquido</v>
          </cell>
          <cell r="I105">
            <v>10</v>
          </cell>
          <cell r="J105">
            <v>3.1</v>
          </cell>
          <cell r="K105">
            <v>16</v>
          </cell>
          <cell r="L105">
            <v>0.93</v>
          </cell>
          <cell r="M105">
            <v>0</v>
          </cell>
          <cell r="N105">
            <v>0</v>
          </cell>
          <cell r="O105">
            <v>0</v>
          </cell>
          <cell r="P105">
            <v>0</v>
          </cell>
          <cell r="Q105">
            <v>0</v>
          </cell>
          <cell r="R105">
            <v>0</v>
          </cell>
          <cell r="S105">
            <v>0</v>
          </cell>
          <cell r="T105">
            <v>0</v>
          </cell>
        </row>
        <row r="106">
          <cell r="A106" t="str">
            <v>EB-26-9030</v>
          </cell>
          <cell r="B106" t="str">
            <v>BLANC FIXE HD80</v>
          </cell>
          <cell r="C106" t="str">
            <v>Extender</v>
          </cell>
          <cell r="D106" t="str">
            <v>Baritas</v>
          </cell>
          <cell r="E106" t="str">
            <v>Sulfato de Bario Precipitado, pigmento Extender óptimo para casi todas las aplicaciones de pinturas y recubrimientos. Tiene muy buena dispersión y resistencia química.Tamaño promedio de partícula de 1 µm</v>
          </cell>
          <cell r="F106" t="str">
            <v>Precipitado de sulfato de bario</v>
          </cell>
          <cell r="G106" t="str">
            <v>Sólido</v>
          </cell>
          <cell r="H106" t="str">
            <v>Polvo blanco</v>
          </cell>
          <cell r="I106" t="str">
            <v>-</v>
          </cell>
          <cell r="J106" t="str">
            <v>-</v>
          </cell>
          <cell r="K106" t="str">
            <v>-</v>
          </cell>
          <cell r="L106">
            <v>4.5</v>
          </cell>
          <cell r="M106">
            <v>100</v>
          </cell>
          <cell r="N106">
            <v>100</v>
          </cell>
          <cell r="O106">
            <v>14</v>
          </cell>
          <cell r="P106" t="str">
            <v>N/A</v>
          </cell>
          <cell r="Q106" t="str">
            <v>N/A</v>
          </cell>
          <cell r="R106" t="str">
            <v>N/A</v>
          </cell>
          <cell r="S106" t="str">
            <v>N/A</v>
          </cell>
          <cell r="T106" t="str">
            <v>N/A</v>
          </cell>
          <cell r="U106" t="str">
            <v>-</v>
          </cell>
          <cell r="V106" t="str">
            <v>-</v>
          </cell>
          <cell r="W106" t="str">
            <v>-</v>
          </cell>
          <cell r="X106" t="str">
            <v>-</v>
          </cell>
          <cell r="Y106" t="str">
            <v>-</v>
          </cell>
        </row>
        <row r="107">
          <cell r="A107" t="str">
            <v>EB-44-4490</v>
          </cell>
          <cell r="B107" t="str">
            <v xml:space="preserve">ALBARYT PLUS/PORTARYTE B10 </v>
          </cell>
          <cell r="C107" t="str">
            <v>Extender</v>
          </cell>
          <cell r="D107" t="str">
            <v>Baritas</v>
          </cell>
          <cell r="E107" t="str">
            <v>Extender de sulfato de bario extremadamente blanco, fino y facilmente dispersable. Tiene mucha luminosidad por lo que es muy bueno en top coats. Tiene alto poder de cubrimiento. Tiene buena mojabilidad y baja conductividad y es químicamente inerte. El tamaño de partícula d97 de 10 µm, y d99 de 14 µm</v>
          </cell>
          <cell r="F107" t="str">
            <v>Pigmento blanco 22, CI# 77120</v>
          </cell>
          <cell r="G107" t="str">
            <v>Sólido</v>
          </cell>
          <cell r="H107" t="str">
            <v>Polvo blanco</v>
          </cell>
          <cell r="I107" t="str">
            <v>-</v>
          </cell>
          <cell r="J107" t="str">
            <v>-</v>
          </cell>
          <cell r="K107" t="str">
            <v>-</v>
          </cell>
          <cell r="L107">
            <v>4.2993750000000004</v>
          </cell>
          <cell r="M107">
            <v>100</v>
          </cell>
          <cell r="N107">
            <v>100</v>
          </cell>
          <cell r="O107">
            <v>13</v>
          </cell>
          <cell r="P107" t="str">
            <v>N/A</v>
          </cell>
          <cell r="Q107" t="str">
            <v>N/A</v>
          </cell>
          <cell r="R107" t="str">
            <v>N/A</v>
          </cell>
          <cell r="S107" t="str">
            <v>N/A</v>
          </cell>
          <cell r="T107">
            <v>77120</v>
          </cell>
          <cell r="U107" t="str">
            <v>-</v>
          </cell>
          <cell r="V107" t="str">
            <v>-</v>
          </cell>
          <cell r="W107" t="str">
            <v>-</v>
          </cell>
          <cell r="X107" t="str">
            <v>-</v>
          </cell>
          <cell r="Y107" t="str">
            <v>-</v>
          </cell>
        </row>
        <row r="108">
          <cell r="A108" t="str">
            <v>EB-52-7770</v>
          </cell>
          <cell r="B108" t="str">
            <v>GEMME MICRON P</v>
          </cell>
          <cell r="C108" t="str">
            <v xml:space="preserve">Extender </v>
          </cell>
          <cell r="D108" t="str">
            <v>Baritas</v>
          </cell>
          <cell r="E108" t="str">
            <v>Es utilizado en recubriemientos, pinturas y  zapatos.</v>
          </cell>
          <cell r="F108" t="str">
            <v>Sulfato de bario</v>
          </cell>
          <cell r="G108" t="str">
            <v>Sólido</v>
          </cell>
          <cell r="H108" t="str">
            <v>Polvo blanco</v>
          </cell>
          <cell r="I108" t="str">
            <v>_</v>
          </cell>
          <cell r="J108" t="str">
            <v>_</v>
          </cell>
          <cell r="K108" t="str">
            <v>_</v>
          </cell>
          <cell r="L108">
            <v>4.2</v>
          </cell>
          <cell r="M108">
            <v>100</v>
          </cell>
          <cell r="N108">
            <v>100</v>
          </cell>
          <cell r="O108">
            <v>0</v>
          </cell>
          <cell r="P108">
            <v>0</v>
          </cell>
          <cell r="Q108">
            <v>0</v>
          </cell>
          <cell r="R108">
            <v>0</v>
          </cell>
          <cell r="S108">
            <v>0</v>
          </cell>
          <cell r="T108">
            <v>0</v>
          </cell>
          <cell r="U108">
            <v>0</v>
          </cell>
          <cell r="V108">
            <v>0</v>
          </cell>
          <cell r="W108">
            <v>0</v>
          </cell>
          <cell r="X108">
            <v>0</v>
          </cell>
          <cell r="Y108">
            <v>0</v>
          </cell>
        </row>
        <row r="109">
          <cell r="A109" t="str">
            <v>EB-72-7151</v>
          </cell>
          <cell r="B109" t="str">
            <v>BA-SO4 PRECIP. BLANC FIXE BRILLIANT</v>
          </cell>
          <cell r="C109" t="str">
            <v>Extender</v>
          </cell>
          <cell r="D109" t="str">
            <v>Baritas</v>
          </cell>
          <cell r="E109" t="str">
            <v>Sulfato de Bario Precipitado, pigmento Extender óptimo para casi todas las aplicaciones de pinturas y recubrimientos. Es resistente al ácido, alcalis y agua, también a los solventes orgánicos y a la luz. Tiene muy buena dispersión, alto brillo y baja conductividad electrica. Tamaño de partícula promedio es de 0,8 µm</v>
          </cell>
          <cell r="F109" t="str">
            <v>Sulfato de bario</v>
          </cell>
          <cell r="G109" t="str">
            <v>Sólido</v>
          </cell>
          <cell r="H109" t="str">
            <v>Polvo</v>
          </cell>
          <cell r="I109" t="str">
            <v>-</v>
          </cell>
          <cell r="J109" t="str">
            <v>-</v>
          </cell>
          <cell r="K109" t="str">
            <v>-</v>
          </cell>
          <cell r="L109">
            <v>4.292065</v>
          </cell>
          <cell r="M109">
            <v>100</v>
          </cell>
          <cell r="N109">
            <v>100</v>
          </cell>
          <cell r="O109">
            <v>13</v>
          </cell>
          <cell r="P109" t="str">
            <v>N/A</v>
          </cell>
          <cell r="Q109" t="str">
            <v>N/A</v>
          </cell>
          <cell r="R109" t="str">
            <v>N/A</v>
          </cell>
          <cell r="S109" t="str">
            <v>N/A</v>
          </cell>
          <cell r="T109" t="str">
            <v>N/A</v>
          </cell>
          <cell r="U109" t="str">
            <v>-</v>
          </cell>
          <cell r="V109" t="str">
            <v>-</v>
          </cell>
          <cell r="W109" t="str">
            <v>-</v>
          </cell>
          <cell r="X109" t="str">
            <v>-</v>
          </cell>
          <cell r="Y109" t="str">
            <v>-</v>
          </cell>
        </row>
        <row r="110">
          <cell r="A110" t="str">
            <v>EBB-2563</v>
          </cell>
          <cell r="B110" t="str">
            <v xml:space="preserve">BLANC FIXE N (2278) </v>
          </cell>
          <cell r="C110" t="str">
            <v>Extender</v>
          </cell>
          <cell r="D110" t="str">
            <v>Baritas</v>
          </cell>
          <cell r="E110" t="str">
            <v>Sulfato de bario usado en sistemas de pinturas resistentes al ambiente y a químicos. Excelente en recubrimientos en polvo mate y semi-mate gracias a que tiene buenas propiedades reológicas y excelente compatibilidad con pigmentos coloreados. Tamaño de partícula promedio de 3 µm</v>
          </cell>
          <cell r="F110" t="str">
            <v>Sulfato de bario</v>
          </cell>
          <cell r="G110" t="str">
            <v>Sólido</v>
          </cell>
          <cell r="H110" t="str">
            <v>Polvo</v>
          </cell>
          <cell r="I110" t="str">
            <v>-</v>
          </cell>
          <cell r="J110" t="str">
            <v>-</v>
          </cell>
          <cell r="K110" t="str">
            <v>-</v>
          </cell>
          <cell r="L110">
            <v>4.2919999999999998</v>
          </cell>
          <cell r="M110">
            <v>100</v>
          </cell>
          <cell r="N110">
            <v>100</v>
          </cell>
          <cell r="O110">
            <v>13</v>
          </cell>
          <cell r="P110" t="str">
            <v>N/A</v>
          </cell>
          <cell r="Q110" t="str">
            <v>N/A</v>
          </cell>
          <cell r="R110" t="str">
            <v>N/A</v>
          </cell>
          <cell r="S110" t="str">
            <v>N/A</v>
          </cell>
          <cell r="T110" t="str">
            <v>N/A</v>
          </cell>
          <cell r="U110" t="str">
            <v>-</v>
          </cell>
          <cell r="V110" t="str">
            <v>-</v>
          </cell>
          <cell r="W110" t="str">
            <v>-</v>
          </cell>
          <cell r="X110" t="str">
            <v>-</v>
          </cell>
          <cell r="Y110" t="str">
            <v>-</v>
          </cell>
        </row>
        <row r="111">
          <cell r="A111" t="str">
            <v>EBR-9100</v>
          </cell>
          <cell r="B111" t="str">
            <v>BARIMITE XF</v>
          </cell>
          <cell r="C111" t="str">
            <v>Extender</v>
          </cell>
          <cell r="D111" t="str">
            <v>Baritas</v>
          </cell>
          <cell r="E111" t="str">
            <v>Sulfato de bario natural, de alta pureza, baja solubilidad y químicamente inerte usado en recubrimientos. Se puede usar en esmaltes de alto y semi brillo. Tamaño de partícula promedio de 2,5 µm</v>
          </cell>
          <cell r="F111" t="str">
            <v>Sulfato de bario</v>
          </cell>
          <cell r="G111" t="str">
            <v>Sólido</v>
          </cell>
          <cell r="H111" t="str">
            <v>Polvo blancuzco</v>
          </cell>
          <cell r="I111">
            <v>213</v>
          </cell>
          <cell r="J111" t="str">
            <v>-</v>
          </cell>
          <cell r="K111" t="str">
            <v>-</v>
          </cell>
          <cell r="L111">
            <v>4.2921849999999999</v>
          </cell>
          <cell r="M111">
            <v>100</v>
          </cell>
          <cell r="N111">
            <v>100</v>
          </cell>
          <cell r="O111">
            <v>12</v>
          </cell>
          <cell r="P111" t="str">
            <v>N/A</v>
          </cell>
          <cell r="Q111" t="str">
            <v>N/A</v>
          </cell>
          <cell r="R111" t="str">
            <v>N/A</v>
          </cell>
          <cell r="S111" t="str">
            <v>N/A</v>
          </cell>
          <cell r="T111" t="str">
            <v>N/A</v>
          </cell>
          <cell r="U111" t="str">
            <v>-</v>
          </cell>
          <cell r="V111" t="str">
            <v>-</v>
          </cell>
          <cell r="W111" t="str">
            <v>-</v>
          </cell>
          <cell r="X111" t="str">
            <v>-</v>
          </cell>
          <cell r="Y111" t="str">
            <v>-</v>
          </cell>
        </row>
        <row r="112">
          <cell r="A112" t="str">
            <v>EBX-1331</v>
          </cell>
          <cell r="B112" t="str">
            <v>BLANC FIXE (MICRO)</v>
          </cell>
          <cell r="C112" t="str">
            <v>Extender</v>
          </cell>
          <cell r="D112" t="str">
            <v>Baritas</v>
          </cell>
          <cell r="E112" t="str">
            <v>Pigmento extender de excelente pureza química, resistente a ácidos y álcalis, resistente a la luz y a la intemperie. Tiene un color neutral, tiene baja área superficial específica y muy buen mojado. Da alto brillo en sistemas coloreados. Tamaño de partícula promedio de 0,7  µm</v>
          </cell>
          <cell r="F112" t="str">
            <v>Sulfato de bario</v>
          </cell>
          <cell r="G112" t="str">
            <v>Sólido</v>
          </cell>
          <cell r="H112" t="str">
            <v>Polvo blanco</v>
          </cell>
          <cell r="I112" t="str">
            <v>-</v>
          </cell>
          <cell r="J112" t="str">
            <v>-</v>
          </cell>
          <cell r="K112" t="str">
            <v>-</v>
          </cell>
          <cell r="L112">
            <v>4.4000000000000004</v>
          </cell>
          <cell r="M112">
            <v>100</v>
          </cell>
          <cell r="N112">
            <v>100</v>
          </cell>
          <cell r="O112">
            <v>15.5</v>
          </cell>
          <cell r="P112" t="str">
            <v>N/A</v>
          </cell>
          <cell r="Q112" t="str">
            <v>N/A</v>
          </cell>
          <cell r="R112" t="str">
            <v>N/A</v>
          </cell>
          <cell r="S112" t="str">
            <v>N/A</v>
          </cell>
          <cell r="T112" t="str">
            <v>N/A</v>
          </cell>
          <cell r="U112" t="str">
            <v>-</v>
          </cell>
          <cell r="V112" t="str">
            <v>-</v>
          </cell>
          <cell r="W112" t="str">
            <v>-</v>
          </cell>
          <cell r="X112" t="str">
            <v>-</v>
          </cell>
          <cell r="Y112" t="str">
            <v>-</v>
          </cell>
        </row>
        <row r="113">
          <cell r="A113" t="str">
            <v>EC-48-2050</v>
          </cell>
          <cell r="B113" t="str">
            <v>SATINT.5HB/KAMIN2000C/POLESTAR400</v>
          </cell>
          <cell r="C113" t="str">
            <v>Extender</v>
          </cell>
          <cell r="D113" t="str">
            <v>Caolines</v>
          </cell>
          <cell r="E113" t="str">
            <v>Caolin de partícula ultra fina con muy buena dispersión y un alto grado de luminosidad. Provee un alto grado de opacidad y fuerza de tinturación. Por su luminosidad se pueden obtener pinturas más blancas y bases más claras. Tamaño de partícula promedio 1,5 µm</v>
          </cell>
          <cell r="F113" t="str">
            <v>Clay Caolín</v>
          </cell>
          <cell r="G113" t="str">
            <v>Sólido</v>
          </cell>
          <cell r="H113" t="str">
            <v>Polvo blanco</v>
          </cell>
          <cell r="I113" t="str">
            <v>-</v>
          </cell>
          <cell r="J113" t="str">
            <v>-</v>
          </cell>
          <cell r="K113" t="str">
            <v>-</v>
          </cell>
          <cell r="L113">
            <v>2.6</v>
          </cell>
          <cell r="M113">
            <v>100</v>
          </cell>
          <cell r="N113">
            <v>100</v>
          </cell>
          <cell r="O113">
            <v>65</v>
          </cell>
          <cell r="P113" t="str">
            <v>N/A</v>
          </cell>
          <cell r="Q113" t="str">
            <v>N/A</v>
          </cell>
          <cell r="R113" t="str">
            <v>N/A</v>
          </cell>
          <cell r="S113" t="str">
            <v>N/A</v>
          </cell>
          <cell r="T113" t="str">
            <v>N/A</v>
          </cell>
          <cell r="U113" t="str">
            <v>-</v>
          </cell>
          <cell r="V113" t="str">
            <v>-</v>
          </cell>
          <cell r="W113" t="str">
            <v>-</v>
          </cell>
          <cell r="X113" t="str">
            <v>-</v>
          </cell>
          <cell r="Y113" t="str">
            <v>-</v>
          </cell>
        </row>
        <row r="114">
          <cell r="A114" t="str">
            <v>EC-51-9674</v>
          </cell>
          <cell r="B114" t="str">
            <v xml:space="preserve">POLSPERSE 80 </v>
          </cell>
          <cell r="C114" t="str">
            <v>Extender</v>
          </cell>
          <cell r="D114" t="str">
            <v>Caolines</v>
          </cell>
          <cell r="E114" t="str">
            <v>Caolín de tamaño de partícula media diseñado especificamente para uso en pinturas base solvente. Tamaño de partícula promedio de</v>
          </cell>
          <cell r="F114" t="str">
            <v>Caolin</v>
          </cell>
          <cell r="G114" t="str">
            <v>Sólido</v>
          </cell>
          <cell r="H114" t="str">
            <v>Polvo</v>
          </cell>
          <cell r="I114" t="str">
            <v>-</v>
          </cell>
          <cell r="J114" t="str">
            <v>-</v>
          </cell>
          <cell r="K114" t="str">
            <v>-</v>
          </cell>
          <cell r="L114">
            <v>2.6</v>
          </cell>
          <cell r="M114">
            <v>100</v>
          </cell>
          <cell r="N114">
            <v>100</v>
          </cell>
          <cell r="O114">
            <v>33</v>
          </cell>
          <cell r="P114" t="str">
            <v>N/A</v>
          </cell>
          <cell r="Q114" t="str">
            <v>N/A</v>
          </cell>
          <cell r="R114" t="str">
            <v>N/A</v>
          </cell>
          <cell r="S114" t="str">
            <v>N/A</v>
          </cell>
          <cell r="T114" t="str">
            <v>N/A</v>
          </cell>
          <cell r="U114" t="str">
            <v>-</v>
          </cell>
          <cell r="V114" t="str">
            <v>-</v>
          </cell>
          <cell r="W114" t="str">
            <v>-</v>
          </cell>
          <cell r="X114" t="str">
            <v>-</v>
          </cell>
          <cell r="Y114" t="str">
            <v>-</v>
          </cell>
        </row>
        <row r="115">
          <cell r="A115" t="str">
            <v>EC-73-1883</v>
          </cell>
          <cell r="B115" t="str">
            <v>SATINTONE W / WHITETEX</v>
          </cell>
          <cell r="C115" t="str">
            <v xml:space="preserve">Extender </v>
          </cell>
          <cell r="D115" t="str">
            <v>Caolines</v>
          </cell>
          <cell r="E115" t="str">
            <v>Arcilla usa para recubriemientos.</v>
          </cell>
          <cell r="F115" t="str">
            <v>Caolín</v>
          </cell>
          <cell r="G115" t="str">
            <v>Sólido</v>
          </cell>
          <cell r="H115" t="str">
            <v>Polvo blanco</v>
          </cell>
          <cell r="I115" t="str">
            <v>_</v>
          </cell>
          <cell r="J115" t="str">
            <v>_</v>
          </cell>
          <cell r="K115" t="str">
            <v>_</v>
          </cell>
          <cell r="L115">
            <v>2.63</v>
          </cell>
          <cell r="M115">
            <v>100</v>
          </cell>
          <cell r="N115">
            <v>100</v>
          </cell>
          <cell r="O115">
            <v>0</v>
          </cell>
          <cell r="P115">
            <v>0</v>
          </cell>
          <cell r="Q115">
            <v>0</v>
          </cell>
          <cell r="R115">
            <v>0</v>
          </cell>
          <cell r="S115">
            <v>0</v>
          </cell>
          <cell r="T115">
            <v>0</v>
          </cell>
          <cell r="U115">
            <v>0</v>
          </cell>
          <cell r="V115">
            <v>0</v>
          </cell>
          <cell r="W115">
            <v>0</v>
          </cell>
          <cell r="X115">
            <v>0</v>
          </cell>
          <cell r="Y115">
            <v>0</v>
          </cell>
        </row>
        <row r="116">
          <cell r="A116" t="str">
            <v>EC-92-7387</v>
          </cell>
          <cell r="B116" t="str">
            <v xml:space="preserve"> MICROCAO 75</v>
          </cell>
          <cell r="C116" t="str">
            <v>Extender</v>
          </cell>
          <cell r="D116" t="str">
            <v>Caolines</v>
          </cell>
          <cell r="E116" t="str">
            <v>Pigmento extender tipo caolin, malla 200 usado en pinturas tipo apresto y bases.</v>
          </cell>
          <cell r="F116" t="str">
            <v>Caolin mesh 200</v>
          </cell>
          <cell r="G116" t="str">
            <v>Sólido</v>
          </cell>
          <cell r="H116" t="str">
            <v>Polvo blancuzco</v>
          </cell>
          <cell r="I116" t="str">
            <v>-</v>
          </cell>
          <cell r="J116" t="str">
            <v>-</v>
          </cell>
          <cell r="K116" t="str">
            <v>-</v>
          </cell>
          <cell r="L116">
            <v>2.6</v>
          </cell>
          <cell r="M116">
            <v>100</v>
          </cell>
          <cell r="N116">
            <v>100</v>
          </cell>
          <cell r="O116">
            <v>35</v>
          </cell>
          <cell r="P116" t="str">
            <v>N/A</v>
          </cell>
          <cell r="Q116" t="str">
            <v>N/A</v>
          </cell>
          <cell r="R116" t="str">
            <v>N/A</v>
          </cell>
          <cell r="S116" t="str">
            <v>N/A</v>
          </cell>
          <cell r="T116" t="str">
            <v>N/A</v>
          </cell>
          <cell r="U116" t="str">
            <v>-</v>
          </cell>
          <cell r="V116" t="str">
            <v>-</v>
          </cell>
          <cell r="W116" t="str">
            <v>-</v>
          </cell>
          <cell r="X116" t="str">
            <v>-</v>
          </cell>
          <cell r="Y116" t="str">
            <v>-</v>
          </cell>
        </row>
        <row r="117">
          <cell r="A117" t="str">
            <v>ECW-6978</v>
          </cell>
          <cell r="B117" t="str">
            <v>ASP-600 HYDROUS KAOLIN</v>
          </cell>
          <cell r="C117" t="str">
            <v>Extender</v>
          </cell>
          <cell r="D117" t="str">
            <v>Caolines</v>
          </cell>
          <cell r="E117" t="str">
            <v>Su carácter ligeramente alcalino, permite su uso en mezclas básicas</v>
          </cell>
          <cell r="F117" t="str">
            <v xml:space="preserve">silicato de aluminio </v>
          </cell>
          <cell r="G117" t="str">
            <v>Sólido</v>
          </cell>
          <cell r="H117" t="str">
            <v>Polvo</v>
          </cell>
          <cell r="I117" t="str">
            <v>_</v>
          </cell>
          <cell r="J117" t="str">
            <v>_</v>
          </cell>
          <cell r="K117" t="str">
            <v>_</v>
          </cell>
          <cell r="L117">
            <v>2.4900000000000002</v>
          </cell>
          <cell r="M117">
            <v>100</v>
          </cell>
          <cell r="N117">
            <v>100</v>
          </cell>
          <cell r="O117">
            <v>0</v>
          </cell>
          <cell r="P117">
            <v>0</v>
          </cell>
          <cell r="Q117">
            <v>0</v>
          </cell>
          <cell r="R117">
            <v>0</v>
          </cell>
          <cell r="S117">
            <v>0</v>
          </cell>
          <cell r="T117">
            <v>0</v>
          </cell>
          <cell r="U117">
            <v>0</v>
          </cell>
          <cell r="V117">
            <v>0</v>
          </cell>
          <cell r="W117">
            <v>0</v>
          </cell>
          <cell r="X117">
            <v>0</v>
          </cell>
          <cell r="Y117">
            <v>0</v>
          </cell>
        </row>
        <row r="118">
          <cell r="A118" t="str">
            <v>ES-16-9333</v>
          </cell>
          <cell r="B118" t="str">
            <v>SILVERBOND M500</v>
          </cell>
          <cell r="C118" t="str">
            <v>Extender</v>
          </cell>
          <cell r="D118" t="str">
            <v>Sílica</v>
          </cell>
          <cell r="E118" t="str">
            <v>Es usado para instrumentos óticos, gemas y placas de oxilaciones.</v>
          </cell>
          <cell r="F118" t="str">
            <v>Cuarzo</v>
          </cell>
          <cell r="G118" t="str">
            <v>sólido</v>
          </cell>
          <cell r="H118" t="str">
            <v>Polvo blanco</v>
          </cell>
          <cell r="I118" t="str">
            <v>_</v>
          </cell>
          <cell r="J118" t="str">
            <v>_</v>
          </cell>
          <cell r="K118" t="str">
            <v>_</v>
          </cell>
          <cell r="L118">
            <v>2.6</v>
          </cell>
          <cell r="M118">
            <v>100</v>
          </cell>
          <cell r="N118">
            <v>100</v>
          </cell>
          <cell r="O118">
            <v>0</v>
          </cell>
          <cell r="P118">
            <v>0</v>
          </cell>
          <cell r="Q118">
            <v>0</v>
          </cell>
          <cell r="R118">
            <v>0</v>
          </cell>
          <cell r="S118">
            <v>0</v>
          </cell>
          <cell r="T118">
            <v>0</v>
          </cell>
          <cell r="V118">
            <v>0</v>
          </cell>
          <cell r="W118">
            <v>0</v>
          </cell>
          <cell r="X118">
            <v>0</v>
          </cell>
          <cell r="Y118">
            <v>0</v>
          </cell>
        </row>
        <row r="119">
          <cell r="A119" t="str">
            <v>ES-22-3601</v>
          </cell>
          <cell r="B119" t="str">
            <v>ACEMATT 3300 / SYLOID ED 5</v>
          </cell>
          <cell r="C119" t="str">
            <v>Extender</v>
          </cell>
          <cell r="D119" t="str">
            <v>Sílica</v>
          </cell>
          <cell r="E119" t="str">
            <v>Es usado como agente desecante para controlar la humedad.</v>
          </cell>
          <cell r="F119" t="str">
            <v>Sílica</v>
          </cell>
          <cell r="G119" t="str">
            <v>sólido</v>
          </cell>
          <cell r="H119" t="str">
            <v>Polvo blanco</v>
          </cell>
          <cell r="I119" t="str">
            <v>_</v>
          </cell>
          <cell r="J119" t="str">
            <v>_</v>
          </cell>
          <cell r="K119" t="str">
            <v>_</v>
          </cell>
          <cell r="L119">
            <v>2.1800000000000002</v>
          </cell>
          <cell r="M119">
            <v>100</v>
          </cell>
          <cell r="N119">
            <v>100</v>
          </cell>
          <cell r="O119">
            <v>0</v>
          </cell>
          <cell r="P119">
            <v>0</v>
          </cell>
          <cell r="Q119">
            <v>0</v>
          </cell>
          <cell r="R119">
            <v>0</v>
          </cell>
          <cell r="S119">
            <v>0</v>
          </cell>
          <cell r="T119">
            <v>0</v>
          </cell>
          <cell r="U119">
            <v>0</v>
          </cell>
          <cell r="V119">
            <v>0</v>
          </cell>
          <cell r="W119">
            <v>0</v>
          </cell>
          <cell r="X119">
            <v>0</v>
          </cell>
          <cell r="Y119">
            <v>0</v>
          </cell>
        </row>
        <row r="120">
          <cell r="A120" t="str">
            <v>ES-24-6691</v>
          </cell>
          <cell r="B120" t="str">
            <v>ACEMATT OK 520</v>
          </cell>
          <cell r="C120" t="str">
            <v>Extender</v>
          </cell>
          <cell r="D120" t="str">
            <v>Sílicas</v>
          </cell>
          <cell r="E120" t="str">
            <v>Agente matizante adecuado para recubrimientos pigmentados, claros y no pigmentados. Da mucha suavidad a la película. Tamaño de partícula d50 de 6,5 µm</v>
          </cell>
          <cell r="F120" t="str">
            <v>Sílica amorfa precipitada</v>
          </cell>
          <cell r="G120" t="str">
            <v>Sólido</v>
          </cell>
          <cell r="H120" t="str">
            <v>Polvo blanco</v>
          </cell>
          <cell r="I120" t="str">
            <v>-</v>
          </cell>
          <cell r="J120" t="str">
            <v>-</v>
          </cell>
          <cell r="K120" t="str">
            <v>-</v>
          </cell>
          <cell r="L120">
            <v>1.9975080000000001</v>
          </cell>
          <cell r="M120">
            <v>100</v>
          </cell>
          <cell r="N120">
            <v>100</v>
          </cell>
          <cell r="O120">
            <v>270</v>
          </cell>
          <cell r="P120" t="str">
            <v>N/A</v>
          </cell>
          <cell r="Q120" t="str">
            <v>N/A</v>
          </cell>
          <cell r="R120" t="str">
            <v>N/A</v>
          </cell>
          <cell r="S120" t="str">
            <v>N/A</v>
          </cell>
          <cell r="T120" t="str">
            <v>N/A</v>
          </cell>
          <cell r="U120" t="str">
            <v>-</v>
          </cell>
          <cell r="V120" t="str">
            <v>-</v>
          </cell>
          <cell r="W120" t="str">
            <v>-</v>
          </cell>
          <cell r="X120" t="str">
            <v>-</v>
          </cell>
          <cell r="Y120" t="str">
            <v>-</v>
          </cell>
        </row>
        <row r="121">
          <cell r="A121" t="str">
            <v>ES-89-5830</v>
          </cell>
          <cell r="B121" t="str">
            <v>SILICA SAND JYE-16/CA-0030/SILVERB M500</v>
          </cell>
          <cell r="C121" t="str">
            <v>Extender</v>
          </cell>
          <cell r="D121" t="str">
            <v>Sílicas</v>
          </cell>
          <cell r="E121" t="str">
            <v>Silica cristalina producida de cuarzo de alta pureza. Es completamente inerte y de pH neutro. Tiene baja área superficial, absorción de aceite mínima. Tamaño de partícula d10 de 2  µm, d50 de 4 µm y d90 de 10  µm</v>
          </cell>
          <cell r="F121" t="str">
            <v>Cuarzo</v>
          </cell>
          <cell r="G121" t="str">
            <v>Sólido</v>
          </cell>
          <cell r="H121" t="str">
            <v>Polvo</v>
          </cell>
          <cell r="I121" t="str">
            <v>-</v>
          </cell>
          <cell r="J121" t="str">
            <v>-</v>
          </cell>
          <cell r="K121" t="str">
            <v>-</v>
          </cell>
          <cell r="L121">
            <v>2.65</v>
          </cell>
          <cell r="M121">
            <v>100</v>
          </cell>
          <cell r="N121">
            <v>100</v>
          </cell>
          <cell r="O121">
            <v>23</v>
          </cell>
          <cell r="P121" t="str">
            <v>N/A</v>
          </cell>
          <cell r="Q121" t="str">
            <v>N/A</v>
          </cell>
          <cell r="R121" t="str">
            <v>N/A</v>
          </cell>
          <cell r="S121" t="str">
            <v>N/A</v>
          </cell>
          <cell r="T121" t="str">
            <v>N/A</v>
          </cell>
          <cell r="U121" t="str">
            <v>-</v>
          </cell>
          <cell r="V121" t="str">
            <v>-</v>
          </cell>
          <cell r="W121" t="str">
            <v>-</v>
          </cell>
          <cell r="X121" t="str">
            <v>-</v>
          </cell>
          <cell r="Y121" t="str">
            <v>-</v>
          </cell>
        </row>
        <row r="122">
          <cell r="A122" t="str">
            <v>ESC-677</v>
          </cell>
          <cell r="B122" t="str">
            <v>AEROSIL 200 / CAB-O-SIL M-5</v>
          </cell>
          <cell r="C122" t="str">
            <v>Extender</v>
          </cell>
          <cell r="D122" t="str">
            <v>Sílicas</v>
          </cell>
          <cell r="E122" t="str">
            <v>Fumed sílica hidrofílica con control de reología y tixotropía de sistemas líquidos, aglutinantes, polímeros, etc. Antisedimentante, espesante y antidescuelgue. Tamaño de partícula promedio de 0,2 - 0,3  µm</v>
          </cell>
          <cell r="F122" t="str">
            <v>Dióxido de silicio</v>
          </cell>
          <cell r="G122" t="str">
            <v>Sólido</v>
          </cell>
          <cell r="H122" t="str">
            <v>Polvo blanco</v>
          </cell>
          <cell r="I122" t="str">
            <v>-</v>
          </cell>
          <cell r="J122" t="str">
            <v>-</v>
          </cell>
          <cell r="K122" t="str">
            <v>-</v>
          </cell>
          <cell r="L122">
            <v>2.2000000000000002</v>
          </cell>
          <cell r="M122">
            <v>100</v>
          </cell>
          <cell r="N122">
            <v>100</v>
          </cell>
          <cell r="O122">
            <v>350</v>
          </cell>
          <cell r="P122" t="str">
            <v>N/A</v>
          </cell>
          <cell r="Q122" t="str">
            <v>N/A</v>
          </cell>
          <cell r="R122" t="str">
            <v>N/A</v>
          </cell>
          <cell r="S122" t="str">
            <v>N/A</v>
          </cell>
          <cell r="T122" t="str">
            <v>N/A</v>
          </cell>
          <cell r="U122" t="str">
            <v>-</v>
          </cell>
          <cell r="V122" t="str">
            <v>-</v>
          </cell>
          <cell r="W122" t="str">
            <v>-</v>
          </cell>
          <cell r="X122" t="str">
            <v>-</v>
          </cell>
          <cell r="Y122" t="str">
            <v>-</v>
          </cell>
        </row>
        <row r="123">
          <cell r="A123" t="str">
            <v>ESG-1150</v>
          </cell>
          <cell r="B123" t="str">
            <v>LO-VEL 275</v>
          </cell>
          <cell r="C123" t="str">
            <v>Extender</v>
          </cell>
          <cell r="D123" t="str">
            <v>Sílica</v>
          </cell>
          <cell r="E123" t="str">
            <v>Usados para producir adhesivos, ya que tienen caracteristicas hidrofóbicas.</v>
          </cell>
          <cell r="F123" t="str">
            <v>Dióxido de silicio</v>
          </cell>
          <cell r="G123" t="str">
            <v>Sólido</v>
          </cell>
          <cell r="H123" t="str">
            <v>Polvo</v>
          </cell>
          <cell r="I123" t="str">
            <v>_</v>
          </cell>
          <cell r="J123" t="str">
            <v>_</v>
          </cell>
          <cell r="K123" t="str">
            <v>_</v>
          </cell>
          <cell r="L123">
            <v>1.998</v>
          </cell>
          <cell r="M123">
            <v>100</v>
          </cell>
          <cell r="N123">
            <v>100</v>
          </cell>
          <cell r="O123">
            <v>0</v>
          </cell>
          <cell r="P123">
            <v>0</v>
          </cell>
          <cell r="Q123">
            <v>0</v>
          </cell>
          <cell r="R123">
            <v>0</v>
          </cell>
          <cell r="S123">
            <v>0</v>
          </cell>
          <cell r="T123">
            <v>0</v>
          </cell>
          <cell r="U123">
            <v>0</v>
          </cell>
          <cell r="V123">
            <v>0</v>
          </cell>
          <cell r="W123">
            <v>0</v>
          </cell>
          <cell r="X123">
            <v>0</v>
          </cell>
          <cell r="Y123">
            <v>0</v>
          </cell>
        </row>
        <row r="124">
          <cell r="A124" t="str">
            <v>ESH-112</v>
          </cell>
          <cell r="B124" t="str">
            <v>VANSIL W-30 CALCIUM SILICATE</v>
          </cell>
          <cell r="C124" t="str">
            <v>Extender</v>
          </cell>
          <cell r="D124" t="str">
            <v>Sílica</v>
          </cell>
          <cell r="E124" t="str">
            <v xml:space="preserve">Usado para trabajar a altas temperaturas. </v>
          </cell>
          <cell r="F124" t="str">
            <v>Silicato de calcio</v>
          </cell>
          <cell r="G124" t="str">
            <v>Sólido</v>
          </cell>
          <cell r="H124" t="str">
            <v>Polvo blanco</v>
          </cell>
          <cell r="I124" t="str">
            <v>_</v>
          </cell>
          <cell r="J124" t="str">
            <v>_</v>
          </cell>
          <cell r="K124" t="str">
            <v>_</v>
          </cell>
          <cell r="L124">
            <v>2.899</v>
          </cell>
          <cell r="M124">
            <v>100</v>
          </cell>
          <cell r="N124">
            <v>100</v>
          </cell>
          <cell r="O124">
            <v>0</v>
          </cell>
          <cell r="P124">
            <v>0</v>
          </cell>
          <cell r="Q124">
            <v>0</v>
          </cell>
          <cell r="R124">
            <v>0</v>
          </cell>
          <cell r="S124">
            <v>0</v>
          </cell>
          <cell r="T124">
            <v>0</v>
          </cell>
          <cell r="U124">
            <v>0</v>
          </cell>
          <cell r="V124">
            <v>0</v>
          </cell>
          <cell r="W124">
            <v>0</v>
          </cell>
          <cell r="X124">
            <v>0</v>
          </cell>
          <cell r="Y124">
            <v>0</v>
          </cell>
        </row>
        <row r="125">
          <cell r="A125" t="str">
            <v>ESP-1695</v>
          </cell>
          <cell r="B125" t="str">
            <v>AEROSIL R 972</v>
          </cell>
          <cell r="C125" t="str">
            <v>Extender</v>
          </cell>
          <cell r="D125" t="str">
            <v>Sílicas</v>
          </cell>
          <cell r="E125" t="str">
            <v>Fumed silica hidrofóbica anti-sedimentante en recubrimientos, es estabilizante de pigmentos y mejora la protección a la corrosión. Tiene control reolpogico en sistemas líquidos. Tamaño de partícula promedio de 16 nm</v>
          </cell>
          <cell r="F125" t="str">
            <v>Dióxido de silicio</v>
          </cell>
          <cell r="G125" t="str">
            <v>Sólido</v>
          </cell>
          <cell r="H125" t="str">
            <v>Polvo blanco</v>
          </cell>
          <cell r="I125" t="str">
            <v>-</v>
          </cell>
          <cell r="J125" t="str">
            <v>-</v>
          </cell>
          <cell r="K125" t="str">
            <v>-</v>
          </cell>
          <cell r="L125">
            <v>2.2000000000000002</v>
          </cell>
          <cell r="M125">
            <v>100</v>
          </cell>
          <cell r="N125">
            <v>100</v>
          </cell>
          <cell r="O125" t="str">
            <v>No Info</v>
          </cell>
          <cell r="P125" t="str">
            <v>N/A</v>
          </cell>
          <cell r="Q125" t="str">
            <v>N/A</v>
          </cell>
          <cell r="R125" t="str">
            <v>N/A</v>
          </cell>
          <cell r="S125" t="str">
            <v>N/A</v>
          </cell>
          <cell r="T125" t="str">
            <v>N/A</v>
          </cell>
          <cell r="U125" t="str">
            <v>-</v>
          </cell>
          <cell r="V125" t="str">
            <v>-</v>
          </cell>
          <cell r="W125" t="str">
            <v>-</v>
          </cell>
          <cell r="X125" t="str">
            <v>-</v>
          </cell>
          <cell r="Y125" t="str">
            <v>-</v>
          </cell>
        </row>
        <row r="126">
          <cell r="A126" t="str">
            <v>ESQ-8235</v>
          </cell>
          <cell r="B126" t="str">
            <v>AEROSIL R812 / R812 VV60</v>
          </cell>
          <cell r="C126" t="str">
            <v>Extender</v>
          </cell>
          <cell r="D126" t="str">
            <v>Sílicas</v>
          </cell>
          <cell r="E126" t="str">
            <v>Fumed silica hidrofóbica anti-sedimentante, para la estabilización de los pigmentos y mejora el efecto de la protección a la corrosión. Tiene control reológico en sistemas líquidos complejos. Tamaño de partícula promedio de 7  nm</v>
          </cell>
          <cell r="F126" t="str">
            <v>Dióxido de silicio amorfo, hidrfóbico</v>
          </cell>
          <cell r="G126" t="str">
            <v>Sólido</v>
          </cell>
          <cell r="H126" t="str">
            <v>Polvo blanco</v>
          </cell>
          <cell r="I126" t="str">
            <v>-</v>
          </cell>
          <cell r="J126" t="str">
            <v>-</v>
          </cell>
          <cell r="K126" t="str">
            <v>-</v>
          </cell>
          <cell r="L126">
            <v>2.1964199999999998</v>
          </cell>
          <cell r="M126">
            <v>100</v>
          </cell>
          <cell r="N126">
            <v>100</v>
          </cell>
          <cell r="O126">
            <v>180</v>
          </cell>
          <cell r="P126" t="str">
            <v>N/A</v>
          </cell>
          <cell r="Q126" t="str">
            <v>N/A</v>
          </cell>
          <cell r="R126" t="str">
            <v>N/A</v>
          </cell>
          <cell r="S126" t="str">
            <v>N/A</v>
          </cell>
          <cell r="T126" t="str">
            <v>N/A</v>
          </cell>
          <cell r="U126" t="str">
            <v>-</v>
          </cell>
          <cell r="V126" t="str">
            <v>-</v>
          </cell>
          <cell r="W126" t="str">
            <v>-</v>
          </cell>
          <cell r="X126" t="str">
            <v>-</v>
          </cell>
          <cell r="Y126" t="str">
            <v>-</v>
          </cell>
        </row>
        <row r="127">
          <cell r="A127" t="str">
            <v>ESW-5344</v>
          </cell>
          <cell r="B127" t="str">
            <v>AEROSIL 300</v>
          </cell>
          <cell r="C127" t="str">
            <v>Extender</v>
          </cell>
          <cell r="D127" t="str">
            <v>Sílicas</v>
          </cell>
          <cell r="E127" t="str">
            <v>Fumed silica hidrofílica de control de la reología y tixotropía de líquidos, enlazantes y polímeros. Dispersión óptima. Excelente transparencia en resinas poliéster insaturadas. Tamaño de partícula promedio de 7 nm</v>
          </cell>
          <cell r="F127" t="str">
            <v xml:space="preserve">Sílica amorfa </v>
          </cell>
          <cell r="G127" t="str">
            <v>Sólido</v>
          </cell>
          <cell r="H127" t="str">
            <v>Polvo blanco</v>
          </cell>
          <cell r="I127" t="str">
            <v>-</v>
          </cell>
          <cell r="J127" t="str">
            <v>-</v>
          </cell>
          <cell r="K127" t="str">
            <v>-</v>
          </cell>
          <cell r="L127">
            <v>2.2000000000000002</v>
          </cell>
          <cell r="M127">
            <v>100</v>
          </cell>
          <cell r="N127">
            <v>100</v>
          </cell>
          <cell r="O127" t="str">
            <v>No Info</v>
          </cell>
          <cell r="P127" t="str">
            <v>N/A</v>
          </cell>
          <cell r="Q127" t="str">
            <v>N/A</v>
          </cell>
          <cell r="R127" t="str">
            <v>N/A</v>
          </cell>
          <cell r="S127" t="str">
            <v>N/A</v>
          </cell>
          <cell r="T127" t="str">
            <v>N/A</v>
          </cell>
          <cell r="U127" t="str">
            <v>-</v>
          </cell>
          <cell r="V127" t="str">
            <v>-</v>
          </cell>
          <cell r="W127" t="str">
            <v>-</v>
          </cell>
          <cell r="X127" t="str">
            <v>-</v>
          </cell>
          <cell r="Y127" t="str">
            <v>-</v>
          </cell>
        </row>
        <row r="128">
          <cell r="A128" t="str">
            <v>ESY-2091</v>
          </cell>
          <cell r="B128" t="str">
            <v>MINEX 4</v>
          </cell>
          <cell r="C128" t="str">
            <v>Extender</v>
          </cell>
          <cell r="D128" t="str">
            <v>Sílicas</v>
          </cell>
          <cell r="E128" t="str">
            <v>Extender micronizado con excelente brillo, retención del color y resistencia a la intemperie en pinturas exteriores; Mejor color, brillo, resistencia química y a las manchas, y durabilidad en pinturas interiores. Este grado de micronizado ofrece versatilidad para un amplio rango de usos industriales y de arquitectura. Tamaño de partícula medio de 6,8 µm</v>
          </cell>
          <cell r="F128" t="str">
            <v>Silicato complejo Sodio/Potasio/aluminio</v>
          </cell>
          <cell r="G128" t="str">
            <v>Sólido</v>
          </cell>
          <cell r="H128" t="str">
            <v>Polvo blanco</v>
          </cell>
          <cell r="I128" t="str">
            <v>-</v>
          </cell>
          <cell r="J128" t="str">
            <v>-</v>
          </cell>
          <cell r="K128" t="str">
            <v>-</v>
          </cell>
          <cell r="L128">
            <v>2.6059999999999999</v>
          </cell>
          <cell r="M128">
            <v>100</v>
          </cell>
          <cell r="N128">
            <v>100</v>
          </cell>
          <cell r="O128">
            <v>27</v>
          </cell>
          <cell r="P128" t="str">
            <v>N/A</v>
          </cell>
          <cell r="Q128" t="str">
            <v>N/A</v>
          </cell>
          <cell r="R128" t="str">
            <v>N/A</v>
          </cell>
          <cell r="S128" t="str">
            <v>N/A</v>
          </cell>
          <cell r="T128" t="str">
            <v>N/A</v>
          </cell>
          <cell r="U128" t="str">
            <v>-</v>
          </cell>
          <cell r="V128" t="str">
            <v>-</v>
          </cell>
          <cell r="W128" t="str">
            <v>-</v>
          </cell>
          <cell r="X128" t="str">
            <v>-</v>
          </cell>
          <cell r="Y128" t="str">
            <v>-</v>
          </cell>
        </row>
        <row r="129">
          <cell r="A129" t="str">
            <v>ET-13-4187</v>
          </cell>
          <cell r="B129" t="str">
            <v xml:space="preserve">LUZENAC 20M0 </v>
          </cell>
          <cell r="C129" t="str">
            <v>Extender</v>
          </cell>
          <cell r="D129" t="str">
            <v>Talcos, silicatos</v>
          </cell>
          <cell r="E129" t="str">
            <v>Talco/clorito fino multipropósito, adecuado para pinturas decorativas base agua y base solvente y para primers industriales. Realza la dispersabilidad en pinturas base agua y baja la viscosidad en bases polares y no polares. Tamaño de partícula de 4,7  µm</v>
          </cell>
          <cell r="F129" t="str">
            <v>Mineral funcional</v>
          </cell>
          <cell r="G129" t="str">
            <v>Sólido</v>
          </cell>
          <cell r="H129" t="str">
            <v>Polvo</v>
          </cell>
          <cell r="I129" t="str">
            <v>-</v>
          </cell>
          <cell r="J129" t="str">
            <v>-</v>
          </cell>
          <cell r="K129" t="str">
            <v>-</v>
          </cell>
          <cell r="L129">
            <v>2.7000510000000002</v>
          </cell>
          <cell r="M129">
            <v>100</v>
          </cell>
          <cell r="N129">
            <v>100</v>
          </cell>
          <cell r="O129">
            <v>43</v>
          </cell>
          <cell r="P129" t="str">
            <v>N/A</v>
          </cell>
          <cell r="Q129" t="str">
            <v>N/A</v>
          </cell>
          <cell r="R129" t="str">
            <v>N/A</v>
          </cell>
          <cell r="S129" t="str">
            <v>N/A</v>
          </cell>
          <cell r="T129" t="str">
            <v>N/A</v>
          </cell>
          <cell r="U129" t="str">
            <v>-</v>
          </cell>
          <cell r="V129" t="str">
            <v>-</v>
          </cell>
          <cell r="W129" t="str">
            <v>-</v>
          </cell>
          <cell r="X129" t="str">
            <v>-</v>
          </cell>
          <cell r="Y129" t="str">
            <v>-</v>
          </cell>
        </row>
        <row r="130">
          <cell r="A130" t="str">
            <v>ET-14-1903</v>
          </cell>
          <cell r="B130" t="str">
            <v xml:space="preserve">LUZENAC ST60 </v>
          </cell>
          <cell r="C130" t="str">
            <v>Extender</v>
          </cell>
          <cell r="D130" t="str">
            <v>Talcos, silicatos</v>
          </cell>
          <cell r="E130" t="str">
            <v>Talco/clorito de grado estandar con baja absorción de aceite para primers con bajo contenido de VOC y dando buena resistencia a la corrosión. Tamaño de partícula promedio de 10,5 µm</v>
          </cell>
          <cell r="F130" t="str">
            <v>Mineral funcional</v>
          </cell>
          <cell r="G130" t="str">
            <v>Sólido</v>
          </cell>
          <cell r="H130" t="str">
            <v>Polvo blanco</v>
          </cell>
          <cell r="I130" t="str">
            <v>-</v>
          </cell>
          <cell r="J130" t="str">
            <v>-</v>
          </cell>
          <cell r="K130" t="str">
            <v>-</v>
          </cell>
          <cell r="L130">
            <v>2.78</v>
          </cell>
          <cell r="M130">
            <v>100</v>
          </cell>
          <cell r="N130">
            <v>100</v>
          </cell>
          <cell r="O130">
            <v>29</v>
          </cell>
          <cell r="P130" t="str">
            <v>N/A</v>
          </cell>
          <cell r="Q130" t="str">
            <v>N/A</v>
          </cell>
          <cell r="R130" t="str">
            <v>N/A</v>
          </cell>
          <cell r="S130" t="str">
            <v>N/A</v>
          </cell>
          <cell r="T130" t="str">
            <v>N/A</v>
          </cell>
          <cell r="U130" t="str">
            <v>-</v>
          </cell>
          <cell r="V130" t="str">
            <v>-</v>
          </cell>
          <cell r="W130" t="str">
            <v>-</v>
          </cell>
          <cell r="X130" t="str">
            <v>-</v>
          </cell>
          <cell r="Y130" t="str">
            <v>-</v>
          </cell>
        </row>
        <row r="131">
          <cell r="A131" t="str">
            <v>ET-17-2737</v>
          </cell>
          <cell r="B131" t="str">
            <v xml:space="preserve">MISTRON MONOMIX G </v>
          </cell>
          <cell r="C131" t="str">
            <v>Extender</v>
          </cell>
          <cell r="D131" t="str">
            <v>Talcos, silicatos</v>
          </cell>
          <cell r="E131" t="str">
            <v>Talco fino de alto brillo usado para extensión del pigmento, ajuste de brillo, control reológico, lijabilidad, efecto barrera, resistencia a la corrosión, bloqueo de manchas en primers industriales, topcoats, primers automotrices, pinturas decorativas y barnices. Tamaño de partícula promedio d50 de 3 µm</v>
          </cell>
          <cell r="F131" t="str">
            <v>Mineral funcional</v>
          </cell>
          <cell r="G131" t="str">
            <v>Sólido</v>
          </cell>
          <cell r="H131" t="str">
            <v>Polvo blanco</v>
          </cell>
          <cell r="I131" t="str">
            <v>-</v>
          </cell>
          <cell r="J131" t="str">
            <v>-</v>
          </cell>
          <cell r="K131" t="str">
            <v>-</v>
          </cell>
          <cell r="L131">
            <v>2.78</v>
          </cell>
          <cell r="M131">
            <v>100</v>
          </cell>
          <cell r="N131">
            <v>100</v>
          </cell>
          <cell r="O131">
            <v>46.75</v>
          </cell>
          <cell r="P131" t="str">
            <v>N/A</v>
          </cell>
          <cell r="Q131" t="str">
            <v>N/A</v>
          </cell>
          <cell r="R131" t="str">
            <v>N/A</v>
          </cell>
          <cell r="S131" t="str">
            <v>N/A</v>
          </cell>
          <cell r="T131" t="str">
            <v>N/A</v>
          </cell>
          <cell r="U131" t="str">
            <v>-</v>
          </cell>
          <cell r="V131" t="str">
            <v>-</v>
          </cell>
          <cell r="W131" t="str">
            <v>-</v>
          </cell>
          <cell r="X131" t="str">
            <v>-</v>
          </cell>
          <cell r="Y131" t="str">
            <v>-</v>
          </cell>
        </row>
        <row r="132">
          <cell r="A132" t="str">
            <v>ET-21-3439</v>
          </cell>
          <cell r="B132" t="str">
            <v>MICRON TALC 325 LOA</v>
          </cell>
          <cell r="C132" t="str">
            <v>Extender</v>
          </cell>
          <cell r="D132" t="str">
            <v>Talcos, silicatos</v>
          </cell>
          <cell r="E132" t="str">
            <v>Extender que mejora la resistencia a la intemperie. La distribución del tamaño de partícula facilita la incorporación en sistemas orgánicos. Mantiene las propiedades reológicas y funcionales. Tamaño de partícula promedio d97 de 53  µm, d50 de 15  µm</v>
          </cell>
          <cell r="F132" t="str">
            <v>Silicato de magnesio hidratado</v>
          </cell>
          <cell r="G132" t="str">
            <v>Sólido</v>
          </cell>
          <cell r="H132" t="str">
            <v>Polvo</v>
          </cell>
          <cell r="I132" t="str">
            <v>-</v>
          </cell>
          <cell r="J132" t="str">
            <v>-</v>
          </cell>
          <cell r="K132" t="str">
            <v>-</v>
          </cell>
          <cell r="L132">
            <v>2.7</v>
          </cell>
          <cell r="M132">
            <v>100</v>
          </cell>
          <cell r="N132">
            <v>100</v>
          </cell>
          <cell r="O132">
            <v>22</v>
          </cell>
          <cell r="P132" t="str">
            <v>N/A</v>
          </cell>
          <cell r="Q132" t="str">
            <v>N/A</v>
          </cell>
          <cell r="R132" t="str">
            <v>N/A</v>
          </cell>
          <cell r="S132" t="str">
            <v>N/A</v>
          </cell>
          <cell r="T132" t="str">
            <v>N/A</v>
          </cell>
          <cell r="U132" t="str">
            <v>-</v>
          </cell>
          <cell r="V132" t="str">
            <v>-</v>
          </cell>
          <cell r="W132" t="str">
            <v>-</v>
          </cell>
          <cell r="X132" t="str">
            <v>-</v>
          </cell>
          <cell r="Y132" t="str">
            <v>-</v>
          </cell>
        </row>
        <row r="133">
          <cell r="A133" t="str">
            <v>ET-29-9104</v>
          </cell>
          <cell r="B133" t="str">
            <v>TALCO BLANCO MICRONIZADO</v>
          </cell>
          <cell r="C133" t="str">
            <v>Extender</v>
          </cell>
          <cell r="D133" t="str">
            <v>Talcos, silicatos</v>
          </cell>
          <cell r="E133" t="str">
            <v>Pigmento extender de partícula más pequeña, adicionar tamaño de particula y alguna formulas que se usa. Tamaño de partícula promedio de 3,5 a 4,4   µm</v>
          </cell>
          <cell r="F133" t="str">
            <v>Talco en polvo</v>
          </cell>
          <cell r="G133" t="str">
            <v>Sólido</v>
          </cell>
          <cell r="H133" t="str">
            <v>Polvo blanco</v>
          </cell>
          <cell r="I133" t="str">
            <v>-</v>
          </cell>
          <cell r="J133" t="str">
            <v>-</v>
          </cell>
          <cell r="K133" t="str">
            <v>-</v>
          </cell>
          <cell r="L133">
            <v>2.71</v>
          </cell>
          <cell r="M133">
            <v>100</v>
          </cell>
          <cell r="N133">
            <v>100</v>
          </cell>
          <cell r="O133">
            <v>38</v>
          </cell>
          <cell r="P133" t="str">
            <v>N/A</v>
          </cell>
          <cell r="Q133" t="str">
            <v>N/A</v>
          </cell>
          <cell r="R133" t="str">
            <v>N/A</v>
          </cell>
          <cell r="S133" t="str">
            <v>N/A</v>
          </cell>
          <cell r="T133" t="str">
            <v>N/A</v>
          </cell>
          <cell r="U133" t="str">
            <v>-</v>
          </cell>
          <cell r="V133" t="str">
            <v>-</v>
          </cell>
          <cell r="W133" t="str">
            <v>-</v>
          </cell>
          <cell r="X133" t="str">
            <v>-</v>
          </cell>
          <cell r="Y133" t="str">
            <v>-</v>
          </cell>
        </row>
        <row r="134">
          <cell r="A134" t="str">
            <v>ET-51-8411</v>
          </cell>
          <cell r="B134" t="str">
            <v>MICROTALC 20                  </v>
          </cell>
          <cell r="C134" t="str">
            <v>Extender</v>
          </cell>
          <cell r="D134" t="str">
            <v>Talcos, silicatos</v>
          </cell>
          <cell r="E134" t="str">
            <v>Su proncipal utilidad se le da para la fabricación de pinturas, adhesivos y misillas.</v>
          </cell>
          <cell r="F134" t="str">
            <v>Silicato de magnesio y calcio</v>
          </cell>
          <cell r="G134" t="str">
            <v>sólido</v>
          </cell>
          <cell r="H134" t="str">
            <v>Polvo gris</v>
          </cell>
          <cell r="I134" t="str">
            <v>_</v>
          </cell>
          <cell r="J134" t="str">
            <v>_</v>
          </cell>
          <cell r="K134" t="str">
            <v>_</v>
          </cell>
          <cell r="L134">
            <v>2.75</v>
          </cell>
          <cell r="M134">
            <v>100</v>
          </cell>
          <cell r="N134">
            <v>100</v>
          </cell>
          <cell r="O134">
            <v>0</v>
          </cell>
          <cell r="P134">
            <v>0</v>
          </cell>
          <cell r="Q134">
            <v>0</v>
          </cell>
          <cell r="R134">
            <v>0</v>
          </cell>
          <cell r="S134">
            <v>0</v>
          </cell>
          <cell r="T134">
            <v>0</v>
          </cell>
          <cell r="U134">
            <v>0</v>
          </cell>
          <cell r="V134">
            <v>0</v>
          </cell>
          <cell r="W134">
            <v>0</v>
          </cell>
          <cell r="X134">
            <v>0</v>
          </cell>
          <cell r="Y134">
            <v>0</v>
          </cell>
        </row>
        <row r="135">
          <cell r="A135" t="str">
            <v>ET-54-4848</v>
          </cell>
          <cell r="B135" t="str">
            <v xml:space="preserve">FINNTALC M40 </v>
          </cell>
          <cell r="C135" t="str">
            <v>Extender</v>
          </cell>
          <cell r="D135" t="str">
            <v>Talcos, silicatos</v>
          </cell>
          <cell r="E135" t="str">
            <v>Talco de tamaño medio de partícula y de baja absorción de aceite. Tamaño promedio de partícula d50 de 15 µm, d98 de 45  µm</v>
          </cell>
          <cell r="F135" t="str">
            <v xml:space="preserve">Silicato de magnesio </v>
          </cell>
          <cell r="G135" t="str">
            <v>Sólido</v>
          </cell>
          <cell r="H135" t="str">
            <v>Polvo</v>
          </cell>
          <cell r="I135" t="str">
            <v>-</v>
          </cell>
          <cell r="J135" t="str">
            <v>-</v>
          </cell>
          <cell r="K135" t="str">
            <v>-</v>
          </cell>
          <cell r="L135">
            <v>2.75</v>
          </cell>
          <cell r="M135">
            <v>98.5</v>
          </cell>
          <cell r="N135">
            <v>95.867000000000004</v>
          </cell>
          <cell r="O135">
            <v>24</v>
          </cell>
          <cell r="P135" t="str">
            <v>N/A</v>
          </cell>
          <cell r="Q135" t="str">
            <v>N/A</v>
          </cell>
          <cell r="R135" t="str">
            <v>N/A</v>
          </cell>
          <cell r="S135" t="str">
            <v>N/A</v>
          </cell>
          <cell r="T135" t="str">
            <v>N/A</v>
          </cell>
          <cell r="U135" t="str">
            <v>-</v>
          </cell>
          <cell r="V135" t="str">
            <v>-</v>
          </cell>
          <cell r="W135" t="str">
            <v>-</v>
          </cell>
          <cell r="X135" t="str">
            <v>-</v>
          </cell>
          <cell r="Y135" t="str">
            <v>-</v>
          </cell>
        </row>
        <row r="136">
          <cell r="A136" t="str">
            <v>ET-58-7242</v>
          </cell>
          <cell r="B136" t="str">
            <v>MICROTALC 38</v>
          </cell>
          <cell r="C136" t="str">
            <v>Extender</v>
          </cell>
          <cell r="D136" t="str">
            <v>Talcos, silicatos</v>
          </cell>
          <cell r="E136" t="str">
            <v>Talco con tamaño de partícula controlada utilizado como carga. Ayuda en la suspensión y extensión de los pigmentos, conserva la estabilidad de la emulsión de las pinturas y mantiene su viscosidad, conserva el color, la untuosidad y suavidad del producto final. Tamaño de partícula promedio d50 de 10-14 µm, d90 de 27-40 µm</v>
          </cell>
          <cell r="F136" t="str">
            <v>Talco Mesh 400</v>
          </cell>
          <cell r="G136" t="str">
            <v>Sólido</v>
          </cell>
          <cell r="H136" t="str">
            <v>Polvo gris</v>
          </cell>
          <cell r="I136" t="str">
            <v>-</v>
          </cell>
          <cell r="J136" t="str">
            <v>-</v>
          </cell>
          <cell r="K136" t="str">
            <v>-</v>
          </cell>
          <cell r="L136">
            <v>2.75</v>
          </cell>
          <cell r="M136">
            <v>100</v>
          </cell>
          <cell r="N136">
            <v>100</v>
          </cell>
          <cell r="O136">
            <v>34</v>
          </cell>
          <cell r="P136" t="str">
            <v>N/A</v>
          </cell>
          <cell r="Q136" t="str">
            <v>N/A</v>
          </cell>
          <cell r="R136" t="str">
            <v>N/A</v>
          </cell>
          <cell r="S136" t="str">
            <v>N/A</v>
          </cell>
          <cell r="T136" t="str">
            <v>N/A</v>
          </cell>
          <cell r="U136" t="str">
            <v>-</v>
          </cell>
          <cell r="V136" t="str">
            <v>-</v>
          </cell>
          <cell r="W136" t="str">
            <v>-</v>
          </cell>
          <cell r="X136" t="str">
            <v>-</v>
          </cell>
          <cell r="Y136" t="str">
            <v>-</v>
          </cell>
        </row>
        <row r="137">
          <cell r="A137" t="str">
            <v>ET-76-7039</v>
          </cell>
          <cell r="B137" t="str">
            <v>MICROTALC GR-25</v>
          </cell>
          <cell r="C137" t="str">
            <v>Extender</v>
          </cell>
          <cell r="D137" t="str">
            <v>Talcos, silicatos</v>
          </cell>
          <cell r="E137" t="str">
            <v>Utilizado como carga en la fabricación de vinilos oscuros, ayuda en la suspensión y extensión de los pigmentos, conserva la estabilidad de la emulsión de las pinturas y mantiene su viscosidad, conserva el color, la untuosidad y suavidad del producto final. Tamaño de partícula promedio d50 de 9-14 µm, d90 de 25-35 µm</v>
          </cell>
          <cell r="F137" t="str">
            <v>Talco Mesh 400</v>
          </cell>
          <cell r="G137" t="str">
            <v>Sólido</v>
          </cell>
          <cell r="H137" t="str">
            <v>Polvo gris</v>
          </cell>
          <cell r="I137" t="str">
            <v>-</v>
          </cell>
          <cell r="J137" t="str">
            <v>-</v>
          </cell>
          <cell r="K137" t="str">
            <v>-</v>
          </cell>
          <cell r="L137">
            <v>2.75</v>
          </cell>
          <cell r="M137">
            <v>100</v>
          </cell>
          <cell r="N137">
            <v>100</v>
          </cell>
          <cell r="O137">
            <v>36</v>
          </cell>
          <cell r="P137" t="str">
            <v>N/A</v>
          </cell>
          <cell r="Q137" t="str">
            <v>N/A</v>
          </cell>
          <cell r="R137" t="str">
            <v>N/A</v>
          </cell>
          <cell r="S137" t="str">
            <v>N/A</v>
          </cell>
          <cell r="T137" t="str">
            <v>N/A</v>
          </cell>
          <cell r="U137" t="str">
            <v>-</v>
          </cell>
          <cell r="V137" t="str">
            <v>-</v>
          </cell>
          <cell r="W137" t="str">
            <v>-</v>
          </cell>
          <cell r="X137" t="str">
            <v>-</v>
          </cell>
          <cell r="Y137" t="str">
            <v>-</v>
          </cell>
        </row>
        <row r="138">
          <cell r="A138" t="str">
            <v>ET-88-6238</v>
          </cell>
          <cell r="B138" t="str">
            <v>FINNTALC M15</v>
          </cell>
          <cell r="C138" t="str">
            <v>Extender</v>
          </cell>
          <cell r="D138" t="str">
            <v>Talcos, silicatos</v>
          </cell>
          <cell r="E138" t="str">
            <v>Talco de tamaño de partícula d50 de 4,5 µm, d98 de22 µm</v>
          </cell>
          <cell r="F138" t="str">
            <v>Silicato de magnesio hidratado</v>
          </cell>
          <cell r="G138" t="str">
            <v>Sólido</v>
          </cell>
          <cell r="H138" t="str">
            <v>Polvo gris</v>
          </cell>
          <cell r="I138" t="str">
            <v>-</v>
          </cell>
          <cell r="J138" t="str">
            <v>-</v>
          </cell>
          <cell r="K138" t="str">
            <v>-</v>
          </cell>
          <cell r="L138">
            <v>2.75</v>
          </cell>
          <cell r="M138">
            <v>100</v>
          </cell>
          <cell r="N138">
            <v>100</v>
          </cell>
          <cell r="O138">
            <v>41</v>
          </cell>
          <cell r="P138" t="str">
            <v>N/A</v>
          </cell>
          <cell r="Q138" t="str">
            <v>N/A</v>
          </cell>
          <cell r="R138" t="str">
            <v>N/A</v>
          </cell>
          <cell r="S138" t="str">
            <v>N/A</v>
          </cell>
          <cell r="T138" t="str">
            <v>N/A</v>
          </cell>
          <cell r="U138" t="str">
            <v>-</v>
          </cell>
          <cell r="V138" t="str">
            <v>-</v>
          </cell>
          <cell r="W138" t="str">
            <v>-</v>
          </cell>
          <cell r="X138" t="str">
            <v>-</v>
          </cell>
          <cell r="Y138" t="str">
            <v>-</v>
          </cell>
        </row>
        <row r="139">
          <cell r="A139" t="str">
            <v>ET-96-6997</v>
          </cell>
          <cell r="B139" t="str">
            <v>PLUSTALC D30E</v>
          </cell>
          <cell r="C139" t="str">
            <v>Extender</v>
          </cell>
          <cell r="D139" t="str">
            <v>Talcos, silicatos</v>
          </cell>
          <cell r="E139" t="str">
            <v>Talco de baja absorción de aceite, alta luminosidad con tamaño de partícula estandarizado.  Alto contenido de sólidos y baja viscosidad, excelentes propiedades anticorrosivas, alta hidrofobicidad, buena dispersabilidad, lijabilidad y promoción de la adhesión superficial.  Tamaño de partícula d50 de 10 µm, d98 de24 µm</v>
          </cell>
          <cell r="F139" t="str">
            <v>Silicato de magnesio hidratado</v>
          </cell>
          <cell r="G139" t="str">
            <v>Sólido</v>
          </cell>
          <cell r="H139" t="str">
            <v>Polvo blanco</v>
          </cell>
          <cell r="I139" t="str">
            <v>-</v>
          </cell>
          <cell r="J139" t="str">
            <v>-</v>
          </cell>
          <cell r="K139" t="str">
            <v>-</v>
          </cell>
          <cell r="L139">
            <v>2.7460640000000001</v>
          </cell>
          <cell r="M139">
            <v>100</v>
          </cell>
          <cell r="N139">
            <v>100</v>
          </cell>
          <cell r="O139">
            <v>28</v>
          </cell>
          <cell r="P139" t="str">
            <v>N/A</v>
          </cell>
          <cell r="Q139" t="str">
            <v>N/A</v>
          </cell>
          <cell r="R139" t="str">
            <v>N/A</v>
          </cell>
          <cell r="S139" t="str">
            <v>N/A</v>
          </cell>
          <cell r="T139" t="str">
            <v>N/A</v>
          </cell>
          <cell r="U139" t="str">
            <v>-</v>
          </cell>
          <cell r="V139" t="str">
            <v>-</v>
          </cell>
          <cell r="W139" t="str">
            <v>-</v>
          </cell>
          <cell r="X139" t="str">
            <v>-</v>
          </cell>
          <cell r="Y139" t="str">
            <v>-</v>
          </cell>
        </row>
        <row r="140">
          <cell r="A140" t="str">
            <v>ET-99-6191</v>
          </cell>
          <cell r="B140" t="str">
            <v>MICROTALC GR-90</v>
          </cell>
          <cell r="C140" t="str">
            <v>Extender</v>
          </cell>
          <cell r="D140" t="str">
            <v>Talcos, silicatos</v>
          </cell>
          <cell r="E140" t="str">
            <v>Talco con tamaño de partícula controlado, caracterizado por su alta pureza mineralógica y estabilidad química. Tamaño de partícula d50 de 14-18  µm, d90 de 40-55  µm</v>
          </cell>
          <cell r="F140" t="str">
            <v>Talco</v>
          </cell>
          <cell r="G140" t="str">
            <v>Sólido</v>
          </cell>
          <cell r="H140" t="str">
            <v>Polvo gris</v>
          </cell>
          <cell r="I140" t="str">
            <v>-</v>
          </cell>
          <cell r="J140" t="str">
            <v>-</v>
          </cell>
          <cell r="K140" t="str">
            <v>-</v>
          </cell>
          <cell r="L140">
            <v>2.75</v>
          </cell>
          <cell r="M140">
            <v>100</v>
          </cell>
          <cell r="N140">
            <v>100</v>
          </cell>
          <cell r="O140">
            <v>39</v>
          </cell>
          <cell r="P140" t="str">
            <v>N/A</v>
          </cell>
          <cell r="Q140" t="str">
            <v>N/A</v>
          </cell>
          <cell r="R140" t="str">
            <v>N/A</v>
          </cell>
          <cell r="S140" t="str">
            <v>N/A</v>
          </cell>
          <cell r="T140" t="str">
            <v>N/A</v>
          </cell>
          <cell r="U140" t="str">
            <v>-</v>
          </cell>
          <cell r="V140" t="str">
            <v>-</v>
          </cell>
          <cell r="W140" t="str">
            <v>-</v>
          </cell>
          <cell r="X140" t="str">
            <v>-</v>
          </cell>
          <cell r="Y140" t="str">
            <v>-</v>
          </cell>
        </row>
        <row r="141">
          <cell r="A141" t="str">
            <v>EW-29-5001</v>
          </cell>
          <cell r="B141" t="str">
            <v>OMYACARB 2</v>
          </cell>
          <cell r="C141" t="str">
            <v>Extender</v>
          </cell>
          <cell r="D141" t="str">
            <v>Carbonatos de calcio</v>
          </cell>
          <cell r="E141" t="str">
            <v>Carga mineral de baja absorción de aceite y buena dispersión para acabados mate, bajo lustre y semibrillante.  Tamaño de partícula d50 de 3  µm, d98 de 15  µm</v>
          </cell>
          <cell r="F141" t="str">
            <v>Carbonato de calcio cristalino</v>
          </cell>
          <cell r="G141" t="str">
            <v>Sólido</v>
          </cell>
          <cell r="H141" t="str">
            <v>Polvo blanco</v>
          </cell>
          <cell r="I141" t="str">
            <v>-</v>
          </cell>
          <cell r="J141" t="str">
            <v>-</v>
          </cell>
          <cell r="K141" t="str">
            <v>-</v>
          </cell>
          <cell r="L141">
            <v>2.6948979999999998</v>
          </cell>
          <cell r="M141">
            <v>100</v>
          </cell>
          <cell r="N141">
            <v>100</v>
          </cell>
          <cell r="O141">
            <v>24</v>
          </cell>
          <cell r="P141" t="str">
            <v>N/A</v>
          </cell>
          <cell r="Q141" t="str">
            <v>N/A</v>
          </cell>
          <cell r="R141" t="str">
            <v>N/A</v>
          </cell>
          <cell r="S141" t="str">
            <v>N/A</v>
          </cell>
          <cell r="T141" t="str">
            <v>N/A</v>
          </cell>
          <cell r="U141" t="str">
            <v>-</v>
          </cell>
          <cell r="V141" t="str">
            <v>-</v>
          </cell>
          <cell r="W141" t="str">
            <v>-</v>
          </cell>
          <cell r="X141" t="str">
            <v>-</v>
          </cell>
          <cell r="Y141" t="str">
            <v>-</v>
          </cell>
        </row>
        <row r="142">
          <cell r="A142" t="str">
            <v>EW-55-7203</v>
          </cell>
          <cell r="B142" t="str">
            <v>OMYACARB 6LB COCG</v>
          </cell>
          <cell r="C142" t="str">
            <v>Extender</v>
          </cell>
          <cell r="D142" t="str">
            <v>Carbonatos de calcio</v>
          </cell>
          <cell r="E142" t="str">
            <v>Es usado en las industrias básicas, pinturas y plasticos.</v>
          </cell>
          <cell r="F142" t="str">
            <v>Carbonato de calcio</v>
          </cell>
          <cell r="G142" t="str">
            <v>Sólido</v>
          </cell>
          <cell r="H142" t="str">
            <v>Polvo blanco</v>
          </cell>
          <cell r="I142" t="str">
            <v>_</v>
          </cell>
          <cell r="J142" t="str">
            <v>_</v>
          </cell>
          <cell r="K142" t="str">
            <v>_</v>
          </cell>
          <cell r="L142">
            <v>2.6930000000000001</v>
          </cell>
          <cell r="M142">
            <v>100</v>
          </cell>
          <cell r="N142">
            <v>100</v>
          </cell>
          <cell r="O142">
            <v>0</v>
          </cell>
          <cell r="P142">
            <v>0</v>
          </cell>
          <cell r="Q142">
            <v>0</v>
          </cell>
          <cell r="R142">
            <v>0</v>
          </cell>
          <cell r="S142">
            <v>0</v>
          </cell>
          <cell r="T142">
            <v>0</v>
          </cell>
          <cell r="U142">
            <v>0</v>
          </cell>
          <cell r="V142">
            <v>0</v>
          </cell>
          <cell r="W142">
            <v>0</v>
          </cell>
          <cell r="X142">
            <v>0</v>
          </cell>
          <cell r="Y142">
            <v>0</v>
          </cell>
        </row>
        <row r="143">
          <cell r="A143" t="str">
            <v>EW-74-1593</v>
          </cell>
          <cell r="B143" t="str">
            <v>OMYACARB 10</v>
          </cell>
          <cell r="C143" t="str">
            <v>Extender</v>
          </cell>
          <cell r="D143" t="str">
            <v>Carbonatos de calcio</v>
          </cell>
          <cell r="E143" t="str">
            <v>Carga mineral de fácil dispersión. Tamaño de partícula promedio de 12 µm</v>
          </cell>
          <cell r="F143" t="str">
            <v>Carbonato de calcio</v>
          </cell>
          <cell r="G143" t="str">
            <v>Sólido</v>
          </cell>
          <cell r="H143" t="str">
            <v>Polvo blanco</v>
          </cell>
          <cell r="I143" t="str">
            <v>-</v>
          </cell>
          <cell r="J143" t="str">
            <v>-</v>
          </cell>
          <cell r="K143" t="str">
            <v>-</v>
          </cell>
          <cell r="L143">
            <v>2.7</v>
          </cell>
          <cell r="M143">
            <v>100</v>
          </cell>
          <cell r="N143">
            <v>100</v>
          </cell>
          <cell r="O143">
            <v>18.5</v>
          </cell>
          <cell r="P143" t="str">
            <v>N/A</v>
          </cell>
          <cell r="Q143" t="str">
            <v>N/A</v>
          </cell>
          <cell r="R143" t="str">
            <v>N/A</v>
          </cell>
          <cell r="S143" t="str">
            <v>N/A</v>
          </cell>
          <cell r="T143" t="str">
            <v>N/A</v>
          </cell>
          <cell r="U143" t="str">
            <v>-</v>
          </cell>
          <cell r="V143" t="str">
            <v>-</v>
          </cell>
          <cell r="W143" t="str">
            <v>-</v>
          </cell>
          <cell r="X143" t="str">
            <v>-</v>
          </cell>
          <cell r="Y143" t="str">
            <v>-</v>
          </cell>
        </row>
        <row r="144">
          <cell r="A144" t="str">
            <v>EW-83-3570</v>
          </cell>
          <cell r="B144" t="str">
            <v>ULMER WEISS SL</v>
          </cell>
          <cell r="C144" t="str">
            <v>Extender</v>
          </cell>
          <cell r="D144" t="str">
            <v>Carbonatos de calcio</v>
          </cell>
          <cell r="E144" t="str">
            <v>Es usado para la producción de cauchos sintéticos y naturales.</v>
          </cell>
          <cell r="F144" t="str">
            <v>Carbonato de calcio natural</v>
          </cell>
          <cell r="G144" t="str">
            <v>Sólido</v>
          </cell>
          <cell r="H144" t="str">
            <v>Polvo blanco</v>
          </cell>
          <cell r="I144" t="str">
            <v>_</v>
          </cell>
          <cell r="J144" t="str">
            <v>_</v>
          </cell>
          <cell r="K144" t="str">
            <v>_</v>
          </cell>
          <cell r="L144">
            <v>2.7</v>
          </cell>
          <cell r="M144">
            <v>100</v>
          </cell>
          <cell r="N144">
            <v>100</v>
          </cell>
          <cell r="O144">
            <v>0</v>
          </cell>
          <cell r="P144">
            <v>0</v>
          </cell>
          <cell r="Q144">
            <v>0</v>
          </cell>
          <cell r="R144">
            <v>0</v>
          </cell>
          <cell r="S144">
            <v>0</v>
          </cell>
          <cell r="T144">
            <v>0</v>
          </cell>
          <cell r="V144">
            <v>0</v>
          </cell>
          <cell r="W144">
            <v>0</v>
          </cell>
          <cell r="X144">
            <v>0</v>
          </cell>
          <cell r="Y144">
            <v>0</v>
          </cell>
        </row>
        <row r="145">
          <cell r="A145" t="str">
            <v>EZ-39-2016</v>
          </cell>
          <cell r="B145" t="str">
            <v xml:space="preserve">SUZORITE MICA 200-HK </v>
          </cell>
          <cell r="C145" t="str">
            <v>Extender</v>
          </cell>
          <cell r="D145" t="str">
            <v>Otros</v>
          </cell>
          <cell r="E145" t="str">
            <v>Pigmento extender que se usa en sistemas que requieren refuerzo y dónde se necesita una gran resistencia a la humedad, a l calor, a la luz o a los químicos. Ofrece propiedades reológicas, propiedades de barrera mejoradas, promueve la adhesión y reduce el agrietamiento. Tamaño de partícula promedio de 45 µm</v>
          </cell>
          <cell r="F145" t="str">
            <v>PHLOGOPITE MICA-Silicato de magnesio y potasio</v>
          </cell>
          <cell r="G145" t="str">
            <v>Sólido</v>
          </cell>
          <cell r="H145" t="str">
            <v>Polvo ambar</v>
          </cell>
          <cell r="I145" t="str">
            <v>-</v>
          </cell>
          <cell r="J145" t="str">
            <v>-</v>
          </cell>
          <cell r="K145" t="str">
            <v>-</v>
          </cell>
          <cell r="L145">
            <v>2.6960959999999998</v>
          </cell>
          <cell r="M145">
            <v>100</v>
          </cell>
          <cell r="N145">
            <v>100</v>
          </cell>
          <cell r="O145" t="str">
            <v>No Info</v>
          </cell>
          <cell r="P145" t="str">
            <v>N/A</v>
          </cell>
          <cell r="Q145" t="str">
            <v>N/A</v>
          </cell>
          <cell r="R145" t="str">
            <v>N/A</v>
          </cell>
          <cell r="S145" t="str">
            <v>N/A</v>
          </cell>
          <cell r="T145" t="str">
            <v>N/A</v>
          </cell>
          <cell r="U145" t="str">
            <v>-</v>
          </cell>
          <cell r="V145" t="str">
            <v>-</v>
          </cell>
          <cell r="W145" t="str">
            <v>-</v>
          </cell>
          <cell r="X145" t="str">
            <v>-</v>
          </cell>
          <cell r="Y145" t="str">
            <v>-</v>
          </cell>
        </row>
        <row r="146">
          <cell r="A146" t="str">
            <v>EZ-58-6161</v>
          </cell>
          <cell r="B146" t="str">
            <v>CAL VIVA MOLIDA</v>
          </cell>
          <cell r="C146" t="str">
            <v>Extender</v>
          </cell>
          <cell r="D146" t="str">
            <v>Otros</v>
          </cell>
          <cell r="E146" t="str">
            <v>Su uso principal es en la construcción.</v>
          </cell>
          <cell r="F146" t="str">
            <v>Cal viva malla 500</v>
          </cell>
          <cell r="G146" t="str">
            <v>sólido</v>
          </cell>
          <cell r="H146" t="str">
            <v>Polvo gris</v>
          </cell>
          <cell r="I146" t="str">
            <v>_</v>
          </cell>
          <cell r="J146" t="str">
            <v>_</v>
          </cell>
          <cell r="K146" t="str">
            <v>_</v>
          </cell>
          <cell r="L146">
            <v>2.8250000000000002</v>
          </cell>
          <cell r="M146">
            <v>100</v>
          </cell>
          <cell r="N146">
            <v>100</v>
          </cell>
          <cell r="O146">
            <v>0</v>
          </cell>
          <cell r="P146">
            <v>0</v>
          </cell>
          <cell r="Q146">
            <v>0</v>
          </cell>
          <cell r="R146">
            <v>0</v>
          </cell>
          <cell r="S146">
            <v>0</v>
          </cell>
          <cell r="T146">
            <v>0</v>
          </cell>
          <cell r="U146">
            <v>0</v>
          </cell>
          <cell r="V146">
            <v>0</v>
          </cell>
          <cell r="W146">
            <v>0</v>
          </cell>
          <cell r="X146">
            <v>0</v>
          </cell>
          <cell r="Y146">
            <v>0</v>
          </cell>
        </row>
        <row r="147">
          <cell r="A147" t="str">
            <v>EZ-96-8404</v>
          </cell>
          <cell r="B147" t="str">
            <v>AGALMATOLITE</v>
          </cell>
          <cell r="C147" t="str">
            <v>Extender</v>
          </cell>
          <cell r="D147" t="str">
            <v>Otros</v>
          </cell>
          <cell r="E147" t="str">
            <v>Por ser legeramente alcalino, permite su uso en mezclas básicas</v>
          </cell>
          <cell r="F147" t="str">
            <v>Silicato de aluminio</v>
          </cell>
          <cell r="G147" t="str">
            <v>Sólido</v>
          </cell>
          <cell r="H147" t="str">
            <v>Polvo</v>
          </cell>
          <cell r="I147" t="str">
            <v>_</v>
          </cell>
          <cell r="J147" t="str">
            <v>_</v>
          </cell>
          <cell r="K147" t="str">
            <v>_</v>
          </cell>
          <cell r="L147">
            <v>2.7</v>
          </cell>
          <cell r="M147">
            <v>100</v>
          </cell>
          <cell r="N147">
            <v>100</v>
          </cell>
          <cell r="O147">
            <v>0</v>
          </cell>
          <cell r="P147">
            <v>0</v>
          </cell>
          <cell r="Q147">
            <v>0</v>
          </cell>
          <cell r="R147">
            <v>0</v>
          </cell>
          <cell r="S147">
            <v>0</v>
          </cell>
          <cell r="T147">
            <v>0</v>
          </cell>
          <cell r="U147">
            <v>0</v>
          </cell>
          <cell r="V147">
            <v>0</v>
          </cell>
          <cell r="W147">
            <v>0</v>
          </cell>
          <cell r="X147">
            <v>0</v>
          </cell>
          <cell r="Y147">
            <v>0</v>
          </cell>
        </row>
        <row r="148">
          <cell r="A148" t="str">
            <v>FB-26-8642</v>
          </cell>
          <cell r="B148" t="str">
            <v>CLOPARIN 50</v>
          </cell>
          <cell r="C148" t="str">
            <v>Oil Plasticizer</v>
          </cell>
          <cell r="D148" t="str">
            <v>Plastificante clorado</v>
          </cell>
          <cell r="E148" t="str">
            <v>Ayuda a que se pueda usar las resinas alquídicas en la pinturas.</v>
          </cell>
          <cell r="F148" t="str">
            <v>Aceite</v>
          </cell>
          <cell r="G148" t="str">
            <v>Líquido</v>
          </cell>
          <cell r="H148" t="str">
            <v>Líquido incoloro</v>
          </cell>
          <cell r="I148">
            <v>201</v>
          </cell>
          <cell r="J148" t="str">
            <v>-</v>
          </cell>
          <cell r="K148" t="str">
            <v>-</v>
          </cell>
          <cell r="L148">
            <v>1.2731570000000001</v>
          </cell>
          <cell r="M148">
            <v>100</v>
          </cell>
          <cell r="N148">
            <v>100</v>
          </cell>
          <cell r="O148">
            <v>0</v>
          </cell>
          <cell r="P148" t="str">
            <v>N/A</v>
          </cell>
          <cell r="Q148" t="str">
            <v>N/A</v>
          </cell>
          <cell r="R148" t="str">
            <v>N/A</v>
          </cell>
          <cell r="S148" t="str">
            <v>N/A</v>
          </cell>
          <cell r="T148" t="str">
            <v>N/A</v>
          </cell>
          <cell r="U148" t="str">
            <v>-</v>
          </cell>
          <cell r="V148" t="str">
            <v>-</v>
          </cell>
          <cell r="W148" t="str">
            <v>-</v>
          </cell>
          <cell r="X148" t="str">
            <v>-</v>
          </cell>
          <cell r="Y148" t="str">
            <v>-</v>
          </cell>
        </row>
        <row r="149">
          <cell r="A149" t="str">
            <v>FBQ-4628</v>
          </cell>
          <cell r="B149" t="str">
            <v>CERA POLIOLEFINA CP-343-1   100%</v>
          </cell>
          <cell r="C149" t="str">
            <v>Solvent Resin</v>
          </cell>
          <cell r="D149" t="str">
            <v>Resina hidrocarburo</v>
          </cell>
          <cell r="E149" t="str">
            <v>Agente adherente para polipropileno.</v>
          </cell>
          <cell r="F149" t="str">
            <v>Poliolefina clorada</v>
          </cell>
          <cell r="G149" t="str">
            <v>sólido</v>
          </cell>
          <cell r="H149" t="str">
            <v>Polvo</v>
          </cell>
          <cell r="I149" t="str">
            <v>_</v>
          </cell>
          <cell r="J149" t="str">
            <v>_</v>
          </cell>
          <cell r="K149" t="str">
            <v>_</v>
          </cell>
          <cell r="L149">
            <v>1.1779999999999999</v>
          </cell>
          <cell r="M149">
            <v>100</v>
          </cell>
          <cell r="N149">
            <v>100</v>
          </cell>
          <cell r="O149">
            <v>0</v>
          </cell>
          <cell r="P149">
            <v>0</v>
          </cell>
          <cell r="Q149">
            <v>0</v>
          </cell>
          <cell r="R149">
            <v>0</v>
          </cell>
          <cell r="S149">
            <v>0</v>
          </cell>
          <cell r="T149">
            <v>0</v>
          </cell>
          <cell r="U149">
            <v>0</v>
          </cell>
          <cell r="V149">
            <v>0</v>
          </cell>
          <cell r="W149">
            <v>0</v>
          </cell>
          <cell r="X149">
            <v>0</v>
          </cell>
          <cell r="Y149">
            <v>0</v>
          </cell>
        </row>
        <row r="150">
          <cell r="A150" t="str">
            <v>FQA-362</v>
          </cell>
          <cell r="B150" t="str">
            <v>SANTICIZER 160</v>
          </cell>
          <cell r="C150" t="str">
            <v>Oil Plasticizer</v>
          </cell>
          <cell r="D150" t="str">
            <v>Plastificante ftalato</v>
          </cell>
          <cell r="E150" t="str">
            <v>Plastificante primario altamente eficiente, con buenas características de procesamiento. Imparte excelente propiedades finales como resistencia a la migración y extracción, resistencia a la formación de espuma, a las manchas y a la abrasión</v>
          </cell>
          <cell r="F150" t="str">
            <v>Butil benzil ftalato</v>
          </cell>
          <cell r="G150" t="str">
            <v>Líquido</v>
          </cell>
          <cell r="H150" t="str">
            <v>Líquido incoloro</v>
          </cell>
          <cell r="I150">
            <v>198</v>
          </cell>
          <cell r="J150" t="str">
            <v>-</v>
          </cell>
          <cell r="K150" t="str">
            <v>-</v>
          </cell>
          <cell r="L150">
            <v>1.1180000000000001</v>
          </cell>
          <cell r="M150">
            <v>100</v>
          </cell>
          <cell r="N150">
            <v>100</v>
          </cell>
          <cell r="O150">
            <v>0</v>
          </cell>
          <cell r="P150" t="str">
            <v>N/A</v>
          </cell>
          <cell r="Q150" t="str">
            <v>N/A</v>
          </cell>
          <cell r="R150" t="str">
            <v>N/A</v>
          </cell>
          <cell r="S150" t="str">
            <v>N/A</v>
          </cell>
          <cell r="T150" t="str">
            <v>N/A</v>
          </cell>
          <cell r="U150" t="str">
            <v>-</v>
          </cell>
          <cell r="V150" t="str">
            <v>-</v>
          </cell>
          <cell r="W150" t="str">
            <v>-</v>
          </cell>
          <cell r="X150" t="str">
            <v>-</v>
          </cell>
          <cell r="Y150" t="str">
            <v>-</v>
          </cell>
        </row>
        <row r="151">
          <cell r="A151" t="str">
            <v>HA-16-2809</v>
          </cell>
          <cell r="B151" t="str">
            <v>ALQUIDAN 044</v>
          </cell>
          <cell r="C151" t="str">
            <v>Solvent Resin</v>
          </cell>
          <cell r="D151" t="str">
            <v>Resina alquídica</v>
          </cell>
          <cell r="E151" t="str">
            <v>Posee un alto contenido de hidroxilos libres, lo cual la hace útil para combinar con resinas urea y melamina-formaldehido dando muy buena adherencia, buen brillo y gran retención del color. Está especialmente diseñada para la fabrización de esmaltes de bajo horneo y lacas catalizadas econ{omicas</v>
          </cell>
          <cell r="F151" t="str">
            <v>Resina alquidica</v>
          </cell>
          <cell r="G151" t="str">
            <v>Líquido</v>
          </cell>
          <cell r="H151" t="str">
            <v>Líquido amarillo</v>
          </cell>
          <cell r="I151">
            <v>29</v>
          </cell>
          <cell r="J151" t="str">
            <v>-</v>
          </cell>
          <cell r="K151" t="str">
            <v>-</v>
          </cell>
          <cell r="L151">
            <v>1</v>
          </cell>
          <cell r="M151">
            <v>55</v>
          </cell>
          <cell r="N151">
            <v>47.985999999999997</v>
          </cell>
          <cell r="O151">
            <v>0</v>
          </cell>
          <cell r="P151" t="str">
            <v>acidos grasos</v>
          </cell>
          <cell r="Q151" t="str">
            <v>44% de longitud de acidos grasos</v>
          </cell>
          <cell r="R151">
            <v>0</v>
          </cell>
          <cell r="S151">
            <v>0</v>
          </cell>
          <cell r="T151" t="str">
            <v>N/A</v>
          </cell>
          <cell r="U151">
            <v>0.7</v>
          </cell>
          <cell r="V151">
            <v>8.6</v>
          </cell>
          <cell r="W151">
            <v>0.5</v>
          </cell>
          <cell r="X151">
            <v>1.5</v>
          </cell>
          <cell r="Y151">
            <v>8.6999999999999993</v>
          </cell>
        </row>
        <row r="152">
          <cell r="A152" t="str">
            <v>HA-65-3205</v>
          </cell>
          <cell r="B152" t="str">
            <v>SETAL 270 WS-70</v>
          </cell>
          <cell r="C152" t="str">
            <v>Solvent Resin</v>
          </cell>
          <cell r="D152" t="str">
            <v>Resina alquídica</v>
          </cell>
          <cell r="E152" t="str">
            <v>Resina alquidica con buena solidez de color, brochabilidad, cuerpo y flujo y buena durabilidad</v>
          </cell>
          <cell r="F152" t="str">
            <v>Resina alquidica</v>
          </cell>
          <cell r="G152" t="str">
            <v>Líquido</v>
          </cell>
          <cell r="H152" t="str">
            <v>Líquido café-amarilloso</v>
          </cell>
          <cell r="I152">
            <v>43</v>
          </cell>
          <cell r="J152" t="str">
            <v>-</v>
          </cell>
          <cell r="K152" t="str">
            <v>-</v>
          </cell>
          <cell r="L152">
            <v>0.96</v>
          </cell>
          <cell r="M152">
            <v>70</v>
          </cell>
          <cell r="N152">
            <v>62.573999999999998</v>
          </cell>
          <cell r="O152">
            <v>0</v>
          </cell>
          <cell r="P152">
            <v>0</v>
          </cell>
          <cell r="Q152">
            <v>0</v>
          </cell>
          <cell r="R152">
            <v>0</v>
          </cell>
          <cell r="S152">
            <v>0</v>
          </cell>
          <cell r="T152" t="str">
            <v>N/A</v>
          </cell>
          <cell r="U152" t="str">
            <v>No Info</v>
          </cell>
          <cell r="V152" t="str">
            <v>No info</v>
          </cell>
          <cell r="W152" t="str">
            <v>No info</v>
          </cell>
          <cell r="X152" t="str">
            <v>No info</v>
          </cell>
          <cell r="Y152" t="str">
            <v>No info</v>
          </cell>
        </row>
        <row r="153">
          <cell r="A153" t="str">
            <v>HC-18-1755</v>
          </cell>
          <cell r="B153" t="str">
            <v>ACRYLIC RESIN</v>
          </cell>
          <cell r="C153" t="str">
            <v>Solvent Resin</v>
          </cell>
          <cell r="D153" t="str">
            <v>Resina acrílica</v>
          </cell>
          <cell r="E153" t="str">
            <v>Resina acrílica con funciones hidroxilo con muy buena adherencia, flexibilidad y durabilidad exterior. Tiene alta reactividad con isocianatos</v>
          </cell>
          <cell r="F153" t="str">
            <v>Resina acrílica</v>
          </cell>
          <cell r="G153" t="str">
            <v>Líquido</v>
          </cell>
          <cell r="H153" t="str">
            <v>Líquido incoloro</v>
          </cell>
          <cell r="I153">
            <v>26</v>
          </cell>
          <cell r="J153" t="str">
            <v>-</v>
          </cell>
          <cell r="K153" t="str">
            <v>-</v>
          </cell>
          <cell r="L153">
            <v>1.0409999999999999</v>
          </cell>
          <cell r="M153">
            <v>65</v>
          </cell>
          <cell r="N153">
            <v>59.021999999999998</v>
          </cell>
          <cell r="O153">
            <v>0</v>
          </cell>
          <cell r="P153" t="str">
            <v>HIDROXILO</v>
          </cell>
          <cell r="Q153">
            <v>4.4000000000000004</v>
          </cell>
          <cell r="R153">
            <v>0</v>
          </cell>
          <cell r="S153">
            <v>0</v>
          </cell>
          <cell r="T153" t="str">
            <v>N/A</v>
          </cell>
          <cell r="U153">
            <v>1</v>
          </cell>
          <cell r="V153">
            <v>7.7</v>
          </cell>
          <cell r="W153">
            <v>1.8</v>
          </cell>
          <cell r="X153">
            <v>3.1</v>
          </cell>
          <cell r="Y153">
            <v>8.5</v>
          </cell>
        </row>
        <row r="154">
          <cell r="A154" t="str">
            <v>HC-18-5911</v>
          </cell>
          <cell r="B154" t="str">
            <v>NEOCRYL B-725/PARALOID B-66</v>
          </cell>
          <cell r="C154" t="str">
            <v>Solvent Resin</v>
          </cell>
          <cell r="D154" t="str">
            <v>Resina acrílica</v>
          </cell>
          <cell r="E154" t="str">
            <v>Copolímero acrílico sólido de fácil solubilidad. Da a las películas dureza, resistencia, flexibilidad y limpieza. Durabilidad en exteriores, resistencia al calor y a los álcalis, y rápida liberación de solventes</v>
          </cell>
          <cell r="F154" t="str">
            <v>Polímero acrílico sólido</v>
          </cell>
          <cell r="G154" t="str">
            <v>Sólido</v>
          </cell>
          <cell r="H154" t="str">
            <v>Sólido blanco</v>
          </cell>
          <cell r="I154" t="str">
            <v>-</v>
          </cell>
          <cell r="J154" t="str">
            <v>-</v>
          </cell>
          <cell r="K154" t="str">
            <v>-</v>
          </cell>
          <cell r="L154">
            <v>1.1100000000000001</v>
          </cell>
          <cell r="M154">
            <v>99.1</v>
          </cell>
          <cell r="N154">
            <v>98.998999999999995</v>
          </cell>
          <cell r="O154">
            <v>0</v>
          </cell>
          <cell r="P154">
            <v>0</v>
          </cell>
          <cell r="Q154">
            <v>0</v>
          </cell>
          <cell r="R154">
            <v>0</v>
          </cell>
          <cell r="S154">
            <v>0</v>
          </cell>
          <cell r="T154" t="str">
            <v>N/A</v>
          </cell>
          <cell r="U154" t="str">
            <v>-</v>
          </cell>
          <cell r="V154" t="str">
            <v>-</v>
          </cell>
          <cell r="W154" t="str">
            <v>-</v>
          </cell>
          <cell r="X154" t="str">
            <v>-</v>
          </cell>
          <cell r="Y154" t="str">
            <v>-</v>
          </cell>
        </row>
        <row r="155">
          <cell r="A155" t="str">
            <v>HC-23-9961</v>
          </cell>
          <cell r="B155" t="str">
            <v>SETALUX 1207 BA-70</v>
          </cell>
          <cell r="C155" t="str">
            <v>Solvent Resin</v>
          </cell>
          <cell r="D155" t="str">
            <v>Resina acrílica</v>
          </cell>
          <cell r="E155" t="str">
            <v>Resina acrilica que en combinación con poliisocianatos alifáticos da buen brillo y formación, buena resistencia química y a los solventes y buenas propiedades mecánicas incluyendo buena adherencia a diferentes metales. Es adecuada para sistemas de medio a altos sólidos cuando de usan condiciones sin aire a convencionales</v>
          </cell>
          <cell r="F155" t="str">
            <v>Resina acrilica</v>
          </cell>
          <cell r="G155" t="str">
            <v>Líquido</v>
          </cell>
          <cell r="H155" t="str">
            <v>Líquido</v>
          </cell>
          <cell r="I155">
            <v>26</v>
          </cell>
          <cell r="J155" t="str">
            <v>-</v>
          </cell>
          <cell r="K155" t="str">
            <v>-</v>
          </cell>
          <cell r="L155">
            <v>1.04</v>
          </cell>
          <cell r="M155">
            <v>70</v>
          </cell>
          <cell r="N155">
            <v>65.236000000000004</v>
          </cell>
          <cell r="O155">
            <v>0</v>
          </cell>
          <cell r="P155" t="str">
            <v>HIDROXILO</v>
          </cell>
          <cell r="Q155">
            <v>3</v>
          </cell>
          <cell r="R155">
            <v>0</v>
          </cell>
          <cell r="S155">
            <v>0</v>
          </cell>
          <cell r="T155" t="str">
            <v>N/A</v>
          </cell>
          <cell r="U155">
            <v>1</v>
          </cell>
          <cell r="V155">
            <v>7.7</v>
          </cell>
          <cell r="W155">
            <v>1.8</v>
          </cell>
          <cell r="X155">
            <v>3.1</v>
          </cell>
          <cell r="Y155">
            <v>8.5</v>
          </cell>
        </row>
        <row r="156">
          <cell r="A156" t="str">
            <v>HC-35-3385</v>
          </cell>
          <cell r="B156" t="str">
            <v>PARALOID B-99N, 97-100%</v>
          </cell>
          <cell r="C156" t="str">
            <v>Solvent Resin</v>
          </cell>
          <cell r="D156" t="str">
            <v>Resina acrílica</v>
          </cell>
          <cell r="E156" t="str">
            <v>Resina acrilica termoplástica sólida que mejora la velocidad de secado, la resistencia a la gasolina y la durabilidad. También tiene excelente dispersión de pigmento y un significativo incremento del brillo de otras resinas acrílicas cuando se usa como medio de molienda</v>
          </cell>
          <cell r="F156" t="str">
            <v>Resina acrilica sólida</v>
          </cell>
          <cell r="G156" t="str">
            <v>Sólido</v>
          </cell>
          <cell r="H156" t="str">
            <v>Sólido blanco a amarilloso</v>
          </cell>
          <cell r="I156" t="str">
            <v>-</v>
          </cell>
          <cell r="J156" t="str">
            <v>-</v>
          </cell>
          <cell r="K156" t="str">
            <v>-</v>
          </cell>
          <cell r="L156">
            <v>1.1479379999999999</v>
          </cell>
          <cell r="M156">
            <v>97.5</v>
          </cell>
          <cell r="N156">
            <v>96.677999999999997</v>
          </cell>
          <cell r="O156">
            <v>0</v>
          </cell>
          <cell r="P156" t="str">
            <v>POLIESTER</v>
          </cell>
          <cell r="Q156">
            <v>0</v>
          </cell>
          <cell r="R156">
            <v>0</v>
          </cell>
          <cell r="S156">
            <v>0</v>
          </cell>
          <cell r="T156" t="str">
            <v>N/A</v>
          </cell>
          <cell r="U156">
            <v>1.9</v>
          </cell>
          <cell r="V156">
            <v>8.8000000000000007</v>
          </cell>
          <cell r="W156">
            <v>0.7</v>
          </cell>
          <cell r="X156">
            <v>1</v>
          </cell>
          <cell r="Y156">
            <v>8.9</v>
          </cell>
        </row>
        <row r="157">
          <cell r="A157" t="str">
            <v>HC-37-3125</v>
          </cell>
          <cell r="B157" t="str">
            <v>SETALUX 1194 SS-52</v>
          </cell>
          <cell r="C157" t="str">
            <v>Solvent Resin</v>
          </cell>
          <cell r="D157" t="str">
            <v>Resina acrílica</v>
          </cell>
          <cell r="E157" t="str">
            <v>Resina poliol acrílico con secado extremadamente rápido, con muy buen endurecimiento y buena capacidad de apilamiento</v>
          </cell>
          <cell r="F157" t="str">
            <v>Poliol acrílico</v>
          </cell>
          <cell r="G157" t="str">
            <v>Líquido</v>
          </cell>
          <cell r="H157" t="str">
            <v>Líquido claro</v>
          </cell>
          <cell r="I157">
            <v>23</v>
          </cell>
          <cell r="J157" t="str">
            <v>-</v>
          </cell>
          <cell r="K157" t="str">
            <v>-</v>
          </cell>
          <cell r="L157">
            <v>1.04</v>
          </cell>
          <cell r="M157">
            <v>53</v>
          </cell>
          <cell r="N157">
            <v>44.424999999999997</v>
          </cell>
          <cell r="O157">
            <v>0</v>
          </cell>
          <cell r="P157" t="str">
            <v>HIDROXILO</v>
          </cell>
          <cell r="Q157">
            <v>1.8</v>
          </cell>
          <cell r="R157">
            <v>17</v>
          </cell>
          <cell r="S157">
            <v>1816.2393162393162</v>
          </cell>
          <cell r="T157" t="str">
            <v>N/A</v>
          </cell>
          <cell r="U157">
            <v>1</v>
          </cell>
          <cell r="V157">
            <v>7.7</v>
          </cell>
          <cell r="W157">
            <v>1.8</v>
          </cell>
          <cell r="X157">
            <v>3.1</v>
          </cell>
          <cell r="Y157">
            <v>8.5</v>
          </cell>
        </row>
        <row r="158">
          <cell r="A158" t="str">
            <v>HC-41-6846</v>
          </cell>
          <cell r="B158" t="str">
            <v>SETALUX 1199 XS-60</v>
          </cell>
          <cell r="C158" t="str">
            <v>Solvent Resin</v>
          </cell>
          <cell r="D158" t="str">
            <v>Resina acrílica</v>
          </cell>
          <cell r="E158" t="str">
            <v>Resina acrílica que en combinación con poliisocianatos es adecuado para la manufactura de pinturas de dos componentes de secado al aire y secado forzado con alta fuerza mecánica y buena resistencia a la corrosión, a los químicos y a la intemperie</v>
          </cell>
          <cell r="F158" t="str">
            <v>Resina acrílica</v>
          </cell>
          <cell r="G158" t="str">
            <v>Líquido</v>
          </cell>
          <cell r="H158" t="str">
            <v>Líquido incoloro</v>
          </cell>
          <cell r="I158">
            <v>22</v>
          </cell>
          <cell r="J158" t="str">
            <v>-</v>
          </cell>
          <cell r="K158" t="str">
            <v>-</v>
          </cell>
          <cell r="L158">
            <v>1.0385359999999999</v>
          </cell>
          <cell r="M158">
            <v>60</v>
          </cell>
          <cell r="N158">
            <v>52.279000000000003</v>
          </cell>
          <cell r="O158">
            <v>0</v>
          </cell>
          <cell r="P158" t="str">
            <v>HIDROXILO</v>
          </cell>
          <cell r="Q158">
            <v>3.5</v>
          </cell>
          <cell r="R158">
            <v>0</v>
          </cell>
          <cell r="S158">
            <v>0</v>
          </cell>
          <cell r="T158" t="str">
            <v>N/A</v>
          </cell>
          <cell r="U158">
            <v>0.7</v>
          </cell>
          <cell r="V158">
            <v>8.6</v>
          </cell>
          <cell r="W158">
            <v>0.5</v>
          </cell>
          <cell r="X158">
            <v>1.5</v>
          </cell>
          <cell r="Y158">
            <v>8.6999999999999993</v>
          </cell>
        </row>
        <row r="159">
          <cell r="A159" t="str">
            <v>HC-42-4051</v>
          </cell>
          <cell r="B159" t="str">
            <v>SETALUX 91767 VX-60/SETALUX 10-1604</v>
          </cell>
          <cell r="C159" t="str">
            <v>Solvent Resin</v>
          </cell>
          <cell r="D159" t="str">
            <v>Resina acrílica</v>
          </cell>
          <cell r="E159" t="str">
            <v>Resina acrílica que en combinación con poliisocianatos alifáticos da un excelente efecto anti chorreo, buena aparincia, adherencia, durabilidad y resistencia química y al petróleo con excelentes propiedades de aplicación</v>
          </cell>
          <cell r="F159" t="str">
            <v>Solución resina acrilica</v>
          </cell>
          <cell r="G159" t="str">
            <v>Líquido</v>
          </cell>
          <cell r="H159" t="str">
            <v>Líquido</v>
          </cell>
          <cell r="I159">
            <v>32</v>
          </cell>
          <cell r="J159" t="str">
            <v>-</v>
          </cell>
          <cell r="K159" t="str">
            <v>-</v>
          </cell>
          <cell r="L159">
            <v>0.99851420000000002</v>
          </cell>
          <cell r="M159">
            <v>60</v>
          </cell>
          <cell r="N159">
            <v>54.122999999999998</v>
          </cell>
          <cell r="O159">
            <v>0</v>
          </cell>
          <cell r="P159" t="str">
            <v>HIDROXILO</v>
          </cell>
          <cell r="Q159">
            <v>4.5</v>
          </cell>
          <cell r="R159">
            <v>0</v>
          </cell>
          <cell r="S159">
            <v>0</v>
          </cell>
          <cell r="T159" t="str">
            <v>N/A</v>
          </cell>
          <cell r="U159">
            <v>0.28999999999999998</v>
          </cell>
          <cell r="V159">
            <v>8.6999999999999993</v>
          </cell>
          <cell r="W159">
            <v>0.3</v>
          </cell>
          <cell r="X159">
            <v>0.7</v>
          </cell>
          <cell r="Y159">
            <v>8.6999999999999993</v>
          </cell>
        </row>
        <row r="160">
          <cell r="A160" t="str">
            <v>HC-51-5969</v>
          </cell>
          <cell r="B160" t="str">
            <v>ACRYLIC RESIN 2245</v>
          </cell>
          <cell r="C160" t="str">
            <v>Solvent Resin</v>
          </cell>
          <cell r="D160" t="str">
            <v>Resina acrílica</v>
          </cell>
          <cell r="E160" t="str">
            <v>Resina acrílica termoplástica de rápido secado al aire, dando una película de alto brillo, alta dureza (puede llegar a ser quebradiza), excelente claridad, facilidad para ser pulida, excelente durabilidad a la intemperie, resistente a la humedad y al amarillamiento.</v>
          </cell>
          <cell r="F160" t="str">
            <v>Resina acrilica</v>
          </cell>
          <cell r="G160" t="str">
            <v>Líquido</v>
          </cell>
          <cell r="H160" t="str">
            <v>Líquido claro</v>
          </cell>
          <cell r="I160">
            <v>27</v>
          </cell>
          <cell r="J160" t="str">
            <v>-</v>
          </cell>
          <cell r="K160" t="str">
            <v>-</v>
          </cell>
          <cell r="L160">
            <v>0.96</v>
          </cell>
          <cell r="M160">
            <v>50</v>
          </cell>
          <cell r="N160">
            <v>44.518000000000001</v>
          </cell>
          <cell r="O160">
            <v>0</v>
          </cell>
          <cell r="P160">
            <v>0</v>
          </cell>
          <cell r="Q160">
            <v>0</v>
          </cell>
          <cell r="R160">
            <v>0</v>
          </cell>
          <cell r="S160">
            <v>0</v>
          </cell>
          <cell r="T160" t="str">
            <v>N/A</v>
          </cell>
          <cell r="U160">
            <v>0.7</v>
          </cell>
          <cell r="V160">
            <v>8.6</v>
          </cell>
          <cell r="W160">
            <v>0.5</v>
          </cell>
          <cell r="X160">
            <v>1.5</v>
          </cell>
          <cell r="Y160">
            <v>8.6999999999999993</v>
          </cell>
        </row>
        <row r="161">
          <cell r="A161" t="str">
            <v>HC-55-1052</v>
          </cell>
          <cell r="B161" t="str">
            <v xml:space="preserve">SYNOCURE 9237 S 70 </v>
          </cell>
          <cell r="C161" t="str">
            <v>Solvent Resin</v>
          </cell>
          <cell r="D161" t="str">
            <v>Resina acrílica</v>
          </cell>
          <cell r="E161" t="str">
            <v>Poliol acrílico para recubrimientos poliuretanos de dos componentes</v>
          </cell>
          <cell r="F161" t="str">
            <v>Resina acrilica</v>
          </cell>
          <cell r="G161" t="str">
            <v>Líquido</v>
          </cell>
          <cell r="H161" t="str">
            <v>Líquido</v>
          </cell>
          <cell r="I161">
            <v>37</v>
          </cell>
          <cell r="J161" t="str">
            <v>-</v>
          </cell>
          <cell r="K161" t="str">
            <v>-</v>
          </cell>
          <cell r="L161">
            <v>0.99</v>
          </cell>
          <cell r="M161">
            <v>70</v>
          </cell>
          <cell r="N161">
            <v>66.006</v>
          </cell>
          <cell r="O161">
            <v>0</v>
          </cell>
          <cell r="P161" t="str">
            <v>HIDROXILO</v>
          </cell>
          <cell r="Q161">
            <v>3.1</v>
          </cell>
          <cell r="R161">
            <v>0</v>
          </cell>
          <cell r="S161">
            <v>0</v>
          </cell>
          <cell r="T161" t="str">
            <v>N/A</v>
          </cell>
          <cell r="U161">
            <v>0.7</v>
          </cell>
          <cell r="V161">
            <v>8.6</v>
          </cell>
          <cell r="W161">
            <v>0.5</v>
          </cell>
          <cell r="X161">
            <v>1.5</v>
          </cell>
          <cell r="Y161">
            <v>8.6999999999999993</v>
          </cell>
        </row>
        <row r="162">
          <cell r="A162" t="str">
            <v>HC-58-6959</v>
          </cell>
          <cell r="B162" t="str">
            <v>ACRYLIC RESIN</v>
          </cell>
          <cell r="C162" t="str">
            <v>Solvent Resin</v>
          </cell>
          <cell r="D162" t="str">
            <v>Resina acrílica</v>
          </cell>
          <cell r="E162" t="str">
            <v>Es usada como adhesivo, prótesis dentales y pintura automotriz</v>
          </cell>
          <cell r="F162" t="str">
            <v>Solución de resina acrílica</v>
          </cell>
          <cell r="G162" t="str">
            <v>Líquido</v>
          </cell>
          <cell r="H162" t="str">
            <v>Líquido</v>
          </cell>
          <cell r="I162">
            <v>38</v>
          </cell>
          <cell r="J162" t="str">
            <v>_</v>
          </cell>
          <cell r="K162" t="str">
            <v>_</v>
          </cell>
          <cell r="L162">
            <v>1.018</v>
          </cell>
          <cell r="M162">
            <v>51</v>
          </cell>
          <cell r="N162">
            <v>48</v>
          </cell>
          <cell r="O162">
            <v>0</v>
          </cell>
          <cell r="P162">
            <v>0</v>
          </cell>
          <cell r="Q162">
            <v>0</v>
          </cell>
          <cell r="R162">
            <v>0</v>
          </cell>
          <cell r="S162">
            <v>0</v>
          </cell>
          <cell r="T162">
            <v>0</v>
          </cell>
          <cell r="U162">
            <v>0</v>
          </cell>
          <cell r="V162">
            <v>0</v>
          </cell>
          <cell r="W162">
            <v>0</v>
          </cell>
          <cell r="X162">
            <v>0</v>
          </cell>
          <cell r="Y162">
            <v>0</v>
          </cell>
        </row>
        <row r="163">
          <cell r="A163" t="str">
            <v>HC-61-8414</v>
          </cell>
          <cell r="B163" t="str">
            <v>ACRYLIC RESIN HC-61-8414</v>
          </cell>
          <cell r="C163" t="str">
            <v>Solvent Resin</v>
          </cell>
          <cell r="D163" t="str">
            <v>Resina acrílica</v>
          </cell>
          <cell r="E163" t="str">
            <v>Posee propiedades térmicas muy satisfactorias, sirve para la elaboracion de placas y prótesis dentales</v>
          </cell>
          <cell r="F163" t="str">
            <v>SCA resina acrílica</v>
          </cell>
          <cell r="G163" t="str">
            <v xml:space="preserve">Líquido </v>
          </cell>
          <cell r="H163" t="str">
            <v>Líquido</v>
          </cell>
          <cell r="I163">
            <v>27</v>
          </cell>
          <cell r="J163" t="str">
            <v>_</v>
          </cell>
          <cell r="K163" t="str">
            <v>_</v>
          </cell>
          <cell r="L163">
            <v>1.0780000000000001</v>
          </cell>
          <cell r="M163">
            <v>56.9</v>
          </cell>
          <cell r="N163">
            <v>47.1</v>
          </cell>
          <cell r="O163">
            <v>0</v>
          </cell>
          <cell r="P163">
            <v>0</v>
          </cell>
          <cell r="Q163">
            <v>0</v>
          </cell>
          <cell r="R163">
            <v>0</v>
          </cell>
          <cell r="S163">
            <v>0</v>
          </cell>
          <cell r="T163">
            <v>0</v>
          </cell>
          <cell r="U163">
            <v>0</v>
          </cell>
          <cell r="V163">
            <v>0</v>
          </cell>
          <cell r="W163">
            <v>0</v>
          </cell>
          <cell r="X163">
            <v>0</v>
          </cell>
          <cell r="Y163">
            <v>0</v>
          </cell>
        </row>
        <row r="164">
          <cell r="A164" t="str">
            <v>HC-65-1529</v>
          </cell>
          <cell r="B164" t="str">
            <v>PARALOID B-48N</v>
          </cell>
          <cell r="C164" t="str">
            <v>Solvent Resin</v>
          </cell>
          <cell r="D164" t="str">
            <v>Resina acrílica</v>
          </cell>
          <cell r="E164" t="str">
            <v>Resina acrílica que provee una adherencia única a metales sin tratamiento, así como una excelente dureza, flexibilidad y durabilidad en exteriores. Es soluble en un gran número de solventes</v>
          </cell>
          <cell r="F164" t="str">
            <v>Copolímero acrílico sólido</v>
          </cell>
          <cell r="G164" t="str">
            <v>Sólido</v>
          </cell>
          <cell r="H164" t="str">
            <v>Polvo claro</v>
          </cell>
          <cell r="I164" t="str">
            <v>-</v>
          </cell>
          <cell r="J164" t="str">
            <v>-</v>
          </cell>
          <cell r="K164" t="str">
            <v>-</v>
          </cell>
          <cell r="L164">
            <v>1.1499999999999999</v>
          </cell>
          <cell r="M164">
            <v>100</v>
          </cell>
          <cell r="N164">
            <v>100</v>
          </cell>
          <cell r="O164">
            <v>0</v>
          </cell>
          <cell r="P164" t="str">
            <v>POLIESTER</v>
          </cell>
          <cell r="Q164">
            <v>0</v>
          </cell>
          <cell r="R164">
            <v>0</v>
          </cell>
          <cell r="S164">
            <v>0</v>
          </cell>
          <cell r="T164" t="str">
            <v>N/A</v>
          </cell>
          <cell r="U164">
            <v>1.9</v>
          </cell>
          <cell r="V164">
            <v>8.8000000000000007</v>
          </cell>
          <cell r="W164">
            <v>0.7</v>
          </cell>
          <cell r="X164">
            <v>1</v>
          </cell>
          <cell r="Y164">
            <v>8.9</v>
          </cell>
        </row>
        <row r="165">
          <cell r="A165" t="str">
            <v>HC-89-4259</v>
          </cell>
          <cell r="B165" t="str">
            <v>SETALUX 1850 SA-50</v>
          </cell>
          <cell r="C165" t="str">
            <v>Solvent Resin</v>
          </cell>
          <cell r="D165" t="str">
            <v>Resina acrílica</v>
          </cell>
          <cell r="E165" t="str">
            <v>Resina acrilica de baja viscosidad, con muy buenas propiedades de aplicación y excelente resistencia al amarillamiento</v>
          </cell>
          <cell r="F165" t="str">
            <v>Microgel hidroxifuncional</v>
          </cell>
          <cell r="G165" t="str">
            <v>Líquido</v>
          </cell>
          <cell r="H165" t="str">
            <v>Líquido</v>
          </cell>
          <cell r="I165">
            <v>27</v>
          </cell>
          <cell r="J165" t="str">
            <v>-</v>
          </cell>
          <cell r="K165" t="str">
            <v>-</v>
          </cell>
          <cell r="L165">
            <v>0.90900000000000003</v>
          </cell>
          <cell r="M165">
            <v>50</v>
          </cell>
          <cell r="N165">
            <v>40.765000000000001</v>
          </cell>
          <cell r="O165">
            <v>0</v>
          </cell>
          <cell r="P165" t="str">
            <v>HIDROXILO</v>
          </cell>
          <cell r="Q165">
            <v>0</v>
          </cell>
          <cell r="R165">
            <v>0</v>
          </cell>
          <cell r="S165">
            <v>0</v>
          </cell>
          <cell r="T165" t="str">
            <v>N/A</v>
          </cell>
          <cell r="U165" t="str">
            <v>-</v>
          </cell>
          <cell r="V165" t="str">
            <v>-</v>
          </cell>
          <cell r="W165" t="str">
            <v>-</v>
          </cell>
          <cell r="X165" t="str">
            <v>-</v>
          </cell>
          <cell r="Y165" t="str">
            <v>-</v>
          </cell>
        </row>
        <row r="166">
          <cell r="A166" t="str">
            <v>HCX-4770</v>
          </cell>
          <cell r="B166" t="str">
            <v>PARALOID A-11 100% RESIN</v>
          </cell>
          <cell r="C166" t="str">
            <v>Solvent Resin</v>
          </cell>
          <cell r="D166" t="str">
            <v>Resina acrílica</v>
          </cell>
          <cell r="E166" t="str">
            <v>Resina acrílica con excelente dureza, durabilidad y propiedades de resistencia. Provee excelente color y retención del color, excelente resistencia al alcohol y al agua</v>
          </cell>
          <cell r="F166" t="str">
            <v>Copolímero acrílico sólido</v>
          </cell>
          <cell r="G166" t="str">
            <v>Sólido</v>
          </cell>
          <cell r="H166" t="str">
            <v>Polvo claro</v>
          </cell>
          <cell r="I166" t="str">
            <v>-</v>
          </cell>
          <cell r="J166" t="str">
            <v>-</v>
          </cell>
          <cell r="K166" t="str">
            <v>-</v>
          </cell>
          <cell r="L166">
            <v>1.177894</v>
          </cell>
          <cell r="M166">
            <v>100</v>
          </cell>
          <cell r="N166">
            <v>100</v>
          </cell>
          <cell r="O166">
            <v>0</v>
          </cell>
          <cell r="P166" t="str">
            <v>POLIESTER</v>
          </cell>
          <cell r="Q166">
            <v>0</v>
          </cell>
          <cell r="R166">
            <v>0</v>
          </cell>
          <cell r="S166">
            <v>0</v>
          </cell>
          <cell r="T166" t="str">
            <v>N/A</v>
          </cell>
          <cell r="U166">
            <v>1.9</v>
          </cell>
          <cell r="V166">
            <v>8.8000000000000007</v>
          </cell>
          <cell r="W166">
            <v>0.7</v>
          </cell>
          <cell r="X166">
            <v>1</v>
          </cell>
          <cell r="Y166">
            <v>8.9</v>
          </cell>
        </row>
        <row r="167">
          <cell r="A167" t="str">
            <v>HE-15-9931</v>
          </cell>
          <cell r="B167" t="str">
            <v xml:space="preserve">EPIKOTE RESIN 170 </v>
          </cell>
          <cell r="C167" t="str">
            <v>Solvent Resin</v>
          </cell>
          <cell r="D167" t="str">
            <v>Resina epóxica</v>
          </cell>
          <cell r="E167" t="str">
            <v>Resina epóxica de baja viscosidad, facilidad de procesamiento y buena estabilidad térmica, fuerza mecánica y estabilidad química</v>
          </cell>
          <cell r="F167" t="str">
            <v>Resina epóxica</v>
          </cell>
          <cell r="G167" t="str">
            <v>Líquido</v>
          </cell>
          <cell r="H167" t="str">
            <v>Líquido amarillo ligero</v>
          </cell>
          <cell r="I167">
            <v>150</v>
          </cell>
          <cell r="J167" t="str">
            <v>-</v>
          </cell>
          <cell r="K167" t="str">
            <v>-</v>
          </cell>
          <cell r="L167">
            <v>1.19</v>
          </cell>
          <cell r="M167">
            <v>100</v>
          </cell>
          <cell r="N167">
            <v>100</v>
          </cell>
          <cell r="O167">
            <v>0</v>
          </cell>
          <cell r="P167" t="str">
            <v>EPÓXICO</v>
          </cell>
          <cell r="Q167">
            <v>0</v>
          </cell>
          <cell r="R167">
            <v>0</v>
          </cell>
          <cell r="S167">
            <v>0</v>
          </cell>
          <cell r="T167" t="str">
            <v>N/A</v>
          </cell>
          <cell r="U167" t="str">
            <v>-</v>
          </cell>
          <cell r="V167" t="str">
            <v>-</v>
          </cell>
          <cell r="W167" t="str">
            <v>-</v>
          </cell>
          <cell r="X167" t="str">
            <v>-</v>
          </cell>
          <cell r="Y167" t="str">
            <v>-</v>
          </cell>
        </row>
        <row r="168">
          <cell r="A168" t="str">
            <v>HE-99-2943</v>
          </cell>
          <cell r="B168" t="str">
            <v>ARALDITE DY-H</v>
          </cell>
          <cell r="C168" t="str">
            <v>Solvent Resin</v>
          </cell>
          <cell r="D168" t="str">
            <v>Resina epóxica</v>
          </cell>
          <cell r="E168" t="str">
            <v>Diluente reactivo para resinas epóxicas. Reduce la viscosidad, mejora la procesabilidad, mejora la flexibilidad, reduce ligeramente la dureza, tiene resistencia reducida a ácidos y agua caliente, y menos resistencia a solventes orgánicos y amonio</v>
          </cell>
          <cell r="F168" t="str">
            <v>Glicidileter alifático</v>
          </cell>
          <cell r="G168" t="str">
            <v>Líquido</v>
          </cell>
          <cell r="H168" t="str">
            <v>-</v>
          </cell>
          <cell r="I168">
            <v>150</v>
          </cell>
          <cell r="J168" t="str">
            <v>-</v>
          </cell>
          <cell r="K168" t="str">
            <v>-</v>
          </cell>
          <cell r="L168">
            <v>1.059985</v>
          </cell>
          <cell r="M168">
            <v>100</v>
          </cell>
          <cell r="N168">
            <v>100</v>
          </cell>
          <cell r="O168">
            <v>0</v>
          </cell>
          <cell r="P168" t="str">
            <v>N/A</v>
          </cell>
          <cell r="Q168" t="str">
            <v>N/A</v>
          </cell>
          <cell r="R168" t="str">
            <v>N/A</v>
          </cell>
          <cell r="S168" t="str">
            <v>N/A</v>
          </cell>
          <cell r="T168" t="str">
            <v>N/A</v>
          </cell>
          <cell r="U168" t="str">
            <v>-</v>
          </cell>
          <cell r="V168" t="str">
            <v>-</v>
          </cell>
          <cell r="W168" t="str">
            <v>-</v>
          </cell>
          <cell r="X168" t="str">
            <v>-</v>
          </cell>
          <cell r="Y168" t="str">
            <v>-</v>
          </cell>
        </row>
        <row r="169">
          <cell r="A169" t="str">
            <v>HEQ-9346</v>
          </cell>
          <cell r="B169" t="str">
            <v>EPOXY PHOSPHATO</v>
          </cell>
          <cell r="C169" t="str">
            <v>Solvent Resin</v>
          </cell>
          <cell r="D169" t="str">
            <v>Resina epóxica</v>
          </cell>
          <cell r="E169" t="str">
            <v>Buena adherencia al soporte, resistencia química y a la abrasión.</v>
          </cell>
          <cell r="F169" t="str">
            <v>Fosfato epóxico</v>
          </cell>
          <cell r="G169" t="str">
            <v>Líquido</v>
          </cell>
          <cell r="H169" t="str">
            <v>Líquido</v>
          </cell>
          <cell r="I169">
            <v>57</v>
          </cell>
          <cell r="J169" t="str">
            <v>_</v>
          </cell>
          <cell r="K169" t="str">
            <v>_</v>
          </cell>
          <cell r="L169">
            <v>1.093</v>
          </cell>
          <cell r="M169">
            <v>61.5</v>
          </cell>
          <cell r="N169">
            <v>53.6</v>
          </cell>
          <cell r="O169">
            <v>0</v>
          </cell>
          <cell r="P169">
            <v>0</v>
          </cell>
          <cell r="Q169">
            <v>0</v>
          </cell>
          <cell r="R169">
            <v>0</v>
          </cell>
          <cell r="S169">
            <v>0</v>
          </cell>
          <cell r="T169">
            <v>0</v>
          </cell>
          <cell r="U169">
            <v>0</v>
          </cell>
          <cell r="V169">
            <v>0</v>
          </cell>
          <cell r="W169">
            <v>0</v>
          </cell>
          <cell r="X169">
            <v>0</v>
          </cell>
          <cell r="Y169">
            <v>0</v>
          </cell>
        </row>
        <row r="170">
          <cell r="A170" t="str">
            <v>HM-56-6769</v>
          </cell>
          <cell r="B170" t="str">
            <v>SETAMINE US-146 BB-72</v>
          </cell>
          <cell r="C170" t="str">
            <v>Solvent Resin</v>
          </cell>
          <cell r="D170" t="str">
            <v>Resina melamina</v>
          </cell>
          <cell r="E170" t="str">
            <v>Resina melamina con excelente apariencia y brillo, excelente resistencia al agua, alta reactividad, buena resistencia al ácido y buenas propiedades mecánicas</v>
          </cell>
          <cell r="F170" t="str">
            <v>Resina melamina</v>
          </cell>
          <cell r="G170" t="str">
            <v>Líquido</v>
          </cell>
          <cell r="H170" t="str">
            <v>Líquido incoloro</v>
          </cell>
          <cell r="I170">
            <v>41</v>
          </cell>
          <cell r="J170" t="str">
            <v>-</v>
          </cell>
          <cell r="K170" t="str">
            <v>-</v>
          </cell>
          <cell r="L170">
            <v>1.038896</v>
          </cell>
          <cell r="M170">
            <v>72</v>
          </cell>
          <cell r="N170">
            <v>64.087999999999994</v>
          </cell>
          <cell r="O170">
            <v>0</v>
          </cell>
          <cell r="P170" t="str">
            <v>AMINO</v>
          </cell>
          <cell r="Q170">
            <v>0</v>
          </cell>
          <cell r="R170">
            <v>0</v>
          </cell>
          <cell r="S170">
            <v>0</v>
          </cell>
          <cell r="T170" t="str">
            <v>N/A</v>
          </cell>
          <cell r="U170" t="str">
            <v>-</v>
          </cell>
          <cell r="V170" t="str">
            <v>-</v>
          </cell>
          <cell r="W170" t="str">
            <v>-</v>
          </cell>
          <cell r="X170" t="str">
            <v>-</v>
          </cell>
          <cell r="Y170" t="str">
            <v>-</v>
          </cell>
        </row>
        <row r="171">
          <cell r="A171" t="str">
            <v>HM-63-5172</v>
          </cell>
          <cell r="B171" t="str">
            <v xml:space="preserve">SETAMINE US-320 BB-70 </v>
          </cell>
          <cell r="C171" t="str">
            <v>Solvent Resin</v>
          </cell>
          <cell r="D171" t="str">
            <v>Resina melamina</v>
          </cell>
          <cell r="E171" t="str">
            <v>Resina melamina con buen brillo, durable, dura y reactiva, con resistencia química y bajo contenido de formaldehido</v>
          </cell>
          <cell r="F171" t="str">
            <v>Benzoguanamina butilada</v>
          </cell>
          <cell r="G171" t="str">
            <v>Líquido</v>
          </cell>
          <cell r="H171" t="str">
            <v>Líquido</v>
          </cell>
          <cell r="I171">
            <v>42</v>
          </cell>
          <cell r="J171" t="str">
            <v>-</v>
          </cell>
          <cell r="K171" t="str">
            <v>-</v>
          </cell>
          <cell r="L171">
            <v>1.058068</v>
          </cell>
          <cell r="M171">
            <v>70</v>
          </cell>
          <cell r="N171">
            <v>60.81</v>
          </cell>
          <cell r="O171">
            <v>0</v>
          </cell>
          <cell r="P171" t="str">
            <v>AMINO</v>
          </cell>
          <cell r="Q171">
            <v>0</v>
          </cell>
          <cell r="R171">
            <v>0</v>
          </cell>
          <cell r="S171">
            <v>0</v>
          </cell>
          <cell r="T171" t="str">
            <v>N/A</v>
          </cell>
          <cell r="U171">
            <v>0.5</v>
          </cell>
          <cell r="V171">
            <v>7.8</v>
          </cell>
          <cell r="W171">
            <v>2.8</v>
          </cell>
          <cell r="X171">
            <v>7.7</v>
          </cell>
          <cell r="Y171">
            <v>11.3</v>
          </cell>
        </row>
        <row r="172">
          <cell r="A172" t="str">
            <v>HP-19-1751</v>
          </cell>
          <cell r="B172" t="str">
            <v>850-9115 INDUSTRIAL COIL RESIN</v>
          </cell>
          <cell r="C172" t="str">
            <v>Solvent Resin</v>
          </cell>
          <cell r="D172" t="str">
            <v>Resina poliéster</v>
          </cell>
          <cell r="E172" t="str">
            <v xml:space="preserve">Usado para recubriemiento automotriz </v>
          </cell>
          <cell r="F172" t="str">
            <v>Solución de poliéster</v>
          </cell>
          <cell r="G172" t="str">
            <v xml:space="preserve">Líquido </v>
          </cell>
          <cell r="H172" t="str">
            <v xml:space="preserve">Líquido </v>
          </cell>
          <cell r="I172">
            <v>33</v>
          </cell>
          <cell r="J172" t="str">
            <v>_</v>
          </cell>
          <cell r="K172" t="str">
            <v>_</v>
          </cell>
          <cell r="L172">
            <v>1.0676540000000001</v>
          </cell>
          <cell r="M172">
            <v>64.900000000000006</v>
          </cell>
          <cell r="N172">
            <v>57.1</v>
          </cell>
          <cell r="O172">
            <v>0</v>
          </cell>
          <cell r="P172">
            <v>0</v>
          </cell>
          <cell r="Q172">
            <v>0</v>
          </cell>
          <cell r="R172">
            <v>0</v>
          </cell>
          <cell r="S172">
            <v>0</v>
          </cell>
          <cell r="T172">
            <v>0</v>
          </cell>
          <cell r="U172">
            <v>0</v>
          </cell>
          <cell r="V172">
            <v>0</v>
          </cell>
          <cell r="W172">
            <v>0</v>
          </cell>
          <cell r="X172">
            <v>0</v>
          </cell>
          <cell r="Y172">
            <v>0</v>
          </cell>
        </row>
        <row r="173">
          <cell r="A173" t="str">
            <v>HP-26-4948</v>
          </cell>
          <cell r="B173" t="str">
            <v>SETAL 168 SS 80</v>
          </cell>
          <cell r="C173" t="str">
            <v>Solvent Resin</v>
          </cell>
          <cell r="D173" t="str">
            <v>Resina poliéster</v>
          </cell>
          <cell r="E173" t="str">
            <v>Resina poliester poliol que en combinación con poliisocianatos da lacas flexibles incluso a bajas temperaturas y buena durabilidad en el exterior</v>
          </cell>
          <cell r="F173" t="str">
            <v>Solución poliol poliester</v>
          </cell>
          <cell r="G173" t="str">
            <v>Líquido</v>
          </cell>
          <cell r="H173" t="str">
            <v>Líquido claro</v>
          </cell>
          <cell r="I173">
            <v>40</v>
          </cell>
          <cell r="J173">
            <v>1</v>
          </cell>
          <cell r="K173" t="str">
            <v>-</v>
          </cell>
          <cell r="L173">
            <v>1.1000000000000001</v>
          </cell>
          <cell r="M173">
            <v>79</v>
          </cell>
          <cell r="N173">
            <v>73.741</v>
          </cell>
          <cell r="O173">
            <v>0</v>
          </cell>
          <cell r="P173" t="str">
            <v>HIDROXILO</v>
          </cell>
          <cell r="Q173">
            <v>4.3</v>
          </cell>
          <cell r="R173">
            <v>17</v>
          </cell>
          <cell r="S173">
            <v>500.44156608772448</v>
          </cell>
          <cell r="T173" t="str">
            <v>N/A</v>
          </cell>
          <cell r="U173">
            <v>0.7</v>
          </cell>
          <cell r="V173">
            <v>8.6</v>
          </cell>
          <cell r="W173">
            <v>0.5</v>
          </cell>
          <cell r="X173">
            <v>1.5</v>
          </cell>
          <cell r="Y173">
            <v>8.6999999999999993</v>
          </cell>
        </row>
        <row r="174">
          <cell r="A174" t="str">
            <v>HP-49-4571</v>
          </cell>
          <cell r="B174" t="str">
            <v>771 417 POLYESTER BASE COAT RESIN</v>
          </cell>
          <cell r="C174" t="str">
            <v>Solvent Resin</v>
          </cell>
          <cell r="D174" t="str">
            <v>Resina poliéster</v>
          </cell>
          <cell r="E174" t="str">
            <v xml:space="preserve">Usado para recubriemiento automotriz </v>
          </cell>
          <cell r="F174" t="str">
            <v>Solución de poliéster</v>
          </cell>
          <cell r="G174" t="str">
            <v>Líquido</v>
          </cell>
          <cell r="H174" t="str">
            <v>Líquido</v>
          </cell>
          <cell r="I174">
            <v>27</v>
          </cell>
          <cell r="J174" t="str">
            <v>_</v>
          </cell>
          <cell r="K174" t="str">
            <v>_</v>
          </cell>
          <cell r="L174">
            <v>1.0580000000000001</v>
          </cell>
          <cell r="M174">
            <v>60</v>
          </cell>
          <cell r="N174">
            <v>51.7</v>
          </cell>
          <cell r="O174">
            <v>0</v>
          </cell>
          <cell r="P174">
            <v>0</v>
          </cell>
          <cell r="Q174">
            <v>0</v>
          </cell>
          <cell r="R174">
            <v>0</v>
          </cell>
          <cell r="S174">
            <v>0</v>
          </cell>
          <cell r="T174">
            <v>0</v>
          </cell>
          <cell r="U174">
            <v>0</v>
          </cell>
          <cell r="V174">
            <v>0</v>
          </cell>
          <cell r="W174">
            <v>0</v>
          </cell>
          <cell r="X174">
            <v>0</v>
          </cell>
          <cell r="Y174">
            <v>0</v>
          </cell>
        </row>
        <row r="175">
          <cell r="A175" t="str">
            <v>HP-68-6665</v>
          </cell>
          <cell r="B175" t="str">
            <v>POLYESTER FOR REFINISH</v>
          </cell>
          <cell r="C175" t="str">
            <v>Solvent Resin</v>
          </cell>
          <cell r="D175" t="str">
            <v>Resina poliéster</v>
          </cell>
          <cell r="E175" t="str">
            <v xml:space="preserve">Usado para recubriemiento automotriz </v>
          </cell>
          <cell r="F175" t="str">
            <v>Solución de resina de poliester</v>
          </cell>
          <cell r="G175" t="str">
            <v>Líquido</v>
          </cell>
          <cell r="H175" t="str">
            <v>Líquido incoloro</v>
          </cell>
          <cell r="I175">
            <v>32</v>
          </cell>
          <cell r="J175" t="str">
            <v>-</v>
          </cell>
          <cell r="K175" t="str">
            <v>-</v>
          </cell>
          <cell r="L175">
            <v>1.0189999999999999</v>
          </cell>
          <cell r="M175">
            <v>90</v>
          </cell>
          <cell r="N175">
            <v>87.78</v>
          </cell>
          <cell r="O175">
            <v>0</v>
          </cell>
          <cell r="P175" t="str">
            <v>POLIESTER</v>
          </cell>
          <cell r="Q175">
            <v>0</v>
          </cell>
          <cell r="R175">
            <v>0</v>
          </cell>
          <cell r="S175">
            <v>0</v>
          </cell>
          <cell r="T175" t="str">
            <v>N/A</v>
          </cell>
          <cell r="U175" t="str">
            <v>-</v>
          </cell>
          <cell r="V175" t="str">
            <v>-</v>
          </cell>
          <cell r="W175" t="str">
            <v>-</v>
          </cell>
          <cell r="X175" t="str">
            <v>-</v>
          </cell>
          <cell r="Y175" t="str">
            <v>-</v>
          </cell>
        </row>
        <row r="176">
          <cell r="A176" t="str">
            <v>HR-33-9161</v>
          </cell>
          <cell r="B176" t="str">
            <v>DES N75/TOL HDB75</v>
          </cell>
          <cell r="C176" t="str">
            <v>Solvent Resin</v>
          </cell>
          <cell r="D176" t="str">
            <v>Resina isocianato</v>
          </cell>
          <cell r="E176" t="str">
            <v>Resina alifática poliisocianato para uso en acabados de dos componentes claros y pigmentados, interiores y exteriores. Tiene excelente retención del brillo y resistencia a la intemperie cuando es formulado con correactantes apropiados hidroxi-funcionales. Tiene resistencia a los solventes, químicos y a la abrasión</v>
          </cell>
          <cell r="F176" t="str">
            <v>Isocianato alifático polifuncional</v>
          </cell>
          <cell r="G176" t="str">
            <v>Líquido</v>
          </cell>
          <cell r="H176" t="str">
            <v>Líquido incoloro a amarillo ligero</v>
          </cell>
          <cell r="I176">
            <v>37</v>
          </cell>
          <cell r="J176">
            <v>1</v>
          </cell>
          <cell r="K176">
            <v>8</v>
          </cell>
          <cell r="L176">
            <v>1.0676540000000001</v>
          </cell>
          <cell r="M176">
            <v>75</v>
          </cell>
          <cell r="N176">
            <v>70.718000000000004</v>
          </cell>
          <cell r="O176">
            <v>0</v>
          </cell>
          <cell r="P176" t="str">
            <v>ISOCIANATO</v>
          </cell>
          <cell r="Q176">
            <v>22</v>
          </cell>
          <cell r="R176">
            <v>42</v>
          </cell>
          <cell r="S176">
            <v>254.54545454545453</v>
          </cell>
          <cell r="T176" t="str">
            <v>N/A</v>
          </cell>
          <cell r="U176">
            <v>0.7</v>
          </cell>
          <cell r="V176">
            <v>8.6</v>
          </cell>
          <cell r="W176">
            <v>0.5</v>
          </cell>
          <cell r="X176">
            <v>1.5</v>
          </cell>
          <cell r="Y176">
            <v>8.6999999999999993</v>
          </cell>
        </row>
        <row r="177">
          <cell r="A177" t="str">
            <v>HR-59-6247</v>
          </cell>
          <cell r="B177" t="str">
            <v>DESMODUR BL 4265 SN</v>
          </cell>
          <cell r="C177" t="str">
            <v>Solvent Resin</v>
          </cell>
          <cell r="D177" t="str">
            <v>Resina isocianato</v>
          </cell>
          <cell r="E177" t="str">
            <v>Resina uretano poliisocianato alifático, que combinada con componentes poliol da lugar a recubrimientos horneables resistentes a la luz, estables en el ambiente y resistentes a los químicos</v>
          </cell>
          <cell r="F177" t="str">
            <v>Resina uretano</v>
          </cell>
          <cell r="G177" t="str">
            <v>Líquido</v>
          </cell>
          <cell r="H177" t="str">
            <v>Líquido</v>
          </cell>
          <cell r="I177">
            <v>47</v>
          </cell>
          <cell r="J177">
            <v>1</v>
          </cell>
          <cell r="K177" t="str">
            <v>-</v>
          </cell>
          <cell r="L177">
            <v>1.03</v>
          </cell>
          <cell r="M177">
            <v>65</v>
          </cell>
          <cell r="N177">
            <v>58.673999999999999</v>
          </cell>
          <cell r="O177">
            <v>0</v>
          </cell>
          <cell r="P177" t="str">
            <v>POLIISOCIANATO</v>
          </cell>
          <cell r="Q177">
            <v>0</v>
          </cell>
          <cell r="R177">
            <v>0</v>
          </cell>
          <cell r="S177">
            <v>0</v>
          </cell>
          <cell r="T177" t="str">
            <v>N/A</v>
          </cell>
          <cell r="U177">
            <v>0.28999999999999998</v>
          </cell>
          <cell r="V177">
            <v>8.6999999999999993</v>
          </cell>
          <cell r="W177">
            <v>0.3</v>
          </cell>
          <cell r="X177">
            <v>0.7</v>
          </cell>
          <cell r="Y177">
            <v>8.6999999999999993</v>
          </cell>
        </row>
        <row r="178">
          <cell r="A178" t="str">
            <v>HR-22-8338</v>
          </cell>
          <cell r="B178" t="str">
            <v>POLY(ESTERURETHANE)FOR PRIMER</v>
          </cell>
          <cell r="C178" t="str">
            <v>Solvent Resin</v>
          </cell>
          <cell r="D178" t="str">
            <v>Resina poliéster</v>
          </cell>
          <cell r="E178" t="str">
            <v>Resina poliéster con excelente resistencia al secado, buenas propiedades mecánicas y buena apariencia</v>
          </cell>
          <cell r="F178" t="str">
            <v>Resina poliéster con modificación uretano</v>
          </cell>
          <cell r="G178" t="str">
            <v>Líquido</v>
          </cell>
          <cell r="H178" t="str">
            <v>Líquido</v>
          </cell>
          <cell r="I178">
            <v>37</v>
          </cell>
          <cell r="J178">
            <v>0</v>
          </cell>
          <cell r="K178">
            <v>0</v>
          </cell>
          <cell r="L178">
            <v>1.09833</v>
          </cell>
          <cell r="M178">
            <v>65</v>
          </cell>
          <cell r="N178">
            <v>56.238999999999997</v>
          </cell>
          <cell r="O178">
            <v>0</v>
          </cell>
          <cell r="P178" t="str">
            <v>Poliester</v>
          </cell>
          <cell r="Q178">
            <v>0</v>
          </cell>
          <cell r="R178">
            <v>0</v>
          </cell>
          <cell r="S178">
            <v>0</v>
          </cell>
          <cell r="T178" t="str">
            <v>N/A</v>
          </cell>
          <cell r="U178">
            <v>0</v>
          </cell>
          <cell r="V178">
            <v>0</v>
          </cell>
          <cell r="W178">
            <v>0</v>
          </cell>
          <cell r="X178">
            <v>0</v>
          </cell>
          <cell r="Y178">
            <v>0</v>
          </cell>
        </row>
        <row r="179">
          <cell r="A179" t="str">
            <v>HR-82-3454</v>
          </cell>
          <cell r="B179" t="str">
            <v>POLYESTER URETHANE RESIN/AUTO</v>
          </cell>
          <cell r="C179" t="str">
            <v>Solvent Resin</v>
          </cell>
          <cell r="D179" t="str">
            <v>Resina isocianato</v>
          </cell>
          <cell r="E179" t="str">
            <v>Ser resistente a la abrasión, al desgante, al oxígeno y a las bajas temperaturas.</v>
          </cell>
          <cell r="F179" t="str">
            <v>Poliester uretano</v>
          </cell>
          <cell r="G179" t="str">
            <v>Líquido</v>
          </cell>
          <cell r="H179" t="str">
            <v>Líquido</v>
          </cell>
          <cell r="I179">
            <v>37</v>
          </cell>
          <cell r="J179" t="str">
            <v>-</v>
          </cell>
          <cell r="K179" t="str">
            <v>-</v>
          </cell>
          <cell r="L179">
            <v>1.04</v>
          </cell>
          <cell r="M179">
            <v>65</v>
          </cell>
          <cell r="N179">
            <v>58.57</v>
          </cell>
          <cell r="O179">
            <v>0</v>
          </cell>
          <cell r="P179" t="str">
            <v>POLIESTER</v>
          </cell>
          <cell r="Q179">
            <v>0</v>
          </cell>
          <cell r="R179">
            <v>0</v>
          </cell>
          <cell r="S179">
            <v>0</v>
          </cell>
          <cell r="T179" t="str">
            <v>N/A</v>
          </cell>
          <cell r="U179">
            <v>0.28999999999999998</v>
          </cell>
          <cell r="V179">
            <v>8.6999999999999993</v>
          </cell>
          <cell r="W179">
            <v>0.3</v>
          </cell>
          <cell r="X179">
            <v>0.7</v>
          </cell>
          <cell r="Y179">
            <v>8.6999999999999993</v>
          </cell>
        </row>
        <row r="180">
          <cell r="A180" t="str">
            <v>HT-42-8093</v>
          </cell>
          <cell r="B180" t="str">
            <v xml:space="preserve">SPECIAL PITCH NO 5 </v>
          </cell>
          <cell r="C180" t="str">
            <v>Solvent Resin</v>
          </cell>
          <cell r="D180" t="str">
            <v>Resina hidrocarburo</v>
          </cell>
          <cell r="E180" t="str">
            <v>Es una brea asfáltica, líquida, usada en recubrimientos protectores</v>
          </cell>
          <cell r="F180" t="str">
            <v>Mezcla de hidrocarburos aromáticos, xileno</v>
          </cell>
          <cell r="G180" t="str">
            <v>Líquido</v>
          </cell>
          <cell r="H180" t="str">
            <v>Negro</v>
          </cell>
          <cell r="I180">
            <v>30</v>
          </cell>
          <cell r="J180" t="str">
            <v>-</v>
          </cell>
          <cell r="K180" t="str">
            <v>-</v>
          </cell>
          <cell r="L180">
            <v>1.162317</v>
          </cell>
          <cell r="M180">
            <v>85</v>
          </cell>
          <cell r="N180">
            <v>79.847999999999999</v>
          </cell>
          <cell r="O180">
            <v>0</v>
          </cell>
          <cell r="P180" t="str">
            <v>N/A</v>
          </cell>
          <cell r="Q180" t="str">
            <v>N/A</v>
          </cell>
          <cell r="R180" t="str">
            <v>N/A</v>
          </cell>
          <cell r="S180" t="str">
            <v>N/A</v>
          </cell>
          <cell r="T180" t="str">
            <v>N/A</v>
          </cell>
          <cell r="U180">
            <v>0.7</v>
          </cell>
          <cell r="V180">
            <v>8.6</v>
          </cell>
          <cell r="W180">
            <v>0.5</v>
          </cell>
          <cell r="X180">
            <v>1.5</v>
          </cell>
          <cell r="Y180">
            <v>8.6999999999999993</v>
          </cell>
        </row>
        <row r="181">
          <cell r="A181" t="str">
            <v>HV-42-3706</v>
          </cell>
          <cell r="B181" t="str">
            <v>VINYL RESIN UAGH</v>
          </cell>
          <cell r="C181" t="str">
            <v>Solvent Resin</v>
          </cell>
          <cell r="D181" t="str">
            <v>Resina vinílica</v>
          </cell>
          <cell r="E181" t="str">
            <v xml:space="preserve">Resina vivnílica de alto peso molecular modificada con hidroxilo que puede ser usada en un amplio rango de aplicaciones, incluyendo el mantenimiento y acabados marinos. </v>
          </cell>
          <cell r="F181" t="str">
            <v>Resina vinílica</v>
          </cell>
          <cell r="G181" t="str">
            <v>Sólido</v>
          </cell>
          <cell r="H181" t="str">
            <v>Polvo blanco</v>
          </cell>
          <cell r="I181" t="str">
            <v>-</v>
          </cell>
          <cell r="J181" t="str">
            <v>-</v>
          </cell>
          <cell r="K181" t="str">
            <v>-</v>
          </cell>
          <cell r="L181">
            <v>1.387591</v>
          </cell>
          <cell r="M181">
            <v>100</v>
          </cell>
          <cell r="N181">
            <v>100</v>
          </cell>
          <cell r="O181">
            <v>0</v>
          </cell>
          <cell r="P181" t="str">
            <v>HIDROXILO</v>
          </cell>
          <cell r="Q181">
            <v>0</v>
          </cell>
          <cell r="R181">
            <v>0</v>
          </cell>
          <cell r="S181">
            <v>0</v>
          </cell>
          <cell r="T181" t="str">
            <v>N/A</v>
          </cell>
          <cell r="U181" t="str">
            <v>-</v>
          </cell>
          <cell r="V181" t="str">
            <v>-</v>
          </cell>
          <cell r="W181" t="str">
            <v>-</v>
          </cell>
          <cell r="X181" t="str">
            <v>-</v>
          </cell>
          <cell r="Y181" t="str">
            <v>-</v>
          </cell>
        </row>
        <row r="182">
          <cell r="A182" t="str">
            <v>HVG-1327</v>
          </cell>
          <cell r="B182" t="str">
            <v xml:space="preserve">LAROFLEX MP 25 </v>
          </cell>
          <cell r="C182" t="str">
            <v>Solvent Resin</v>
          </cell>
          <cell r="D182" t="str">
            <v>Resina vinílica</v>
          </cell>
          <cell r="E182" t="str">
            <v>Resina enlazante clorinada con excelente protección a la corrosión, alto brillo y excelente solubilidad. Tiene buena adherencia</v>
          </cell>
          <cell r="F182" t="str">
            <v>Cloruro de vinilo/Vinil isobutil eter</v>
          </cell>
          <cell r="G182" t="str">
            <v>Sólido</v>
          </cell>
          <cell r="H182" t="str">
            <v>Polvo</v>
          </cell>
          <cell r="I182" t="str">
            <v>-</v>
          </cell>
          <cell r="J182" t="str">
            <v>-</v>
          </cell>
          <cell r="K182" t="str">
            <v>-</v>
          </cell>
          <cell r="L182">
            <v>1.237808</v>
          </cell>
          <cell r="M182">
            <v>100</v>
          </cell>
          <cell r="N182">
            <v>100</v>
          </cell>
          <cell r="O182">
            <v>0</v>
          </cell>
          <cell r="P182">
            <v>0</v>
          </cell>
          <cell r="Q182">
            <v>0</v>
          </cell>
          <cell r="R182">
            <v>0</v>
          </cell>
          <cell r="S182">
            <v>0</v>
          </cell>
          <cell r="T182" t="str">
            <v>N/A</v>
          </cell>
          <cell r="U182" t="str">
            <v>-</v>
          </cell>
          <cell r="V182" t="str">
            <v>-</v>
          </cell>
          <cell r="W182" t="str">
            <v>-</v>
          </cell>
          <cell r="X182" t="str">
            <v>-</v>
          </cell>
          <cell r="Y182" t="str">
            <v>-</v>
          </cell>
        </row>
        <row r="183">
          <cell r="A183" t="str">
            <v>HY-42-5665</v>
          </cell>
          <cell r="B183" t="str">
            <v xml:space="preserve">CARDOLITE NC 541X90 </v>
          </cell>
          <cell r="C183" t="str">
            <v>Solvent Resin</v>
          </cell>
          <cell r="D183" t="str">
            <v>Resina poliamida</v>
          </cell>
          <cell r="E183" t="str">
            <v>Resina epóxica endurecedora. Es de baja viscosidad, tiene rápido curado, incluso a bajas temperaturas y tiene la habilidad de resistir la humedad mientras está curando. Se aplica en sistemas medios a altos sólidos. Tiene buena adherencia, resistencia química y muy buena resistencia a la corrosión</v>
          </cell>
          <cell r="F183" t="str">
            <v>Poliamina alquilada</v>
          </cell>
          <cell r="G183" t="str">
            <v>Líquido</v>
          </cell>
          <cell r="H183" t="str">
            <v>Líquido café</v>
          </cell>
          <cell r="I183">
            <v>32</v>
          </cell>
          <cell r="J183" t="str">
            <v>-</v>
          </cell>
          <cell r="K183" t="str">
            <v>-</v>
          </cell>
          <cell r="L183">
            <v>0.98018070000000002</v>
          </cell>
          <cell r="M183">
            <v>90</v>
          </cell>
          <cell r="N183">
            <v>88.869</v>
          </cell>
          <cell r="O183">
            <v>0</v>
          </cell>
          <cell r="P183">
            <v>0</v>
          </cell>
          <cell r="Q183">
            <v>0</v>
          </cell>
          <cell r="R183">
            <v>0</v>
          </cell>
          <cell r="S183">
            <v>0</v>
          </cell>
          <cell r="T183" t="str">
            <v>N/A</v>
          </cell>
          <cell r="U183">
            <v>0.7</v>
          </cell>
          <cell r="V183">
            <v>8.6</v>
          </cell>
          <cell r="W183">
            <v>0.5</v>
          </cell>
          <cell r="X183">
            <v>1.5</v>
          </cell>
          <cell r="Y183">
            <v>8.6999999999999993</v>
          </cell>
        </row>
        <row r="184">
          <cell r="A184" t="str">
            <v>HZ-23-8907</v>
          </cell>
          <cell r="B184" t="str">
            <v/>
          </cell>
          <cell r="C184" t="str">
            <v>Solvent Resin</v>
          </cell>
          <cell r="D184" t="str">
            <v>Resina hidrocarburo</v>
          </cell>
          <cell r="E184" t="str">
            <v>Versatilidad en su uso. Sirve para empliarse en packaging, linea automotriz, entre otros.</v>
          </cell>
          <cell r="F184" t="str">
            <v>Polipropileno clorado</v>
          </cell>
          <cell r="G184" t="str">
            <v>sólido</v>
          </cell>
          <cell r="H184" t="str">
            <v>Polvo</v>
          </cell>
          <cell r="I184" t="str">
            <v>_</v>
          </cell>
          <cell r="J184" t="str">
            <v>_</v>
          </cell>
          <cell r="K184" t="str">
            <v>_</v>
          </cell>
          <cell r="L184">
            <v>1.1259999999999999</v>
          </cell>
          <cell r="M184">
            <v>100</v>
          </cell>
          <cell r="N184">
            <v>100</v>
          </cell>
          <cell r="O184" t="str">
            <v/>
          </cell>
          <cell r="P184" t="str">
            <v/>
          </cell>
          <cell r="Q184" t="str">
            <v/>
          </cell>
          <cell r="R184" t="str">
            <v/>
          </cell>
          <cell r="S184" t="str">
            <v/>
          </cell>
          <cell r="T184" t="str">
            <v/>
          </cell>
          <cell r="U184">
            <v>0</v>
          </cell>
          <cell r="V184">
            <v>0</v>
          </cell>
          <cell r="W184">
            <v>0</v>
          </cell>
          <cell r="X184">
            <v>0</v>
          </cell>
          <cell r="Y184">
            <v>0</v>
          </cell>
        </row>
        <row r="185">
          <cell r="A185" t="str">
            <v>HZ-63-3285</v>
          </cell>
          <cell r="B185" t="str">
            <v>URALAC AB 733 X-90</v>
          </cell>
          <cell r="C185" t="str">
            <v>Solvent Resin</v>
          </cell>
          <cell r="D185" t="str">
            <v>Resina plastificante</v>
          </cell>
          <cell r="E185" t="str">
            <v>Aditivo plastificante que imparte brillo, tiene resistencia a los solventes, alto contenido de sólidos, flexibilidad, dureza y resistencia al agua. Se recomienda para dispersar los pigmentos y extenders</v>
          </cell>
          <cell r="F185" t="str">
            <v>Éster de ácidos grasos epoxidados</v>
          </cell>
          <cell r="G185" t="str">
            <v>Líquido</v>
          </cell>
          <cell r="H185" t="str">
            <v>Líquido incoloro</v>
          </cell>
          <cell r="I185">
            <v>25</v>
          </cell>
          <cell r="J185">
            <v>1</v>
          </cell>
          <cell r="K185" t="str">
            <v>-</v>
          </cell>
          <cell r="L185">
            <v>0.99695639999999996</v>
          </cell>
          <cell r="M185">
            <v>90</v>
          </cell>
          <cell r="N185">
            <v>88.475999999999999</v>
          </cell>
          <cell r="O185">
            <v>0</v>
          </cell>
          <cell r="P185" t="str">
            <v>N/A</v>
          </cell>
          <cell r="Q185" t="str">
            <v>N/A</v>
          </cell>
          <cell r="R185" t="str">
            <v>N/A</v>
          </cell>
          <cell r="S185" t="str">
            <v>N/A</v>
          </cell>
          <cell r="T185" t="str">
            <v>N/A</v>
          </cell>
          <cell r="U185">
            <v>0.7</v>
          </cell>
          <cell r="V185">
            <v>8.6</v>
          </cell>
          <cell r="W185">
            <v>0.5</v>
          </cell>
          <cell r="X185">
            <v>1.5</v>
          </cell>
          <cell r="Y185">
            <v>8.6999999999999993</v>
          </cell>
        </row>
        <row r="186">
          <cell r="A186" t="str">
            <v>HZ-66-7996</v>
          </cell>
          <cell r="B186" t="str">
            <v>RESAMIN HF 480</v>
          </cell>
          <cell r="C186" t="str">
            <v>Solvent Resin</v>
          </cell>
          <cell r="D186" t="str">
            <v>Resina plastificante</v>
          </cell>
          <cell r="E186" t="str">
            <v>Resina con propiedades plastificantes y de resina suave. Usada en sistemas horneables basados en resinas alkidicas/amino o en recubrimientos termoplásticos mejora la flexibilidad y la adherencia</v>
          </cell>
          <cell r="F186" t="str">
            <v>Resina formaldehido/butiluretano</v>
          </cell>
          <cell r="G186" t="str">
            <v>Líquido</v>
          </cell>
          <cell r="H186" t="str">
            <v>Líquido</v>
          </cell>
          <cell r="I186">
            <v>150</v>
          </cell>
          <cell r="J186" t="str">
            <v>-</v>
          </cell>
          <cell r="K186" t="str">
            <v>-</v>
          </cell>
          <cell r="L186">
            <v>1.1000000000000001</v>
          </cell>
          <cell r="M186">
            <v>100</v>
          </cell>
          <cell r="N186">
            <v>100</v>
          </cell>
          <cell r="O186">
            <v>0</v>
          </cell>
          <cell r="P186">
            <v>0</v>
          </cell>
          <cell r="Q186">
            <v>0</v>
          </cell>
          <cell r="R186">
            <v>0</v>
          </cell>
          <cell r="S186">
            <v>0</v>
          </cell>
          <cell r="T186" t="str">
            <v>N/A</v>
          </cell>
          <cell r="U186" t="str">
            <v>-</v>
          </cell>
          <cell r="V186" t="str">
            <v>-</v>
          </cell>
          <cell r="W186" t="str">
            <v>-</v>
          </cell>
          <cell r="X186" t="str">
            <v>-</v>
          </cell>
          <cell r="Y186" t="str">
            <v>-</v>
          </cell>
        </row>
        <row r="187">
          <cell r="A187" t="str">
            <v>KA-14-7615</v>
          </cell>
          <cell r="B187" t="str">
            <v>MONOETANOLAMINA</v>
          </cell>
          <cell r="C187" t="str">
            <v>Reactante</v>
          </cell>
          <cell r="D187" t="str">
            <v>Álcalis, aminas</v>
          </cell>
          <cell r="E187" t="str">
            <v>Agente para tratamiento de aguas residuales</v>
          </cell>
          <cell r="F187" t="str">
            <v>Monoetanolamida</v>
          </cell>
          <cell r="G187" t="str">
            <v>líquido</v>
          </cell>
          <cell r="H187" t="str">
            <v>Líquido</v>
          </cell>
          <cell r="I187">
            <v>96</v>
          </cell>
          <cell r="J187">
            <v>5.5</v>
          </cell>
          <cell r="K187">
            <v>17</v>
          </cell>
          <cell r="L187">
            <v>1.08</v>
          </cell>
          <cell r="M187">
            <v>0</v>
          </cell>
          <cell r="N187">
            <v>0</v>
          </cell>
          <cell r="O187">
            <v>0</v>
          </cell>
          <cell r="P187">
            <v>0</v>
          </cell>
          <cell r="Q187">
            <v>0</v>
          </cell>
          <cell r="R187">
            <v>0</v>
          </cell>
          <cell r="S187">
            <v>0</v>
          </cell>
          <cell r="T187">
            <v>0</v>
          </cell>
          <cell r="U187">
            <v>0</v>
          </cell>
          <cell r="V187">
            <v>0</v>
          </cell>
          <cell r="W187">
            <v>0</v>
          </cell>
          <cell r="X187">
            <v>0</v>
          </cell>
          <cell r="Y187">
            <v>0</v>
          </cell>
        </row>
        <row r="188">
          <cell r="A188" t="str">
            <v>KA-31-1479</v>
          </cell>
          <cell r="B188" t="str">
            <v>MXDA, META-XYLENEDIAMINE</v>
          </cell>
          <cell r="C188" t="str">
            <v>Reactante</v>
          </cell>
          <cell r="D188" t="str">
            <v>Álcalis, aminas</v>
          </cell>
          <cell r="E188" t="str">
            <v>Diamina alifática, agente curante en resinas epóxicas. También se usa en poliuretanos</v>
          </cell>
          <cell r="F188" t="str">
            <v>1,3-Benzendimetanamina</v>
          </cell>
          <cell r="G188" t="str">
            <v>Líquido</v>
          </cell>
          <cell r="H188" t="str">
            <v>-</v>
          </cell>
          <cell r="I188">
            <v>133</v>
          </cell>
          <cell r="J188" t="str">
            <v>-</v>
          </cell>
          <cell r="K188" t="str">
            <v>-</v>
          </cell>
          <cell r="L188">
            <v>1.052</v>
          </cell>
          <cell r="M188">
            <v>100</v>
          </cell>
          <cell r="N188">
            <v>100</v>
          </cell>
          <cell r="O188">
            <v>0</v>
          </cell>
          <cell r="P188" t="str">
            <v>N/A</v>
          </cell>
          <cell r="Q188" t="str">
            <v>N/A</v>
          </cell>
          <cell r="R188" t="str">
            <v>N/A</v>
          </cell>
          <cell r="S188" t="str">
            <v>N/A</v>
          </cell>
          <cell r="T188" t="str">
            <v>N/A</v>
          </cell>
          <cell r="U188" t="str">
            <v>-</v>
          </cell>
          <cell r="V188" t="str">
            <v>-</v>
          </cell>
          <cell r="W188" t="str">
            <v>-</v>
          </cell>
          <cell r="X188" t="str">
            <v>-</v>
          </cell>
          <cell r="Y188" t="str">
            <v>-</v>
          </cell>
        </row>
        <row r="189">
          <cell r="A189" t="str">
            <v>KA-34-6416</v>
          </cell>
          <cell r="B189" t="str">
            <v xml:space="preserve">LAROMIN C 260/ANCAMINE 2049 </v>
          </cell>
          <cell r="C189" t="str">
            <v>Reactante</v>
          </cell>
          <cell r="D189" t="str">
            <v>Álcalis, aminas</v>
          </cell>
          <cell r="E189" t="str">
            <v>Endurecedor amina para resinas epóxicas líquidas de baja viscosidad en recubrimientos con bajo contenido de solventes o sin solventes</v>
          </cell>
          <cell r="F189" t="str">
            <v>Amina cicloalifática</v>
          </cell>
          <cell r="G189" t="str">
            <v>Líquido</v>
          </cell>
          <cell r="H189" t="str">
            <v>Líquido amarillo ligero</v>
          </cell>
          <cell r="I189">
            <v>173</v>
          </cell>
          <cell r="J189" t="str">
            <v>-</v>
          </cell>
          <cell r="K189" t="str">
            <v>-</v>
          </cell>
          <cell r="L189">
            <v>0.95</v>
          </cell>
          <cell r="M189">
            <v>99</v>
          </cell>
          <cell r="N189">
            <v>99</v>
          </cell>
          <cell r="O189">
            <v>0</v>
          </cell>
          <cell r="P189" t="str">
            <v>N/A</v>
          </cell>
          <cell r="Q189" t="str">
            <v>N/A</v>
          </cell>
          <cell r="R189" t="str">
            <v>N/A</v>
          </cell>
          <cell r="S189" t="str">
            <v>N/A</v>
          </cell>
          <cell r="T189" t="str">
            <v>N/A</v>
          </cell>
          <cell r="U189" t="str">
            <v>-</v>
          </cell>
          <cell r="V189" t="str">
            <v>-</v>
          </cell>
          <cell r="W189" t="str">
            <v>-</v>
          </cell>
          <cell r="X189" t="str">
            <v>-</v>
          </cell>
          <cell r="Y189" t="str">
            <v>-</v>
          </cell>
        </row>
        <row r="190">
          <cell r="A190" t="str">
            <v>KA-36-6992</v>
          </cell>
          <cell r="B190" t="str">
            <v>ACCELERATOR 2950</v>
          </cell>
          <cell r="C190" t="str">
            <v>Reactante</v>
          </cell>
          <cell r="D190" t="str">
            <v>Álcalis, aminas</v>
          </cell>
          <cell r="E190" t="str">
            <v>Es usado como acelerador en una reacción, especialmente cuando se usa con poliamidas.</v>
          </cell>
          <cell r="F190" t="str">
            <v>Co-reacción de aceleración</v>
          </cell>
          <cell r="G190" t="str">
            <v>líquido</v>
          </cell>
          <cell r="H190" t="str">
            <v>líquido</v>
          </cell>
          <cell r="I190">
            <v>100</v>
          </cell>
          <cell r="J190" t="str">
            <v>_</v>
          </cell>
          <cell r="K190" t="str">
            <v>_</v>
          </cell>
          <cell r="L190">
            <v>1</v>
          </cell>
          <cell r="M190">
            <v>100</v>
          </cell>
          <cell r="N190">
            <v>100</v>
          </cell>
          <cell r="O190">
            <v>0</v>
          </cell>
          <cell r="P190">
            <v>0</v>
          </cell>
          <cell r="Q190">
            <v>0</v>
          </cell>
          <cell r="R190">
            <v>0</v>
          </cell>
          <cell r="S190">
            <v>0</v>
          </cell>
          <cell r="T190">
            <v>0</v>
          </cell>
          <cell r="U190">
            <v>0</v>
          </cell>
          <cell r="V190">
            <v>0</v>
          </cell>
          <cell r="W190">
            <v>0</v>
          </cell>
          <cell r="X190">
            <v>0</v>
          </cell>
          <cell r="Y190">
            <v>0</v>
          </cell>
        </row>
        <row r="191">
          <cell r="A191" t="str">
            <v>KA-37-2239</v>
          </cell>
          <cell r="B191" t="str">
            <v>HARDENER MX V-8</v>
          </cell>
          <cell r="C191" t="str">
            <v>Reactante</v>
          </cell>
          <cell r="D191" t="str">
            <v>Álcalis, aminas</v>
          </cell>
          <cell r="E191" t="str">
            <v>Catalizador</v>
          </cell>
          <cell r="F191" t="str">
            <v>_</v>
          </cell>
          <cell r="G191" t="str">
            <v>líquido</v>
          </cell>
          <cell r="H191" t="str">
            <v>líquido</v>
          </cell>
          <cell r="I191">
            <v>26</v>
          </cell>
          <cell r="J191" t="str">
            <v>_</v>
          </cell>
          <cell r="K191" t="str">
            <v>_</v>
          </cell>
          <cell r="L191">
            <v>1.05</v>
          </cell>
          <cell r="M191">
            <v>69.400000000000006</v>
          </cell>
          <cell r="N191">
            <v>100</v>
          </cell>
          <cell r="O191">
            <v>0</v>
          </cell>
          <cell r="P191">
            <v>0</v>
          </cell>
          <cell r="Q191">
            <v>0</v>
          </cell>
          <cell r="R191">
            <v>0</v>
          </cell>
          <cell r="S191">
            <v>0</v>
          </cell>
          <cell r="T191">
            <v>0</v>
          </cell>
          <cell r="U191">
            <v>0</v>
          </cell>
          <cell r="V191">
            <v>0</v>
          </cell>
          <cell r="W191">
            <v>0</v>
          </cell>
          <cell r="X191">
            <v>0</v>
          </cell>
          <cell r="Y191">
            <v>0</v>
          </cell>
        </row>
        <row r="192">
          <cell r="A192" t="str">
            <v>KA-51-6958</v>
          </cell>
          <cell r="B192" t="str">
            <v>ANCAMIDE 2050/EPOTUF 37-651/ARA 283</v>
          </cell>
          <cell r="C192" t="str">
            <v>Reactante</v>
          </cell>
          <cell r="D192" t="str">
            <v>Álcalis, aminas</v>
          </cell>
          <cell r="E192" t="str">
            <v>Agente curante para uso en resina líquidas epóxicas y recubrimientos de cura al ambiente. Tiene buena resistencia a la corrosión, resistencia al ácido, buena flexibilidad, alto brillo</v>
          </cell>
          <cell r="F192" t="str">
            <v>Poliaminoamida</v>
          </cell>
          <cell r="G192" t="str">
            <v>Líquido</v>
          </cell>
          <cell r="H192" t="str">
            <v>Líquido ambar</v>
          </cell>
          <cell r="I192">
            <v>97</v>
          </cell>
          <cell r="J192" t="str">
            <v>-</v>
          </cell>
          <cell r="K192" t="str">
            <v>-</v>
          </cell>
          <cell r="L192">
            <v>1.02</v>
          </cell>
          <cell r="M192">
            <v>70</v>
          </cell>
          <cell r="N192">
            <v>70.716999999999999</v>
          </cell>
          <cell r="O192">
            <v>0</v>
          </cell>
          <cell r="P192" t="str">
            <v>AMINO</v>
          </cell>
          <cell r="Q192">
            <v>0</v>
          </cell>
          <cell r="R192">
            <v>0</v>
          </cell>
          <cell r="S192">
            <v>0</v>
          </cell>
          <cell r="T192" t="str">
            <v>N/A</v>
          </cell>
          <cell r="U192" t="str">
            <v>-</v>
          </cell>
          <cell r="V192" t="str">
            <v>-</v>
          </cell>
          <cell r="W192" t="str">
            <v>-</v>
          </cell>
          <cell r="X192" t="str">
            <v>-</v>
          </cell>
          <cell r="Y192" t="str">
            <v>-</v>
          </cell>
        </row>
        <row r="193">
          <cell r="A193" t="str">
            <v>KA-56-1388</v>
          </cell>
          <cell r="B193" t="str">
            <v>SILQUEST A-1120</v>
          </cell>
          <cell r="C193" t="str">
            <v>Reactante</v>
          </cell>
          <cell r="D193" t="str">
            <v>Álcalis, aminas</v>
          </cell>
          <cell r="E193" t="str">
            <v xml:space="preserve">Aditivo usado para promover la adhesión de resinas amino-reactivas </v>
          </cell>
          <cell r="F193" t="str">
            <v>Ester silano organofuncional</v>
          </cell>
          <cell r="G193" t="str">
            <v>Líquido</v>
          </cell>
          <cell r="H193" t="str">
            <v>Líquido</v>
          </cell>
          <cell r="I193">
            <v>137</v>
          </cell>
          <cell r="J193" t="str">
            <v>-</v>
          </cell>
          <cell r="K193" t="str">
            <v>-</v>
          </cell>
          <cell r="L193">
            <v>1.026913</v>
          </cell>
          <cell r="M193">
            <v>95.5</v>
          </cell>
          <cell r="N193">
            <v>95.587999999999994</v>
          </cell>
          <cell r="O193">
            <v>0</v>
          </cell>
          <cell r="P193" t="str">
            <v>N/A</v>
          </cell>
          <cell r="Q193" t="str">
            <v>N/A</v>
          </cell>
          <cell r="R193" t="str">
            <v>N/A</v>
          </cell>
          <cell r="S193" t="str">
            <v>N/A</v>
          </cell>
          <cell r="T193" t="str">
            <v>N/A</v>
          </cell>
          <cell r="U193" t="str">
            <v>-</v>
          </cell>
          <cell r="V193" t="str">
            <v>-</v>
          </cell>
          <cell r="W193" t="str">
            <v>-</v>
          </cell>
          <cell r="X193" t="str">
            <v>-</v>
          </cell>
          <cell r="Y193" t="str">
            <v>-</v>
          </cell>
        </row>
        <row r="194">
          <cell r="A194" t="str">
            <v>KA-77-6577</v>
          </cell>
          <cell r="B194" t="str">
            <v>HIDROXIDO DE SODIO 50%</v>
          </cell>
          <cell r="C194" t="str">
            <v>Reactante</v>
          </cell>
          <cell r="D194" t="str">
            <v>Álcalis, aminas</v>
          </cell>
          <cell r="E194" t="str">
            <v>Servir como base para neutralizar ácidos; es usada para la fabricación de pastas y papel</v>
          </cell>
          <cell r="F194" t="str">
            <v>Solución de hidróxido de sodio al 50%</v>
          </cell>
          <cell r="G194" t="str">
            <v>líquido</v>
          </cell>
          <cell r="H194" t="str">
            <v>líquido</v>
          </cell>
          <cell r="I194">
            <v>92</v>
          </cell>
          <cell r="J194" t="str">
            <v>_</v>
          </cell>
          <cell r="K194" t="str">
            <v>_</v>
          </cell>
          <cell r="L194">
            <v>1.53</v>
          </cell>
          <cell r="M194">
            <v>50.2</v>
          </cell>
          <cell r="N194">
            <v>23.8</v>
          </cell>
          <cell r="O194">
            <v>0</v>
          </cell>
          <cell r="P194">
            <v>0</v>
          </cell>
          <cell r="Q194">
            <v>0</v>
          </cell>
          <cell r="R194">
            <v>0</v>
          </cell>
          <cell r="S194">
            <v>0</v>
          </cell>
          <cell r="T194">
            <v>0</v>
          </cell>
          <cell r="U194">
            <v>0</v>
          </cell>
          <cell r="V194">
            <v>0</v>
          </cell>
          <cell r="W194">
            <v>0</v>
          </cell>
          <cell r="X194">
            <v>0</v>
          </cell>
          <cell r="Y194">
            <v>0</v>
          </cell>
        </row>
        <row r="195">
          <cell r="A195" t="str">
            <v>KAS-2528</v>
          </cell>
          <cell r="B195" t="str">
            <v>N,N-DIETHYLETHANOLAMINE</v>
          </cell>
          <cell r="C195" t="str">
            <v>Reactante</v>
          </cell>
          <cell r="D195" t="str">
            <v>Álcalis, aminas</v>
          </cell>
          <cell r="E195" t="str">
            <v>Aditivo amina, dispersante. También puede actuar como inhibidor de la corrosión</v>
          </cell>
          <cell r="F195" t="str">
            <v>N,N-Dietanolamina</v>
          </cell>
          <cell r="G195" t="str">
            <v>Líquido</v>
          </cell>
          <cell r="H195" t="str">
            <v>Líquido incoloro</v>
          </cell>
          <cell r="I195">
            <v>53</v>
          </cell>
          <cell r="J195">
            <v>0.7</v>
          </cell>
          <cell r="K195" t="str">
            <v>-</v>
          </cell>
          <cell r="L195">
            <v>0.88192300000000001</v>
          </cell>
          <cell r="M195">
            <v>0</v>
          </cell>
          <cell r="N195">
            <v>0</v>
          </cell>
          <cell r="O195">
            <v>0</v>
          </cell>
          <cell r="P195" t="str">
            <v>N/A</v>
          </cell>
          <cell r="Q195" t="str">
            <v>N/A</v>
          </cell>
          <cell r="R195" t="str">
            <v>N/A</v>
          </cell>
          <cell r="S195" t="str">
            <v>N/A</v>
          </cell>
          <cell r="T195" t="str">
            <v>N/A</v>
          </cell>
          <cell r="U195" t="str">
            <v>-</v>
          </cell>
          <cell r="V195" t="str">
            <v>-</v>
          </cell>
          <cell r="W195" t="str">
            <v>-</v>
          </cell>
          <cell r="X195" t="str">
            <v>-</v>
          </cell>
          <cell r="Y195" t="str">
            <v>-</v>
          </cell>
        </row>
        <row r="196">
          <cell r="A196" t="str">
            <v>KAS-6151</v>
          </cell>
          <cell r="B196" t="str">
            <v xml:space="preserve">JEFFAMINE T-403 </v>
          </cell>
          <cell r="C196" t="str">
            <v>Reactante</v>
          </cell>
          <cell r="D196" t="str">
            <v>Álcalis, aminas</v>
          </cell>
          <cell r="E196" t="str">
            <v>Agente curante para resinas epóxicas</v>
          </cell>
          <cell r="F196" t="str">
            <v>Polioxipropilendiamina</v>
          </cell>
          <cell r="G196" t="str">
            <v>Líquido</v>
          </cell>
          <cell r="H196" t="str">
            <v>Líquido incoloro a amarillo ligero</v>
          </cell>
          <cell r="I196">
            <v>218</v>
          </cell>
          <cell r="J196" t="str">
            <v>-</v>
          </cell>
          <cell r="K196" t="str">
            <v>-</v>
          </cell>
          <cell r="L196">
            <v>0.97898240000000003</v>
          </cell>
          <cell r="M196">
            <v>100</v>
          </cell>
          <cell r="N196">
            <v>100</v>
          </cell>
          <cell r="O196">
            <v>0</v>
          </cell>
          <cell r="P196" t="str">
            <v>N/A</v>
          </cell>
          <cell r="Q196" t="str">
            <v>N/A</v>
          </cell>
          <cell r="R196" t="str">
            <v>N/A</v>
          </cell>
          <cell r="S196" t="str">
            <v>N/A</v>
          </cell>
          <cell r="T196" t="str">
            <v>N/A</v>
          </cell>
          <cell r="U196" t="str">
            <v>-</v>
          </cell>
          <cell r="V196" t="str">
            <v>-</v>
          </cell>
          <cell r="W196" t="str">
            <v>-</v>
          </cell>
          <cell r="X196" t="str">
            <v>-</v>
          </cell>
          <cell r="Y196" t="str">
            <v>-</v>
          </cell>
        </row>
        <row r="197">
          <cell r="A197" t="str">
            <v>KC-26-6458</v>
          </cell>
          <cell r="B197" t="str">
            <v xml:space="preserve">NACURE 5225 </v>
          </cell>
          <cell r="C197" t="str">
            <v>Reactante</v>
          </cell>
          <cell r="D197" t="str">
            <v>Catalizadores acelerante</v>
          </cell>
          <cell r="E197" t="str">
            <v>Catalizador con buena solubilidad en esmaltes altos sólidos. Tiene buena solubilidad en solventes alifáticos. Es un catalizador bloqueado que se usa para sistemas que necesitan mayor estabilidad de empaque</v>
          </cell>
          <cell r="F197" t="str">
            <v>Ácido dodecilbenzen sulfonico con amina</v>
          </cell>
          <cell r="G197" t="str">
            <v>Líquido</v>
          </cell>
          <cell r="H197" t="str">
            <v>Líquido</v>
          </cell>
          <cell r="I197">
            <v>12</v>
          </cell>
          <cell r="J197">
            <v>2</v>
          </cell>
          <cell r="K197" t="str">
            <v>-</v>
          </cell>
          <cell r="L197">
            <v>0.9</v>
          </cell>
          <cell r="M197">
            <v>34</v>
          </cell>
          <cell r="N197">
            <v>24.33</v>
          </cell>
          <cell r="O197">
            <v>0</v>
          </cell>
          <cell r="P197" t="str">
            <v>N/A</v>
          </cell>
          <cell r="Q197" t="str">
            <v>N/A</v>
          </cell>
          <cell r="R197" t="str">
            <v>N/A</v>
          </cell>
          <cell r="S197" t="str">
            <v>N/A</v>
          </cell>
          <cell r="T197" t="str">
            <v>N/A</v>
          </cell>
          <cell r="U197" t="str">
            <v>-</v>
          </cell>
          <cell r="V197" t="str">
            <v>-</v>
          </cell>
          <cell r="W197" t="str">
            <v>-</v>
          </cell>
          <cell r="X197" t="str">
            <v>-</v>
          </cell>
          <cell r="Y197" t="str">
            <v>-</v>
          </cell>
        </row>
        <row r="198">
          <cell r="A198" t="str">
            <v>KC-31-8820</v>
          </cell>
          <cell r="B198" t="str">
            <v>TYZOR BTP/INSOCAT BTP11/TYTAN PBT</v>
          </cell>
          <cell r="C198" t="str">
            <v>Reactante</v>
          </cell>
          <cell r="D198" t="str">
            <v>Catalizadores acelerante</v>
          </cell>
          <cell r="E198" t="str">
            <v>Aditivo usado en la formulación de pinturas resistentes al calor y a la corrosión. Puede ser usado con pigmentos de zinc o alumina</v>
          </cell>
          <cell r="F198" t="str">
            <v>N-Butiltitante polymer</v>
          </cell>
          <cell r="G198" t="str">
            <v>Líquido</v>
          </cell>
          <cell r="H198" t="str">
            <v>Líquido</v>
          </cell>
          <cell r="I198">
            <v>35</v>
          </cell>
          <cell r="J198" t="str">
            <v>-</v>
          </cell>
          <cell r="K198" t="str">
            <v>-</v>
          </cell>
          <cell r="L198">
            <v>1.120018</v>
          </cell>
          <cell r="M198">
            <v>97</v>
          </cell>
          <cell r="N198">
            <v>95.16</v>
          </cell>
          <cell r="O198">
            <v>0</v>
          </cell>
          <cell r="P198" t="str">
            <v>N/A</v>
          </cell>
          <cell r="Q198" t="str">
            <v>N/A</v>
          </cell>
          <cell r="R198" t="str">
            <v>N/A</v>
          </cell>
          <cell r="S198" t="str">
            <v>N/A</v>
          </cell>
          <cell r="T198" t="str">
            <v>N/A</v>
          </cell>
          <cell r="U198">
            <v>0.5</v>
          </cell>
          <cell r="V198">
            <v>7.8</v>
          </cell>
          <cell r="W198">
            <v>2.8</v>
          </cell>
          <cell r="X198">
            <v>7.7</v>
          </cell>
          <cell r="Y198">
            <v>11.3</v>
          </cell>
        </row>
        <row r="199">
          <cell r="A199" t="str">
            <v>KC-61-3369</v>
          </cell>
          <cell r="B199" t="str">
            <v>NACORR 1552</v>
          </cell>
          <cell r="C199" t="str">
            <v>Reactante</v>
          </cell>
          <cell r="D199" t="str">
            <v>Catalizadores acelerante</v>
          </cell>
          <cell r="E199" t="str">
            <v>Aditivo ácido inhibidor de la corrosión, ya que pasiva el metal. Mejora la resistencia al agua creando un efecto de barrera y reduciendo la permeabilidad al agua del recubrimiento. Mejora la tasa de curado de los sistemas amino. Mejora la estabilidad de la viscosidad. Se puede usar como dispersante de pigmento en la molienda (con una pequeña cantidad), mejorando al mismo tiempo la fuerza de color y el brillo</v>
          </cell>
          <cell r="F199" t="str">
            <v>zinc bis (dinonylnaphthalene sulphonate)</v>
          </cell>
          <cell r="G199" t="str">
            <v>Líquido</v>
          </cell>
          <cell r="H199" t="str">
            <v>Líquido</v>
          </cell>
          <cell r="I199">
            <v>43</v>
          </cell>
          <cell r="J199">
            <v>1.1000000000000001</v>
          </cell>
          <cell r="K199" t="str">
            <v>-</v>
          </cell>
          <cell r="L199">
            <v>1.006542</v>
          </cell>
          <cell r="M199">
            <v>64</v>
          </cell>
          <cell r="N199">
            <v>59.786999999999999</v>
          </cell>
          <cell r="O199">
            <v>0</v>
          </cell>
          <cell r="P199" t="str">
            <v>N/A</v>
          </cell>
          <cell r="Q199" t="str">
            <v>N/A</v>
          </cell>
          <cell r="R199" t="str">
            <v>N/A</v>
          </cell>
          <cell r="S199" t="str">
            <v>N/A</v>
          </cell>
          <cell r="T199" t="str">
            <v>N/A</v>
          </cell>
          <cell r="U199">
            <v>0.09</v>
          </cell>
          <cell r="V199">
            <v>7.8</v>
          </cell>
          <cell r="W199">
            <v>2.5</v>
          </cell>
          <cell r="X199">
            <v>6</v>
          </cell>
          <cell r="Y199">
            <v>10.199999999999999</v>
          </cell>
        </row>
        <row r="200">
          <cell r="A200" t="str">
            <v>KC-76-5648</v>
          </cell>
          <cell r="B200" t="str">
            <v>LAROTACT LR 9018</v>
          </cell>
          <cell r="C200" t="str">
            <v>Reactante</v>
          </cell>
          <cell r="D200" t="str">
            <v>Catalizadores acelerante</v>
          </cell>
          <cell r="E200" t="str">
            <v>Materia prima para la producción de resinas.</v>
          </cell>
          <cell r="F200" t="str">
            <v>Derivado de triazina en butanol</v>
          </cell>
          <cell r="G200" t="str">
            <v>Líquido</v>
          </cell>
          <cell r="H200" t="str">
            <v>Líquido incoloro</v>
          </cell>
          <cell r="I200">
            <v>42</v>
          </cell>
          <cell r="J200">
            <v>1.2</v>
          </cell>
          <cell r="K200">
            <v>10.199999999999999</v>
          </cell>
          <cell r="L200">
            <v>1.08</v>
          </cell>
          <cell r="M200">
            <v>50</v>
          </cell>
          <cell r="N200">
            <v>37.235999999999997</v>
          </cell>
          <cell r="O200">
            <v>0</v>
          </cell>
          <cell r="P200" t="str">
            <v>N/A</v>
          </cell>
          <cell r="Q200" t="str">
            <v>N/A</v>
          </cell>
          <cell r="R200" t="str">
            <v>N/A</v>
          </cell>
          <cell r="S200" t="str">
            <v>N/A</v>
          </cell>
          <cell r="T200" t="str">
            <v>N/A</v>
          </cell>
          <cell r="U200" t="str">
            <v>-</v>
          </cell>
          <cell r="V200" t="str">
            <v>-</v>
          </cell>
          <cell r="W200" t="str">
            <v>-</v>
          </cell>
          <cell r="X200" t="str">
            <v>-</v>
          </cell>
          <cell r="Y200" t="str">
            <v>-</v>
          </cell>
        </row>
        <row r="201">
          <cell r="A201" t="str">
            <v>KCG-2686</v>
          </cell>
          <cell r="B201" t="str">
            <v>CATALYST 600/DODECYLBENZYLSULFONIC ACID SOLUTION</v>
          </cell>
          <cell r="C201" t="str">
            <v>Reactante</v>
          </cell>
          <cell r="D201" t="str">
            <v>Catalizadores acelerante</v>
          </cell>
          <cell r="E201" t="str">
            <v xml:space="preserve">Catalizador ácido para acelerar el entrecruzamiento de resinas amino con polímeros que contengan funciones hidroxilos, carboxilos o amida. </v>
          </cell>
          <cell r="F201" t="str">
            <v>Ácido dodecilbencenosulfónico</v>
          </cell>
          <cell r="G201" t="str">
            <v>Líquido</v>
          </cell>
          <cell r="H201" t="str">
            <v>Líquido ambar</v>
          </cell>
          <cell r="I201">
            <v>18</v>
          </cell>
          <cell r="J201">
            <v>2.5</v>
          </cell>
          <cell r="K201">
            <v>12</v>
          </cell>
          <cell r="L201">
            <v>0.95899999999999996</v>
          </cell>
          <cell r="M201">
            <v>70</v>
          </cell>
          <cell r="N201">
            <v>63.35</v>
          </cell>
          <cell r="O201">
            <v>0</v>
          </cell>
          <cell r="P201" t="str">
            <v>N/A</v>
          </cell>
          <cell r="Q201" t="str">
            <v>N/A</v>
          </cell>
          <cell r="R201" t="str">
            <v>N/A</v>
          </cell>
          <cell r="S201" t="str">
            <v>N/A</v>
          </cell>
          <cell r="T201" t="str">
            <v>N/A</v>
          </cell>
          <cell r="U201" t="str">
            <v>-</v>
          </cell>
          <cell r="V201" t="str">
            <v>-</v>
          </cell>
          <cell r="W201" t="str">
            <v>-</v>
          </cell>
          <cell r="X201" t="str">
            <v>-</v>
          </cell>
          <cell r="Y201" t="str">
            <v>-</v>
          </cell>
        </row>
        <row r="202">
          <cell r="A202" t="str">
            <v>KCM-151</v>
          </cell>
          <cell r="B202" t="str">
            <v>DABCO 33-LV</v>
          </cell>
          <cell r="C202" t="str">
            <v>Reactante</v>
          </cell>
          <cell r="D202" t="str">
            <v>Catalizadores acelerante</v>
          </cell>
          <cell r="E202" t="str">
            <v>Catalizador</v>
          </cell>
          <cell r="F202" t="str">
            <v>Trietilen diamina</v>
          </cell>
          <cell r="G202" t="str">
            <v>Líquido</v>
          </cell>
          <cell r="H202" t="str">
            <v>Líquido incoloro</v>
          </cell>
          <cell r="I202">
            <v>96</v>
          </cell>
          <cell r="J202">
            <v>2.6</v>
          </cell>
          <cell r="K202" t="str">
            <v>-</v>
          </cell>
          <cell r="L202">
            <v>1.0424899999999999</v>
          </cell>
          <cell r="M202">
            <v>33</v>
          </cell>
          <cell r="N202">
            <v>31.724</v>
          </cell>
          <cell r="O202">
            <v>0</v>
          </cell>
          <cell r="P202" t="str">
            <v>N/A</v>
          </cell>
          <cell r="Q202" t="str">
            <v>N/A</v>
          </cell>
          <cell r="R202" t="str">
            <v>N/A</v>
          </cell>
          <cell r="S202" t="str">
            <v>N/A</v>
          </cell>
          <cell r="T202" t="str">
            <v>N/A</v>
          </cell>
          <cell r="U202">
            <v>1.5499999999999999E-3</v>
          </cell>
          <cell r="V202">
            <v>6</v>
          </cell>
          <cell r="W202">
            <v>5</v>
          </cell>
          <cell r="X202">
            <v>8.5</v>
          </cell>
          <cell r="Y202" t="str">
            <v>no info</v>
          </cell>
        </row>
        <row r="203">
          <cell r="A203" t="str">
            <v>KCP-1285</v>
          </cell>
          <cell r="B203" t="str">
            <v>PHENYL ACID PHOSPHATE SOLUTION</v>
          </cell>
          <cell r="C203" t="str">
            <v>Reactante</v>
          </cell>
          <cell r="D203" t="str">
            <v>Catalizadores acelerante</v>
          </cell>
          <cell r="E203" t="str">
            <v>Catalizador ácido</v>
          </cell>
          <cell r="F203" t="str">
            <v>Solución fenil ácido fosfato</v>
          </cell>
          <cell r="G203" t="str">
            <v>Líquido</v>
          </cell>
          <cell r="H203" t="str">
            <v>Líquido ambar</v>
          </cell>
          <cell r="I203">
            <v>55</v>
          </cell>
          <cell r="J203" t="str">
            <v>-</v>
          </cell>
          <cell r="K203" t="str">
            <v>-</v>
          </cell>
          <cell r="L203">
            <v>1.1742999999999999</v>
          </cell>
          <cell r="M203">
            <v>75</v>
          </cell>
          <cell r="N203">
            <v>63.756</v>
          </cell>
          <cell r="O203">
            <v>0</v>
          </cell>
          <cell r="P203" t="str">
            <v>N/A</v>
          </cell>
          <cell r="Q203" t="str">
            <v>N/A</v>
          </cell>
          <cell r="R203" t="str">
            <v>N/A</v>
          </cell>
          <cell r="S203" t="str">
            <v>N/A</v>
          </cell>
          <cell r="T203" t="str">
            <v>N/A</v>
          </cell>
          <cell r="U203" t="str">
            <v>-</v>
          </cell>
          <cell r="V203" t="str">
            <v>-</v>
          </cell>
          <cell r="W203" t="str">
            <v>-</v>
          </cell>
          <cell r="X203" t="str">
            <v>-</v>
          </cell>
          <cell r="Y203" t="str">
            <v>-</v>
          </cell>
        </row>
        <row r="204">
          <cell r="A204" t="str">
            <v>KCV-1469</v>
          </cell>
          <cell r="B204" t="str">
            <v>NACURE 5076</v>
          </cell>
          <cell r="C204" t="str">
            <v>Reactante</v>
          </cell>
          <cell r="D204" t="str">
            <v>Catalizadores acelerante</v>
          </cell>
          <cell r="E204" t="str">
            <v>Catalizador ácido fuerte con excelentes características de solubilidad, buena durabilidad exterior</v>
          </cell>
          <cell r="F204" t="str">
            <v>Solución ácido sulfónico aromático alquílico</v>
          </cell>
          <cell r="G204" t="str">
            <v>Líquido</v>
          </cell>
          <cell r="H204" t="str">
            <v>Líquido</v>
          </cell>
          <cell r="I204">
            <v>32</v>
          </cell>
          <cell r="J204" t="str">
            <v>-</v>
          </cell>
          <cell r="K204" t="str">
            <v>-</v>
          </cell>
          <cell r="L204">
            <v>0.99096510000000004</v>
          </cell>
          <cell r="M204">
            <v>70</v>
          </cell>
          <cell r="N204">
            <v>62.128</v>
          </cell>
          <cell r="O204">
            <v>0</v>
          </cell>
          <cell r="P204" t="str">
            <v>N/A</v>
          </cell>
          <cell r="Q204" t="str">
            <v>N/A</v>
          </cell>
          <cell r="R204" t="str">
            <v>N/A</v>
          </cell>
          <cell r="S204" t="str">
            <v>N/A</v>
          </cell>
          <cell r="T204" t="str">
            <v>N/A</v>
          </cell>
          <cell r="U204" t="str">
            <v>-</v>
          </cell>
          <cell r="V204" t="str">
            <v>-</v>
          </cell>
          <cell r="W204" t="str">
            <v>-</v>
          </cell>
          <cell r="X204" t="str">
            <v>-</v>
          </cell>
          <cell r="Y204" t="str">
            <v>-</v>
          </cell>
        </row>
        <row r="205">
          <cell r="A205" t="str">
            <v>KCY-7291</v>
          </cell>
          <cell r="B205" t="str">
            <v>DIBUTYL TIN DI-LAURATE</v>
          </cell>
          <cell r="C205" t="str">
            <v>Reactante</v>
          </cell>
          <cell r="D205" t="str">
            <v>Catalizadores acelerante</v>
          </cell>
          <cell r="E205" t="str">
            <v>Catalizador promotor de la reacción de isocianatos con los polioles de los poliuretanos</v>
          </cell>
          <cell r="F205" t="str">
            <v>Dibutil estaño dilaurato</v>
          </cell>
          <cell r="G205" t="str">
            <v>Líquido</v>
          </cell>
          <cell r="H205" t="str">
            <v>Líquido incoloro a amarillo ligero</v>
          </cell>
          <cell r="I205">
            <v>100</v>
          </cell>
          <cell r="J205" t="str">
            <v>-</v>
          </cell>
          <cell r="K205" t="str">
            <v>-</v>
          </cell>
          <cell r="L205">
            <v>1.048</v>
          </cell>
          <cell r="M205">
            <v>100</v>
          </cell>
          <cell r="N205">
            <v>100</v>
          </cell>
          <cell r="O205">
            <v>0</v>
          </cell>
          <cell r="P205" t="str">
            <v>N/A</v>
          </cell>
          <cell r="Q205" t="str">
            <v>N/A</v>
          </cell>
          <cell r="R205" t="str">
            <v>N/A</v>
          </cell>
          <cell r="S205" t="str">
            <v>N/A</v>
          </cell>
          <cell r="T205" t="str">
            <v>N/A</v>
          </cell>
          <cell r="U205" t="str">
            <v>-</v>
          </cell>
          <cell r="V205" t="str">
            <v>-</v>
          </cell>
          <cell r="W205" t="str">
            <v>-</v>
          </cell>
          <cell r="X205" t="str">
            <v>-</v>
          </cell>
          <cell r="Y205" t="str">
            <v>-</v>
          </cell>
        </row>
        <row r="206">
          <cell r="A206" t="str">
            <v>KE-55-6602</v>
          </cell>
          <cell r="B206" t="str">
            <v>CARDURA E10P</v>
          </cell>
          <cell r="C206" t="str">
            <v>Reactante</v>
          </cell>
          <cell r="D206" t="str">
            <v>Epóxico</v>
          </cell>
          <cell r="E206" t="str">
            <v>Monomero facilmente incorporable en resinas vía sus grupos reactivos epóxicos. Es de baja viscosidad, bajo color, buena adherencia a los metales, compatibilidad con solventes polares, buena resistencia a ácidos y alcalis, buena durabilidad en exteriores, buen brillo, es altos sólidos</v>
          </cell>
          <cell r="F206" t="str">
            <v>Neodecanoic acid glycidyl ester</v>
          </cell>
          <cell r="G206" t="str">
            <v>Líquido</v>
          </cell>
          <cell r="H206" t="str">
            <v>Líquido incoloro</v>
          </cell>
          <cell r="I206">
            <v>126</v>
          </cell>
          <cell r="J206" t="str">
            <v>-</v>
          </cell>
          <cell r="K206" t="str">
            <v>-</v>
          </cell>
          <cell r="L206">
            <v>0.96999550000000001</v>
          </cell>
          <cell r="M206">
            <v>100</v>
          </cell>
          <cell r="N206">
            <v>100</v>
          </cell>
          <cell r="O206">
            <v>0</v>
          </cell>
          <cell r="P206" t="str">
            <v>N/A</v>
          </cell>
          <cell r="Q206" t="str">
            <v>N/A</v>
          </cell>
          <cell r="R206" t="str">
            <v>N/A</v>
          </cell>
          <cell r="S206" t="str">
            <v>N/A</v>
          </cell>
          <cell r="T206" t="str">
            <v>N/A</v>
          </cell>
          <cell r="U206" t="str">
            <v>-</v>
          </cell>
          <cell r="V206" t="str">
            <v>-</v>
          </cell>
          <cell r="W206" t="str">
            <v>-</v>
          </cell>
          <cell r="X206" t="str">
            <v>-</v>
          </cell>
          <cell r="Y206" t="str">
            <v>-</v>
          </cell>
        </row>
        <row r="207">
          <cell r="A207" t="str">
            <v>KE-74-7550</v>
          </cell>
          <cell r="B207" t="str">
            <v>NOVARES LS 500</v>
          </cell>
          <cell r="C207" t="str">
            <v>Reactante</v>
          </cell>
          <cell r="D207" t="str">
            <v>Epóxico</v>
          </cell>
          <cell r="E207" t="str">
            <v>Resina líquida aromática con buena resistencia a la corrosión</v>
          </cell>
          <cell r="F207" t="str">
            <v>Resina sintética</v>
          </cell>
          <cell r="G207" t="str">
            <v>Líquido</v>
          </cell>
          <cell r="H207" t="str">
            <v>Líquido amarilloso</v>
          </cell>
          <cell r="I207">
            <v>150</v>
          </cell>
          <cell r="J207" t="str">
            <v>-</v>
          </cell>
          <cell r="K207" t="str">
            <v>-</v>
          </cell>
          <cell r="L207">
            <v>1.07</v>
          </cell>
          <cell r="M207">
            <v>100</v>
          </cell>
          <cell r="N207">
            <v>100</v>
          </cell>
          <cell r="O207">
            <v>0</v>
          </cell>
          <cell r="P207" t="str">
            <v>N/A</v>
          </cell>
          <cell r="Q207" t="str">
            <v>N/A</v>
          </cell>
          <cell r="R207" t="str">
            <v>N/A</v>
          </cell>
          <cell r="S207" t="str">
            <v>N/A</v>
          </cell>
          <cell r="T207" t="str">
            <v>N/A</v>
          </cell>
          <cell r="U207" t="str">
            <v>-</v>
          </cell>
          <cell r="V207" t="str">
            <v>-</v>
          </cell>
          <cell r="W207" t="str">
            <v>-</v>
          </cell>
          <cell r="X207" t="str">
            <v>-</v>
          </cell>
          <cell r="Y207" t="str">
            <v>-</v>
          </cell>
        </row>
        <row r="208">
          <cell r="A208" t="str">
            <v>KH-16-5483</v>
          </cell>
          <cell r="B208" t="str">
            <v>ACIDO FORMICO (FORMIC ACID)/FORMIC ACID 85%</v>
          </cell>
          <cell r="C208" t="str">
            <v>Reactante</v>
          </cell>
          <cell r="D208" t="str">
            <v>Ácidos, anhidridos</v>
          </cell>
          <cell r="E208" t="str">
            <v>Fácil de diluirse en el agua por su cadena carbonada tan pequeña.</v>
          </cell>
          <cell r="F208" t="str">
            <v>Ácido fórmico 85%</v>
          </cell>
          <cell r="G208" t="str">
            <v>líquido</v>
          </cell>
          <cell r="H208" t="str">
            <v>líquido</v>
          </cell>
          <cell r="I208">
            <v>68</v>
          </cell>
          <cell r="J208">
            <v>9.9</v>
          </cell>
          <cell r="K208">
            <v>57</v>
          </cell>
          <cell r="L208">
            <v>1.0207999999999999</v>
          </cell>
          <cell r="M208">
            <v>85</v>
          </cell>
          <cell r="N208">
            <v>81.8</v>
          </cell>
          <cell r="O208">
            <v>0</v>
          </cell>
          <cell r="P208">
            <v>0</v>
          </cell>
          <cell r="Q208">
            <v>0</v>
          </cell>
          <cell r="R208">
            <v>0</v>
          </cell>
          <cell r="S208">
            <v>0</v>
          </cell>
          <cell r="T208">
            <v>0</v>
          </cell>
          <cell r="U208">
            <v>0</v>
          </cell>
          <cell r="V208">
            <v>0</v>
          </cell>
          <cell r="W208">
            <v>0</v>
          </cell>
          <cell r="X208">
            <v>0</v>
          </cell>
          <cell r="Y208">
            <v>0</v>
          </cell>
        </row>
        <row r="209">
          <cell r="A209" t="str">
            <v>KHL-7708</v>
          </cell>
          <cell r="B209" t="str">
            <v>ACIDO FOSFORICO 85%</v>
          </cell>
          <cell r="C209" t="str">
            <v>Reactante</v>
          </cell>
          <cell r="D209" t="str">
            <v>Ácidos, anhidridos</v>
          </cell>
          <cell r="E209" t="str">
            <v>Uso en primers anticorrosivos para promover adherencia al metal</v>
          </cell>
          <cell r="F209" t="str">
            <v>Ácido fosfórico 85%</v>
          </cell>
          <cell r="G209" t="str">
            <v>Líquido</v>
          </cell>
          <cell r="H209" t="str">
            <v>Líquido incoloro</v>
          </cell>
          <cell r="I209" t="str">
            <v>-</v>
          </cell>
          <cell r="J209" t="str">
            <v>-</v>
          </cell>
          <cell r="K209" t="str">
            <v>-</v>
          </cell>
          <cell r="L209">
            <v>1.689554</v>
          </cell>
          <cell r="M209">
            <v>85</v>
          </cell>
          <cell r="N209">
            <v>74.605999999999995</v>
          </cell>
          <cell r="O209">
            <v>0</v>
          </cell>
          <cell r="P209" t="str">
            <v>N/A</v>
          </cell>
          <cell r="Q209" t="str">
            <v>N/A</v>
          </cell>
          <cell r="R209" t="str">
            <v>N/A</v>
          </cell>
          <cell r="S209" t="str">
            <v>N/A</v>
          </cell>
          <cell r="T209" t="str">
            <v>N/A</v>
          </cell>
          <cell r="U209" t="str">
            <v>-</v>
          </cell>
          <cell r="V209" t="str">
            <v>-</v>
          </cell>
          <cell r="W209" t="str">
            <v>-</v>
          </cell>
          <cell r="X209" t="str">
            <v>-</v>
          </cell>
          <cell r="Y209" t="str">
            <v>-</v>
          </cell>
        </row>
        <row r="210">
          <cell r="A210" t="str">
            <v>KHZ-1782</v>
          </cell>
          <cell r="B210" t="str">
            <v xml:space="preserve">SALICYLIC ACID </v>
          </cell>
          <cell r="C210" t="str">
            <v>Reactante</v>
          </cell>
          <cell r="D210" t="str">
            <v>Ácidos, anhidridos</v>
          </cell>
          <cell r="E210" t="str">
            <v>Aditivo catalizador</v>
          </cell>
          <cell r="F210" t="str">
            <v>Ácido o-hidroxi benzoico</v>
          </cell>
          <cell r="G210" t="str">
            <v>Sólido</v>
          </cell>
          <cell r="H210" t="str">
            <v>Polvo blanco</v>
          </cell>
          <cell r="I210">
            <v>157</v>
          </cell>
          <cell r="J210" t="str">
            <v>-</v>
          </cell>
          <cell r="K210" t="str">
            <v>-</v>
          </cell>
          <cell r="L210">
            <v>1.437918</v>
          </cell>
          <cell r="M210">
            <v>100</v>
          </cell>
          <cell r="N210">
            <v>100</v>
          </cell>
          <cell r="O210">
            <v>0</v>
          </cell>
          <cell r="P210" t="str">
            <v>N/A</v>
          </cell>
          <cell r="Q210" t="str">
            <v>N/A</v>
          </cell>
          <cell r="R210" t="str">
            <v>N/A</v>
          </cell>
          <cell r="S210" t="str">
            <v>N/A</v>
          </cell>
          <cell r="T210" t="str">
            <v>N/A</v>
          </cell>
          <cell r="U210" t="str">
            <v>-</v>
          </cell>
          <cell r="V210" t="str">
            <v>-</v>
          </cell>
          <cell r="W210" t="str">
            <v>-</v>
          </cell>
          <cell r="X210" t="str">
            <v>-</v>
          </cell>
          <cell r="Y210" t="str">
            <v>-</v>
          </cell>
        </row>
        <row r="211">
          <cell r="A211" t="str">
            <v>KJ-13-8565</v>
          </cell>
          <cell r="B211" t="str">
            <v>NONYLPHENOL</v>
          </cell>
          <cell r="C211" t="str">
            <v>Reactante</v>
          </cell>
          <cell r="D211" t="str">
            <v>Inhibidor</v>
          </cell>
          <cell r="E211" t="str">
            <v>Aditivo surfactante con excelente detergencia, humectación excepcional, características de solubilidad versátiles y bajo olor</v>
          </cell>
          <cell r="F211" t="str">
            <v>Nonyl fenol</v>
          </cell>
          <cell r="G211" t="str">
            <v>Líquido</v>
          </cell>
          <cell r="H211" t="str">
            <v>Líquido</v>
          </cell>
          <cell r="I211">
            <v>143</v>
          </cell>
          <cell r="J211" t="str">
            <v>-</v>
          </cell>
          <cell r="K211" t="str">
            <v>-</v>
          </cell>
          <cell r="L211">
            <v>0.94327419999999995</v>
          </cell>
          <cell r="M211">
            <v>100</v>
          </cell>
          <cell r="N211">
            <v>100</v>
          </cell>
          <cell r="O211">
            <v>0</v>
          </cell>
          <cell r="P211" t="str">
            <v>N/A</v>
          </cell>
          <cell r="Q211" t="str">
            <v>N/A</v>
          </cell>
          <cell r="R211" t="str">
            <v>N/A</v>
          </cell>
          <cell r="S211" t="str">
            <v>N/A</v>
          </cell>
          <cell r="T211" t="str">
            <v>N/A</v>
          </cell>
          <cell r="U211" t="str">
            <v>-</v>
          </cell>
          <cell r="V211" t="str">
            <v>-</v>
          </cell>
          <cell r="W211" t="str">
            <v>-</v>
          </cell>
          <cell r="X211" t="str">
            <v>-</v>
          </cell>
          <cell r="Y211" t="str">
            <v>-</v>
          </cell>
        </row>
        <row r="212">
          <cell r="A212" t="str">
            <v>KM-63-3582</v>
          </cell>
          <cell r="B212" t="str">
            <v>SILQUEST A-1130</v>
          </cell>
          <cell r="C212" t="str">
            <v>Reactante</v>
          </cell>
          <cell r="D212" t="str">
            <v>Monómeros</v>
          </cell>
          <cell r="E212" t="str">
            <v>Es un promotor de adhesión</v>
          </cell>
          <cell r="F212" t="str">
            <v>AMINOMODIFIED PORPYLTRIMETHOXYSILAN</v>
          </cell>
          <cell r="G212" t="str">
            <v>líquido</v>
          </cell>
          <cell r="H212" t="str">
            <v>líquido</v>
          </cell>
          <cell r="I212">
            <v>125</v>
          </cell>
          <cell r="J212" t="str">
            <v>_</v>
          </cell>
          <cell r="K212" t="str">
            <v>_</v>
          </cell>
          <cell r="L212">
            <v>1.0269999999999999</v>
          </cell>
          <cell r="M212">
            <v>98</v>
          </cell>
          <cell r="N212">
            <v>97.7</v>
          </cell>
          <cell r="O212">
            <v>0</v>
          </cell>
          <cell r="P212">
            <v>0</v>
          </cell>
          <cell r="Q212">
            <v>0</v>
          </cell>
          <cell r="R212">
            <v>0</v>
          </cell>
          <cell r="S212">
            <v>0</v>
          </cell>
          <cell r="T212">
            <v>0</v>
          </cell>
          <cell r="U212">
            <v>0</v>
          </cell>
          <cell r="V212">
            <v>0</v>
          </cell>
          <cell r="W212">
            <v>0</v>
          </cell>
          <cell r="X212">
            <v>0</v>
          </cell>
          <cell r="Y212">
            <v>0</v>
          </cell>
        </row>
        <row r="213">
          <cell r="A213" t="str">
            <v>KP-69-6193</v>
          </cell>
          <cell r="B213" t="str">
            <v>POLYIOL POLYURETHANE 339</v>
          </cell>
          <cell r="C213" t="str">
            <v>Reactante</v>
          </cell>
          <cell r="D213" t="str">
            <v>Glicoles y polioles</v>
          </cell>
          <cell r="E213" t="str">
            <v>Ligante especial para sistemas poliuretanos bicomponentes con excelente color y resistencia al amarillamiento. Combinada con isocianatos aromáticos da películas con buena reticulación y excelentes propiedades</v>
          </cell>
          <cell r="F213" t="str">
            <v>Poliol</v>
          </cell>
          <cell r="G213" t="str">
            <v>Líquido</v>
          </cell>
          <cell r="H213" t="str">
            <v>Líquido ambar</v>
          </cell>
          <cell r="I213">
            <v>29</v>
          </cell>
          <cell r="J213" t="str">
            <v>-</v>
          </cell>
          <cell r="K213" t="str">
            <v>-</v>
          </cell>
          <cell r="L213">
            <v>1.046</v>
          </cell>
          <cell r="M213">
            <v>75</v>
          </cell>
          <cell r="N213">
            <v>69.774000000000001</v>
          </cell>
          <cell r="O213">
            <v>0</v>
          </cell>
          <cell r="P213" t="str">
            <v>HIDROXILO</v>
          </cell>
          <cell r="Q213">
            <v>2.1</v>
          </cell>
          <cell r="R213">
            <v>17</v>
          </cell>
          <cell r="S213">
            <v>1093.951093951094</v>
          </cell>
          <cell r="T213" t="str">
            <v>N/A</v>
          </cell>
          <cell r="U213" t="str">
            <v>-</v>
          </cell>
          <cell r="V213" t="str">
            <v>-</v>
          </cell>
          <cell r="W213" t="str">
            <v>-</v>
          </cell>
          <cell r="X213" t="str">
            <v>-</v>
          </cell>
          <cell r="Y213" t="str">
            <v>-</v>
          </cell>
        </row>
        <row r="214">
          <cell r="A214" t="str">
            <v>KPV-607</v>
          </cell>
          <cell r="B214" t="str">
            <v>PROPILEN GLICOL</v>
          </cell>
          <cell r="C214" t="str">
            <v>Reactante</v>
          </cell>
          <cell r="D214" t="str">
            <v>Glicoles y polioles</v>
          </cell>
          <cell r="E214" t="str">
            <v>Solvente coalescente para pinturas tipo latex (baseagua)</v>
          </cell>
          <cell r="F214" t="str">
            <v>Propilen glicol</v>
          </cell>
          <cell r="G214" t="str">
            <v>Líquido</v>
          </cell>
          <cell r="H214" t="str">
            <v>Líquido incoloro</v>
          </cell>
          <cell r="I214">
            <v>98</v>
          </cell>
          <cell r="J214">
            <v>2.6</v>
          </cell>
          <cell r="K214">
            <v>12.6</v>
          </cell>
          <cell r="L214">
            <v>1.034</v>
          </cell>
          <cell r="M214">
            <v>0</v>
          </cell>
          <cell r="N214">
            <v>0</v>
          </cell>
          <cell r="O214">
            <v>0</v>
          </cell>
          <cell r="P214" t="str">
            <v>N/A</v>
          </cell>
          <cell r="Q214" t="str">
            <v>N/A</v>
          </cell>
          <cell r="R214" t="str">
            <v>N/A</v>
          </cell>
          <cell r="S214" t="str">
            <v>N/A</v>
          </cell>
          <cell r="T214" t="str">
            <v>N/A</v>
          </cell>
          <cell r="U214">
            <v>0.01</v>
          </cell>
          <cell r="V214">
            <v>8.1999999999999993</v>
          </cell>
          <cell r="W214">
            <v>4.5999999999999996</v>
          </cell>
          <cell r="X214">
            <v>11.4</v>
          </cell>
          <cell r="Y214">
            <v>14.8</v>
          </cell>
        </row>
        <row r="215">
          <cell r="A215" t="str">
            <v>KQ-25-2909</v>
          </cell>
          <cell r="B215" t="str">
            <v>DESMODUR N 3900</v>
          </cell>
          <cell r="C215" t="str">
            <v>Reactante</v>
          </cell>
          <cell r="D215" t="str">
            <v>Resina Isocianato</v>
          </cell>
          <cell r="E215" t="str">
            <v>Resina alifática poliisocianato de baja viscosidad utilizada como endurecedor para sistemas de recubrimientos altos sólidos estables al ambiente</v>
          </cell>
          <cell r="F215" t="str">
            <v>HDI polimérico</v>
          </cell>
          <cell r="G215" t="str">
            <v>Líquido</v>
          </cell>
          <cell r="H215" t="str">
            <v>Líquido amarilloso</v>
          </cell>
          <cell r="I215">
            <v>202</v>
          </cell>
          <cell r="J215" t="str">
            <v>-</v>
          </cell>
          <cell r="K215">
            <v>9.5</v>
          </cell>
          <cell r="L215">
            <v>1.1482969999999999</v>
          </cell>
          <cell r="M215">
            <v>100</v>
          </cell>
          <cell r="N215">
            <v>100</v>
          </cell>
          <cell r="O215">
            <v>0</v>
          </cell>
          <cell r="P215" t="str">
            <v>ISOCIANATO</v>
          </cell>
          <cell r="Q215">
            <v>23.5</v>
          </cell>
          <cell r="R215">
            <v>0</v>
          </cell>
          <cell r="S215">
            <v>0</v>
          </cell>
          <cell r="T215" t="str">
            <v>N/A</v>
          </cell>
          <cell r="U215" t="str">
            <v>-</v>
          </cell>
          <cell r="V215" t="str">
            <v>-</v>
          </cell>
          <cell r="W215" t="str">
            <v>-</v>
          </cell>
          <cell r="X215" t="str">
            <v>-</v>
          </cell>
          <cell r="Y215" t="str">
            <v>-</v>
          </cell>
        </row>
        <row r="216">
          <cell r="A216" t="str">
            <v>KQ-95-3455</v>
          </cell>
          <cell r="B216" t="str">
            <v>ADDITIVE TI</v>
          </cell>
          <cell r="C216" t="str">
            <v>Reactante</v>
          </cell>
          <cell r="D216" t="str">
            <v>Uretano</v>
          </cell>
          <cell r="E216" t="str">
            <v xml:space="preserve">Se utiliza para la deshidratación de disolventes, cargas, pigmentos. No causa el amarillamiento de las películas. Puede prevenir los problemas relacionados con la humedad, tales como la reducción del brillo, turbidez, amarillamiento y burbujas provenientes de la generación de CO2 en recubrimientos de poliuretano </v>
          </cell>
          <cell r="F216" t="str">
            <v>p-Toluensulfonil isocianato</v>
          </cell>
          <cell r="G216" t="str">
            <v>Líquido</v>
          </cell>
          <cell r="H216" t="str">
            <v>Líquido amarillo ligero</v>
          </cell>
          <cell r="I216">
            <v>145</v>
          </cell>
          <cell r="J216" t="str">
            <v>-</v>
          </cell>
          <cell r="K216" t="str">
            <v>-</v>
          </cell>
          <cell r="L216">
            <v>1.288135</v>
          </cell>
          <cell r="M216">
            <v>100</v>
          </cell>
          <cell r="N216">
            <v>100</v>
          </cell>
          <cell r="O216">
            <v>0</v>
          </cell>
          <cell r="P216" t="str">
            <v>N/A</v>
          </cell>
          <cell r="Q216" t="str">
            <v>N/A</v>
          </cell>
          <cell r="R216" t="str">
            <v>N/A</v>
          </cell>
          <cell r="S216" t="str">
            <v>N/A</v>
          </cell>
          <cell r="T216" t="str">
            <v>N/A</v>
          </cell>
          <cell r="U216" t="str">
            <v>-</v>
          </cell>
          <cell r="V216" t="str">
            <v>-</v>
          </cell>
          <cell r="W216" t="str">
            <v>-</v>
          </cell>
          <cell r="X216" t="str">
            <v>-</v>
          </cell>
          <cell r="Y216" t="str">
            <v>-</v>
          </cell>
        </row>
        <row r="217">
          <cell r="A217" t="str">
            <v>KS-12-7855</v>
          </cell>
          <cell r="B217" t="str">
            <v xml:space="preserve">TINSTAB BL-277 </v>
          </cell>
          <cell r="C217" t="str">
            <v>Reactante</v>
          </cell>
          <cell r="D217" t="str">
            <v>Estabilizador</v>
          </cell>
          <cell r="E217" t="str">
            <v xml:space="preserve">Aditivo que puede actuar con estabilizador y catalizador. Puede iniciar una reacción de entrecruzamiento. </v>
          </cell>
          <cell r="F217" t="str">
            <v>ORGANOBUTYL TIN COMPOUNDS</v>
          </cell>
          <cell r="G217" t="str">
            <v>Líquido</v>
          </cell>
          <cell r="H217" t="str">
            <v>-</v>
          </cell>
          <cell r="I217">
            <v>177</v>
          </cell>
          <cell r="J217" t="str">
            <v>-</v>
          </cell>
          <cell r="K217" t="str">
            <v>-</v>
          </cell>
          <cell r="L217">
            <v>1.039974</v>
          </cell>
          <cell r="M217">
            <v>99</v>
          </cell>
          <cell r="N217">
            <v>98.798000000000002</v>
          </cell>
          <cell r="O217">
            <v>0</v>
          </cell>
          <cell r="P217" t="str">
            <v>N/A</v>
          </cell>
          <cell r="Q217" t="str">
            <v>N/A</v>
          </cell>
          <cell r="R217" t="str">
            <v>N/A</v>
          </cell>
          <cell r="S217" t="str">
            <v>N/A</v>
          </cell>
          <cell r="T217" t="str">
            <v>N/A</v>
          </cell>
          <cell r="U217">
            <v>0.7</v>
          </cell>
          <cell r="V217">
            <v>8.6</v>
          </cell>
          <cell r="W217">
            <v>0.5</v>
          </cell>
          <cell r="X217">
            <v>1.5</v>
          </cell>
          <cell r="Y217">
            <v>8.6999999999999993</v>
          </cell>
        </row>
        <row r="218">
          <cell r="A218" t="str">
            <v>LC-58-2681</v>
          </cell>
          <cell r="B218" t="str">
            <v>VAMCRIL 2057 NF</v>
          </cell>
          <cell r="C218" t="str">
            <v>Latex Resin</v>
          </cell>
          <cell r="D218" t="str">
            <v>Acrílico</v>
          </cell>
          <cell r="E218" t="str">
            <v>Aporta durabilidad y brillo en las pinturas.</v>
          </cell>
          <cell r="F218" t="str">
            <v>Pólimero de vinilo de emulsión acrílica</v>
          </cell>
          <cell r="G218" t="str">
            <v>líquido</v>
          </cell>
          <cell r="H218" t="str">
            <v>líquido blanco</v>
          </cell>
          <cell r="I218">
            <v>92</v>
          </cell>
          <cell r="J218" t="str">
            <v>_</v>
          </cell>
          <cell r="K218" t="str">
            <v>_</v>
          </cell>
          <cell r="L218">
            <v>1.04</v>
          </cell>
          <cell r="M218">
            <v>55</v>
          </cell>
          <cell r="N218">
            <v>55</v>
          </cell>
          <cell r="O218">
            <v>0</v>
          </cell>
          <cell r="P218">
            <v>0</v>
          </cell>
          <cell r="Q218">
            <v>0</v>
          </cell>
          <cell r="R218">
            <v>0</v>
          </cell>
          <cell r="S218">
            <v>0</v>
          </cell>
          <cell r="T218">
            <v>0</v>
          </cell>
          <cell r="U218">
            <v>0</v>
          </cell>
          <cell r="V218">
            <v>0</v>
          </cell>
          <cell r="W218">
            <v>0</v>
          </cell>
          <cell r="X218">
            <v>0</v>
          </cell>
          <cell r="Y218">
            <v>0</v>
          </cell>
        </row>
        <row r="219">
          <cell r="A219" t="str">
            <v>PA-13-2058</v>
          </cell>
          <cell r="B219" t="str">
            <v>MT 7512 ALUMINUM PASTE</v>
          </cell>
          <cell r="C219" t="str">
            <v>Pigmento</v>
          </cell>
          <cell r="D219" t="str">
            <v>Metálicos</v>
          </cell>
          <cell r="E219" t="str">
            <v>Usado para pinturas base agua</v>
          </cell>
          <cell r="F219" t="str">
            <v>Pasta de aluminio</v>
          </cell>
          <cell r="G219" t="str">
            <v>líquido</v>
          </cell>
          <cell r="H219" t="str">
            <v>Pasta</v>
          </cell>
          <cell r="I219">
            <v>1</v>
          </cell>
          <cell r="J219" t="str">
            <v>_</v>
          </cell>
          <cell r="K219" t="str">
            <v>_</v>
          </cell>
          <cell r="L219">
            <v>1.32</v>
          </cell>
          <cell r="M219">
            <v>65</v>
          </cell>
          <cell r="N219">
            <v>43.44</v>
          </cell>
          <cell r="O219">
            <v>0</v>
          </cell>
          <cell r="P219">
            <v>0</v>
          </cell>
          <cell r="Q219">
            <v>0</v>
          </cell>
          <cell r="R219">
            <v>0</v>
          </cell>
          <cell r="S219">
            <v>0</v>
          </cell>
          <cell r="T219">
            <v>0</v>
          </cell>
          <cell r="U219">
            <v>0</v>
          </cell>
          <cell r="V219">
            <v>0</v>
          </cell>
          <cell r="W219">
            <v>0</v>
          </cell>
          <cell r="X219">
            <v>0</v>
          </cell>
          <cell r="Y219">
            <v>0</v>
          </cell>
        </row>
        <row r="220">
          <cell r="A220" t="str">
            <v>PA-14-5914</v>
          </cell>
          <cell r="B220" t="str">
            <v>ALPATE 7160 N-AM</v>
          </cell>
          <cell r="C220" t="str">
            <v>Pigmento</v>
          </cell>
          <cell r="D220" t="str">
            <v>Metálicos</v>
          </cell>
          <cell r="E220" t="str">
            <v>Usado para pinturas base agua</v>
          </cell>
          <cell r="F220" t="str">
            <v>Pasta de aluminio</v>
          </cell>
          <cell r="G220" t="str">
            <v>sólido</v>
          </cell>
          <cell r="H220" t="str">
            <v>Pasta</v>
          </cell>
          <cell r="I220">
            <v>38</v>
          </cell>
          <cell r="J220">
            <v>0.7</v>
          </cell>
          <cell r="K220">
            <v>7</v>
          </cell>
          <cell r="L220">
            <v>1.498</v>
          </cell>
          <cell r="M220">
            <v>64</v>
          </cell>
          <cell r="N220">
            <v>36.1</v>
          </cell>
          <cell r="O220">
            <v>0</v>
          </cell>
          <cell r="P220">
            <v>0</v>
          </cell>
          <cell r="Q220">
            <v>0</v>
          </cell>
          <cell r="R220">
            <v>0</v>
          </cell>
          <cell r="S220">
            <v>0</v>
          </cell>
          <cell r="T220">
            <v>0</v>
          </cell>
          <cell r="U220">
            <v>0</v>
          </cell>
          <cell r="V220">
            <v>0</v>
          </cell>
          <cell r="W220">
            <v>0</v>
          </cell>
          <cell r="X220">
            <v>0</v>
          </cell>
          <cell r="Y220">
            <v>0</v>
          </cell>
        </row>
        <row r="221">
          <cell r="A221" t="str">
            <v>PA-24-7291</v>
          </cell>
          <cell r="B221" t="str">
            <v>STAPA METALLUX 2153</v>
          </cell>
          <cell r="C221" t="str">
            <v>Pigmento</v>
          </cell>
          <cell r="D221" t="str">
            <v>Metálicos</v>
          </cell>
          <cell r="E221" t="str">
            <v>Pasta de aluminio non leafing</v>
          </cell>
          <cell r="F221" t="str">
            <v>Pasta de aluminio non leafing</v>
          </cell>
          <cell r="G221" t="str">
            <v>Líquido</v>
          </cell>
          <cell r="H221" t="str">
            <v>Pasta</v>
          </cell>
          <cell r="I221">
            <v>41</v>
          </cell>
          <cell r="J221" t="str">
            <v>-</v>
          </cell>
          <cell r="K221" t="str">
            <v>-</v>
          </cell>
          <cell r="L221">
            <v>1.5972869999999999</v>
          </cell>
          <cell r="M221">
            <v>70</v>
          </cell>
          <cell r="N221">
            <v>42.073</v>
          </cell>
          <cell r="O221">
            <v>0</v>
          </cell>
          <cell r="P221" t="str">
            <v>N/A</v>
          </cell>
          <cell r="Q221" t="str">
            <v>N/A</v>
          </cell>
          <cell r="R221" t="str">
            <v>N/A</v>
          </cell>
          <cell r="S221" t="str">
            <v>N/A</v>
          </cell>
          <cell r="T221" t="str">
            <v>N/A</v>
          </cell>
          <cell r="U221">
            <v>0.28999999999999998</v>
          </cell>
          <cell r="V221">
            <v>8.6999999999999993</v>
          </cell>
          <cell r="W221">
            <v>0.3</v>
          </cell>
          <cell r="X221">
            <v>0.7</v>
          </cell>
          <cell r="Y221">
            <v>8.6999999999999993</v>
          </cell>
        </row>
        <row r="222">
          <cell r="A222" t="str">
            <v>PA-25-1418</v>
          </cell>
          <cell r="B222" t="str">
            <v>STAPA METALLIC 701</v>
          </cell>
          <cell r="C222" t="str">
            <v>Pigmento</v>
          </cell>
          <cell r="D222" t="str">
            <v>Metálicos</v>
          </cell>
          <cell r="E222" t="str">
            <v>Pasta de aluminio non leafing que se recomienda usarla con solventes polares</v>
          </cell>
          <cell r="F222" t="str">
            <v>Pasta de aluminio non leafing</v>
          </cell>
          <cell r="G222" t="str">
            <v>Sólido</v>
          </cell>
          <cell r="H222" t="str">
            <v>Sólido plateado</v>
          </cell>
          <cell r="I222">
            <v>40</v>
          </cell>
          <cell r="J222" t="str">
            <v>-</v>
          </cell>
          <cell r="K222" t="str">
            <v>-</v>
          </cell>
          <cell r="L222">
            <v>1.4978309999999999</v>
          </cell>
          <cell r="M222">
            <v>65</v>
          </cell>
          <cell r="N222">
            <v>36.14</v>
          </cell>
          <cell r="O222">
            <v>0</v>
          </cell>
          <cell r="P222" t="str">
            <v>N/A</v>
          </cell>
          <cell r="Q222" t="str">
            <v>N/A</v>
          </cell>
          <cell r="R222" t="str">
            <v>N/A</v>
          </cell>
          <cell r="S222" t="str">
            <v>N/A</v>
          </cell>
          <cell r="T222" t="str">
            <v>N/A</v>
          </cell>
          <cell r="U222">
            <v>0.28999999999999998</v>
          </cell>
          <cell r="V222">
            <v>8.6999999999999993</v>
          </cell>
          <cell r="W222">
            <v>0.3</v>
          </cell>
          <cell r="X222">
            <v>0.7</v>
          </cell>
          <cell r="Y222">
            <v>8.6999999999999993</v>
          </cell>
        </row>
        <row r="223">
          <cell r="A223" t="str">
            <v>PA-27-8896</v>
          </cell>
          <cell r="B223" t="str">
            <v>SSP552 ALUMINUM PASTE</v>
          </cell>
          <cell r="C223" t="str">
            <v>Pigmento</v>
          </cell>
          <cell r="D223" t="str">
            <v>Metálicos</v>
          </cell>
          <cell r="E223" t="str">
            <v>Pasta de aluminio non leafing de tamaño de partícula media-fina y forma de hojuela lenticular que provee excelente brillo. Además da superficies mas uniformes, bordes más nítidos y una distribución de tamaño de partícula controlada</v>
          </cell>
          <cell r="F223" t="str">
            <v>Pasta de aluminio non leafing</v>
          </cell>
          <cell r="G223" t="str">
            <v>Sólido</v>
          </cell>
          <cell r="H223" t="str">
            <v>Polvo plateado</v>
          </cell>
          <cell r="I223">
            <v>42</v>
          </cell>
          <cell r="J223">
            <v>0.9</v>
          </cell>
          <cell r="K223" t="str">
            <v>-</v>
          </cell>
          <cell r="L223">
            <v>1.58</v>
          </cell>
          <cell r="M223">
            <v>70</v>
          </cell>
          <cell r="N223">
            <v>42.372</v>
          </cell>
          <cell r="O223">
            <v>0</v>
          </cell>
          <cell r="P223" t="str">
            <v>N/A</v>
          </cell>
          <cell r="Q223" t="str">
            <v>N/A</v>
          </cell>
          <cell r="R223" t="str">
            <v>N/A</v>
          </cell>
          <cell r="S223" t="str">
            <v>N/A</v>
          </cell>
          <cell r="T223" t="str">
            <v>N/A</v>
          </cell>
          <cell r="U223">
            <v>0.28999999999999998</v>
          </cell>
          <cell r="V223">
            <v>8.6999999999999993</v>
          </cell>
          <cell r="W223">
            <v>0.3</v>
          </cell>
          <cell r="X223">
            <v>0.7</v>
          </cell>
          <cell r="Y223">
            <v>8.6999999999999993</v>
          </cell>
        </row>
        <row r="224">
          <cell r="A224" t="str">
            <v>PA-33-3880</v>
          </cell>
          <cell r="B224" t="str">
            <v>ALPATE 7670 NS</v>
          </cell>
          <cell r="C224" t="str">
            <v>Pigmento</v>
          </cell>
          <cell r="D224" t="str">
            <v>Metálicos</v>
          </cell>
          <cell r="E224" t="str">
            <v>Pasta de aluminio non leafing</v>
          </cell>
          <cell r="F224" t="str">
            <v>Pasta de aluminio</v>
          </cell>
          <cell r="G224" t="str">
            <v>Líquido</v>
          </cell>
          <cell r="H224" t="str">
            <v>Pasta plateada</v>
          </cell>
          <cell r="I224" t="str">
            <v>-</v>
          </cell>
          <cell r="J224">
            <v>0.8</v>
          </cell>
          <cell r="K224" t="str">
            <v>-</v>
          </cell>
          <cell r="L224">
            <v>1.5</v>
          </cell>
          <cell r="M224">
            <v>65</v>
          </cell>
          <cell r="N224">
            <v>35.115000000000002</v>
          </cell>
          <cell r="O224">
            <v>0</v>
          </cell>
          <cell r="P224" t="str">
            <v>N/A</v>
          </cell>
          <cell r="Q224" t="str">
            <v>N/A</v>
          </cell>
          <cell r="R224" t="str">
            <v>N/A</v>
          </cell>
          <cell r="S224" t="str">
            <v>N/A</v>
          </cell>
          <cell r="T224" t="str">
            <v>N/A</v>
          </cell>
          <cell r="U224" t="str">
            <v>-</v>
          </cell>
          <cell r="V224" t="str">
            <v>-</v>
          </cell>
          <cell r="W224" t="str">
            <v>-</v>
          </cell>
          <cell r="X224" t="str">
            <v>-</v>
          </cell>
          <cell r="Y224" t="str">
            <v>-</v>
          </cell>
        </row>
        <row r="225">
          <cell r="A225" t="str">
            <v>PA-36-1928</v>
          </cell>
          <cell r="B225" t="str">
            <v>SSP-353 ALUMINUM PASTE</v>
          </cell>
          <cell r="C225" t="str">
            <v>Pigmento</v>
          </cell>
          <cell r="D225" t="str">
            <v>Metálicos</v>
          </cell>
          <cell r="E225" t="str">
            <v xml:space="preserve">Pasta de aluminio non leafing de tamaño de partícula grueso-fina y hojuelas lenticulares. Provee superficies más uniformes, bordes más nítidos y una distribución de tamaño de partícula controlada </v>
          </cell>
          <cell r="F225" t="str">
            <v>Pasta de aluminio</v>
          </cell>
          <cell r="G225" t="str">
            <v>Líquido</v>
          </cell>
          <cell r="H225" t="str">
            <v>Pasta plateada</v>
          </cell>
          <cell r="I225">
            <v>37</v>
          </cell>
          <cell r="J225">
            <v>0.9</v>
          </cell>
          <cell r="K225" t="str">
            <v>-</v>
          </cell>
          <cell r="L225">
            <v>1.577</v>
          </cell>
          <cell r="M225">
            <v>70</v>
          </cell>
          <cell r="N225">
            <v>42.978000000000002</v>
          </cell>
          <cell r="O225">
            <v>0</v>
          </cell>
          <cell r="P225" t="str">
            <v>N/A</v>
          </cell>
          <cell r="Q225" t="str">
            <v>N/A</v>
          </cell>
          <cell r="R225" t="str">
            <v>N/A</v>
          </cell>
          <cell r="S225" t="str">
            <v>N/A</v>
          </cell>
          <cell r="T225" t="str">
            <v>N/A</v>
          </cell>
          <cell r="U225">
            <v>0.28999999999999998</v>
          </cell>
          <cell r="V225">
            <v>8.6999999999999993</v>
          </cell>
          <cell r="W225">
            <v>0.3</v>
          </cell>
          <cell r="X225">
            <v>0.7</v>
          </cell>
          <cell r="Y225">
            <v>8.6999999999999993</v>
          </cell>
        </row>
        <row r="226">
          <cell r="A226" t="str">
            <v>PA-39-5307</v>
          </cell>
          <cell r="B226" t="str">
            <v xml:space="preserve">ALUMINIUM PASTE ZNL-110 </v>
          </cell>
          <cell r="C226" t="str">
            <v>Pigmento</v>
          </cell>
          <cell r="D226" t="str">
            <v>Metálicos</v>
          </cell>
          <cell r="E226" t="str">
            <v>Pasta de aluminio non leafing</v>
          </cell>
          <cell r="F226" t="str">
            <v>Pintura antiseptica</v>
          </cell>
          <cell r="G226" t="str">
            <v>Sólido</v>
          </cell>
          <cell r="H226" t="str">
            <v>Sólido</v>
          </cell>
          <cell r="I226" t="str">
            <v>-</v>
          </cell>
          <cell r="J226" t="str">
            <v>-</v>
          </cell>
          <cell r="K226" t="str">
            <v>-</v>
          </cell>
          <cell r="L226">
            <v>1.5</v>
          </cell>
          <cell r="M226">
            <v>67</v>
          </cell>
          <cell r="N226">
            <v>67</v>
          </cell>
          <cell r="O226">
            <v>0</v>
          </cell>
          <cell r="P226" t="str">
            <v>N/A</v>
          </cell>
          <cell r="Q226" t="str">
            <v>N/A</v>
          </cell>
          <cell r="R226" t="str">
            <v>N/A</v>
          </cell>
          <cell r="S226" t="str">
            <v>N/A</v>
          </cell>
          <cell r="T226" t="str">
            <v>N/A</v>
          </cell>
          <cell r="U226" t="str">
            <v>-</v>
          </cell>
          <cell r="V226" t="str">
            <v>-</v>
          </cell>
          <cell r="W226" t="str">
            <v>-</v>
          </cell>
          <cell r="X226" t="str">
            <v>-</v>
          </cell>
          <cell r="Y226" t="str">
            <v>-</v>
          </cell>
        </row>
        <row r="227">
          <cell r="A227" t="str">
            <v>PA-62-4015</v>
          </cell>
          <cell r="B227" t="str">
            <v>STAPA METALLIC R 607</v>
          </cell>
          <cell r="C227" t="str">
            <v>Pigmento</v>
          </cell>
          <cell r="D227" t="str">
            <v>Metálicos</v>
          </cell>
          <cell r="E227" t="str">
            <v xml:space="preserve">Pigmento de tamaño de partícula amplio, con muy buena cobertura e impresionante intensidad de color. </v>
          </cell>
          <cell r="F227" t="str">
            <v>Pasta de aluminio</v>
          </cell>
          <cell r="G227" t="str">
            <v>Sólido</v>
          </cell>
          <cell r="H227" t="str">
            <v>Pasta plateada</v>
          </cell>
          <cell r="I227">
            <v>35</v>
          </cell>
          <cell r="J227" t="str">
            <v>-</v>
          </cell>
          <cell r="K227" t="str">
            <v>-</v>
          </cell>
          <cell r="L227">
            <v>1.397416</v>
          </cell>
          <cell r="M227">
            <v>64</v>
          </cell>
          <cell r="N227">
            <v>39.366</v>
          </cell>
          <cell r="O227">
            <v>0</v>
          </cell>
          <cell r="P227" t="str">
            <v>N/A</v>
          </cell>
          <cell r="Q227" t="str">
            <v>N/A</v>
          </cell>
          <cell r="R227" t="str">
            <v>N/A</v>
          </cell>
          <cell r="S227" t="str">
            <v>N/A</v>
          </cell>
          <cell r="T227" t="str">
            <v>N/A</v>
          </cell>
          <cell r="U227">
            <v>0.28999999999999998</v>
          </cell>
          <cell r="V227">
            <v>8.6999999999999993</v>
          </cell>
          <cell r="W227">
            <v>0.3</v>
          </cell>
          <cell r="X227">
            <v>0.7</v>
          </cell>
          <cell r="Y227">
            <v>8.6999999999999993</v>
          </cell>
        </row>
        <row r="228">
          <cell r="A228" t="str">
            <v>PA-62-5567</v>
          </cell>
          <cell r="B228" t="str">
            <v>SPARKLE SILVER 5000 AR</v>
          </cell>
          <cell r="C228" t="str">
            <v>Pigmento</v>
          </cell>
          <cell r="D228" t="str">
            <v>Metálicos</v>
          </cell>
          <cell r="E228" t="str">
            <v>Pigmento de aluminio non leafing, de tamaño de partícula fina y brillante. Tiene una distribución de tamaño de partícula estrecho. Provee brillo excepcional y es de alta pureza</v>
          </cell>
          <cell r="F228" t="str">
            <v>Pasta de aluminio</v>
          </cell>
          <cell r="G228" t="str">
            <v>Líquido</v>
          </cell>
          <cell r="H228" t="str">
            <v>Pasta plateada</v>
          </cell>
          <cell r="I228">
            <v>42</v>
          </cell>
          <cell r="J228">
            <v>0.9</v>
          </cell>
          <cell r="K228" t="str">
            <v>-</v>
          </cell>
          <cell r="L228">
            <v>1.45709</v>
          </cell>
          <cell r="M228">
            <v>64</v>
          </cell>
          <cell r="N228">
            <v>36.265999999999998</v>
          </cell>
          <cell r="O228">
            <v>0</v>
          </cell>
          <cell r="P228" t="str">
            <v>N/A</v>
          </cell>
          <cell r="Q228" t="str">
            <v>N/A</v>
          </cell>
          <cell r="R228" t="str">
            <v>N/A</v>
          </cell>
          <cell r="S228" t="str">
            <v>N/A</v>
          </cell>
          <cell r="T228" t="str">
            <v>N/A</v>
          </cell>
          <cell r="U228">
            <v>0.28999999999999998</v>
          </cell>
          <cell r="V228">
            <v>8.6999999999999993</v>
          </cell>
          <cell r="W228">
            <v>0.3</v>
          </cell>
          <cell r="X228">
            <v>0.7</v>
          </cell>
          <cell r="Y228">
            <v>8.6999999999999993</v>
          </cell>
        </row>
        <row r="229">
          <cell r="A229" t="str">
            <v>PA-63-3945</v>
          </cell>
          <cell r="B229" t="str">
            <v>ALPATE 8160 N AR</v>
          </cell>
          <cell r="C229" t="str">
            <v>Pigmento</v>
          </cell>
          <cell r="D229" t="str">
            <v>Metálicos</v>
          </cell>
          <cell r="E229" t="str">
            <v>El contenido de aluminio se dispersa de manera uniforme por todo el recubriemiento.</v>
          </cell>
          <cell r="F229" t="str">
            <v>Pasta de Aluminio-Non leafing</v>
          </cell>
          <cell r="G229" t="str">
            <v>Líquido</v>
          </cell>
          <cell r="H229" t="str">
            <v>Pasta plateada</v>
          </cell>
          <cell r="I229" t="str">
            <v>-</v>
          </cell>
          <cell r="J229" t="str">
            <v>-</v>
          </cell>
          <cell r="K229" t="str">
            <v>-</v>
          </cell>
          <cell r="L229">
            <v>1.5</v>
          </cell>
          <cell r="M229">
            <v>64</v>
          </cell>
          <cell r="N229">
            <v>37.299999999999997</v>
          </cell>
          <cell r="O229">
            <v>0</v>
          </cell>
          <cell r="P229" t="str">
            <v>N/A</v>
          </cell>
          <cell r="Q229" t="str">
            <v>N/A</v>
          </cell>
          <cell r="R229" t="str">
            <v>N/A</v>
          </cell>
          <cell r="S229" t="str">
            <v>N/A</v>
          </cell>
          <cell r="T229" t="str">
            <v>N/A</v>
          </cell>
          <cell r="U229" t="str">
            <v>-</v>
          </cell>
          <cell r="V229" t="str">
            <v>-</v>
          </cell>
          <cell r="W229" t="str">
            <v>-</v>
          </cell>
          <cell r="X229" t="str">
            <v>-</v>
          </cell>
          <cell r="Y229" t="str">
            <v>-</v>
          </cell>
        </row>
        <row r="230">
          <cell r="A230" t="str">
            <v>PA-65-2474</v>
          </cell>
          <cell r="B230" t="str">
            <v>SPARKLE SILVER 7500 ALUMINUM PASTE</v>
          </cell>
          <cell r="C230" t="str">
            <v>Pigmento</v>
          </cell>
          <cell r="D230" t="str">
            <v>Metálicos</v>
          </cell>
          <cell r="E230" t="str">
            <v>Pigmento de aluminio "Non-leafing" de pureza regular y tamaño de partícula super fina, con un grado de blancura normalmente asociado con grados gruesos. Tiene una alta cobertura y se recomienda para sistemas base solvente</v>
          </cell>
          <cell r="F230" t="str">
            <v>Pasta de Aluminio-Non leafing</v>
          </cell>
          <cell r="G230" t="str">
            <v>Líquido</v>
          </cell>
          <cell r="H230" t="str">
            <v>Pasta</v>
          </cell>
          <cell r="I230">
            <v>37</v>
          </cell>
          <cell r="J230">
            <v>0.9</v>
          </cell>
          <cell r="K230" t="str">
            <v>-</v>
          </cell>
          <cell r="L230">
            <v>1.5469999999999999</v>
          </cell>
          <cell r="M230">
            <v>64</v>
          </cell>
          <cell r="N230">
            <v>33.24</v>
          </cell>
          <cell r="O230">
            <v>0</v>
          </cell>
          <cell r="P230" t="str">
            <v>N/A</v>
          </cell>
          <cell r="Q230" t="str">
            <v>N/A</v>
          </cell>
          <cell r="R230" t="str">
            <v>N/A</v>
          </cell>
          <cell r="S230" t="str">
            <v>N/A</v>
          </cell>
          <cell r="T230" t="str">
            <v>N/A</v>
          </cell>
          <cell r="U230">
            <v>0.28999999999999998</v>
          </cell>
          <cell r="V230">
            <v>8.6999999999999993</v>
          </cell>
          <cell r="W230">
            <v>0.3</v>
          </cell>
          <cell r="X230">
            <v>0.7</v>
          </cell>
          <cell r="Y230">
            <v>8.6999999999999993</v>
          </cell>
        </row>
        <row r="231">
          <cell r="A231" t="str">
            <v>PA-65-3010</v>
          </cell>
          <cell r="B231" t="str">
            <v>ALUMINIUM PASTE STANDARD LEAFING</v>
          </cell>
          <cell r="C231" t="str">
            <v>Pigmento</v>
          </cell>
          <cell r="D231" t="str">
            <v>Metálicos</v>
          </cell>
          <cell r="E231" t="str">
            <v>Pigmento de alta durabilidad  y  apariencia de brillo.</v>
          </cell>
          <cell r="F231" t="str">
            <v>Pasta de aluminio</v>
          </cell>
          <cell r="G231" t="str">
            <v>Líquido</v>
          </cell>
          <cell r="H231" t="str">
            <v>Pasta plateada</v>
          </cell>
          <cell r="I231">
            <v>30</v>
          </cell>
          <cell r="J231" t="str">
            <v>-</v>
          </cell>
          <cell r="K231" t="str">
            <v>-</v>
          </cell>
          <cell r="L231">
            <v>1.47</v>
          </cell>
          <cell r="M231">
            <v>69.2</v>
          </cell>
          <cell r="N231">
            <v>41.878999999999998</v>
          </cell>
          <cell r="O231">
            <v>0</v>
          </cell>
          <cell r="P231" t="str">
            <v>N/A</v>
          </cell>
          <cell r="Q231" t="str">
            <v>N/A</v>
          </cell>
          <cell r="R231" t="str">
            <v>N/A</v>
          </cell>
          <cell r="S231" t="str">
            <v>N/A</v>
          </cell>
          <cell r="T231" t="str">
            <v>N/A</v>
          </cell>
          <cell r="U231" t="str">
            <v>-</v>
          </cell>
          <cell r="V231" t="str">
            <v>-</v>
          </cell>
          <cell r="W231" t="str">
            <v>-</v>
          </cell>
          <cell r="X231" t="str">
            <v>-</v>
          </cell>
          <cell r="Y231" t="str">
            <v>-</v>
          </cell>
        </row>
        <row r="232">
          <cell r="A232" t="str">
            <v>PA-77-3364</v>
          </cell>
          <cell r="B232" t="str">
            <v>ALPATE 7640 NS</v>
          </cell>
          <cell r="C232" t="str">
            <v>Pigmento</v>
          </cell>
          <cell r="D232" t="str">
            <v>Metálicos</v>
          </cell>
          <cell r="E232" t="str">
            <v>Pigmento de aluminio non leafing, de tamaño de partícula fina y brillante. Tiene una distribución de tamaño de partícula estrecho. Provee brillo excepcional y es de alta pureza</v>
          </cell>
          <cell r="F232" t="str">
            <v>Pasta de Aluminio-Non leafing</v>
          </cell>
          <cell r="G232" t="str">
            <v>Líquido</v>
          </cell>
          <cell r="H232" t="str">
            <v>Líquido plateado</v>
          </cell>
          <cell r="I232">
            <v>38</v>
          </cell>
          <cell r="J232" t="str">
            <v>-</v>
          </cell>
          <cell r="K232" t="str">
            <v>-</v>
          </cell>
          <cell r="L232">
            <v>1.6</v>
          </cell>
          <cell r="M232">
            <v>66</v>
          </cell>
          <cell r="N232">
            <v>35.631</v>
          </cell>
          <cell r="O232">
            <v>0</v>
          </cell>
          <cell r="P232" t="str">
            <v>N/A</v>
          </cell>
          <cell r="Q232" t="str">
            <v>N/A</v>
          </cell>
          <cell r="R232" t="str">
            <v>N/A</v>
          </cell>
          <cell r="S232" t="str">
            <v>N/A</v>
          </cell>
          <cell r="T232" t="str">
            <v>N/A</v>
          </cell>
          <cell r="U232" t="str">
            <v>-</v>
          </cell>
          <cell r="V232" t="str">
            <v>-</v>
          </cell>
          <cell r="W232" t="str">
            <v>-</v>
          </cell>
          <cell r="X232" t="str">
            <v>-</v>
          </cell>
          <cell r="Y232" t="str">
            <v>-</v>
          </cell>
        </row>
        <row r="233">
          <cell r="A233" t="str">
            <v>PA-81-3441</v>
          </cell>
          <cell r="B233" t="str">
            <v xml:space="preserve">L2020 PALIOCROM GOLD </v>
          </cell>
          <cell r="C233" t="str">
            <v>Pigmento</v>
          </cell>
          <cell r="D233" t="str">
            <v>Metálicos</v>
          </cell>
          <cell r="E233" t="str">
            <v>Hojuelas de aluminio recubiertas con óxido de hierro con alta opacidad, baja conductividad y excelente resistencia a la intemperie</v>
          </cell>
          <cell r="F233" t="str">
            <v>Pasta aluminio/óxido férrico</v>
          </cell>
          <cell r="G233" t="str">
            <v>Sólido</v>
          </cell>
          <cell r="H233" t="str">
            <v>Amarilloso</v>
          </cell>
          <cell r="I233" t="str">
            <v>-</v>
          </cell>
          <cell r="J233" t="str">
            <v>-</v>
          </cell>
          <cell r="K233" t="str">
            <v>-</v>
          </cell>
          <cell r="L233">
            <v>1.498</v>
          </cell>
          <cell r="M233">
            <v>66</v>
          </cell>
          <cell r="N233">
            <v>33.854999999999997</v>
          </cell>
          <cell r="O233">
            <v>0</v>
          </cell>
          <cell r="P233" t="str">
            <v>N/A</v>
          </cell>
          <cell r="Q233" t="str">
            <v>N/A</v>
          </cell>
          <cell r="R233" t="str">
            <v>N/A</v>
          </cell>
          <cell r="S233" t="str">
            <v>N/A</v>
          </cell>
          <cell r="T233" t="str">
            <v>N/A</v>
          </cell>
          <cell r="U233" t="str">
            <v>-</v>
          </cell>
          <cell r="V233" t="str">
            <v>-</v>
          </cell>
          <cell r="W233" t="str">
            <v>-</v>
          </cell>
          <cell r="X233" t="str">
            <v>-</v>
          </cell>
          <cell r="Y233" t="str">
            <v>-</v>
          </cell>
        </row>
        <row r="234">
          <cell r="A234" t="str">
            <v>PA-86-6001</v>
          </cell>
          <cell r="B234" t="str">
            <v/>
          </cell>
          <cell r="C234" t="str">
            <v>Pigmento</v>
          </cell>
          <cell r="D234" t="str">
            <v>Metálicos</v>
          </cell>
          <cell r="E234">
            <v>0</v>
          </cell>
          <cell r="F234" t="str">
            <v>Pigmento polvo de aluminio</v>
          </cell>
          <cell r="G234" t="str">
            <v>sólido</v>
          </cell>
          <cell r="H234" t="str">
            <v>Pasta</v>
          </cell>
          <cell r="I234">
            <v>40</v>
          </cell>
          <cell r="J234">
            <v>0.8</v>
          </cell>
          <cell r="K234">
            <v>4.9000000000000004</v>
          </cell>
          <cell r="L234">
            <v>1.498</v>
          </cell>
          <cell r="M234">
            <v>64</v>
          </cell>
          <cell r="N234">
            <v>34.020000000000003</v>
          </cell>
          <cell r="O234" t="str">
            <v/>
          </cell>
          <cell r="P234" t="str">
            <v/>
          </cell>
          <cell r="Q234" t="str">
            <v/>
          </cell>
          <cell r="R234" t="str">
            <v/>
          </cell>
          <cell r="S234" t="str">
            <v/>
          </cell>
          <cell r="T234" t="str">
            <v/>
          </cell>
          <cell r="U234">
            <v>0</v>
          </cell>
          <cell r="V234">
            <v>0</v>
          </cell>
          <cell r="W234">
            <v>0</v>
          </cell>
          <cell r="X234">
            <v>0</v>
          </cell>
          <cell r="Y234">
            <v>0</v>
          </cell>
        </row>
        <row r="235">
          <cell r="A235" t="str">
            <v>PA-92-2822</v>
          </cell>
          <cell r="B235" t="str">
            <v>STAPA 4</v>
          </cell>
          <cell r="C235" t="str">
            <v>Pigmento</v>
          </cell>
          <cell r="D235" t="str">
            <v>Metálicos</v>
          </cell>
          <cell r="E235" t="str">
            <v>Con una buena incorporación de pigmentos non-leafing en la matriz de la pelicula de revestimiento, mejora la resitencia de los pigmentos de aluminio a efectos mecánicos y químicos.</v>
          </cell>
          <cell r="F235" t="str">
            <v>Pigmento</v>
          </cell>
          <cell r="G235" t="str">
            <v>Sólido</v>
          </cell>
          <cell r="H235" t="str">
            <v>Pasta</v>
          </cell>
          <cell r="I235">
            <v>41</v>
          </cell>
          <cell r="J235">
            <v>0.6</v>
          </cell>
          <cell r="K235">
            <v>7</v>
          </cell>
          <cell r="L235">
            <v>1.4</v>
          </cell>
          <cell r="M235">
            <v>65</v>
          </cell>
          <cell r="N235">
            <v>35.296999999999997</v>
          </cell>
          <cell r="O235">
            <v>0</v>
          </cell>
          <cell r="P235" t="str">
            <v>N/A</v>
          </cell>
          <cell r="Q235" t="str">
            <v>N/A</v>
          </cell>
          <cell r="R235" t="str">
            <v>N/A</v>
          </cell>
          <cell r="S235" t="str">
            <v>N/A</v>
          </cell>
          <cell r="T235" t="str">
            <v>N/A</v>
          </cell>
          <cell r="U235" t="str">
            <v>-</v>
          </cell>
          <cell r="V235" t="str">
            <v>-</v>
          </cell>
          <cell r="W235" t="str">
            <v>-</v>
          </cell>
          <cell r="X235" t="str">
            <v>-</v>
          </cell>
          <cell r="Y235" t="str">
            <v>-</v>
          </cell>
        </row>
        <row r="236">
          <cell r="A236" t="str">
            <v>PA-95-8336</v>
          </cell>
          <cell r="B236" t="str">
            <v>PALIOCROM ORANGE L-2800</v>
          </cell>
          <cell r="C236" t="str">
            <v>Pigmento</v>
          </cell>
          <cell r="D236" t="str">
            <v>Metálicos</v>
          </cell>
          <cell r="E236" t="str">
            <v>Escamas de aluminio recubiertas con óxido de hierro, con alta opacidad, baja conductividad, brillo y una excelente resistencia a la intemperie</v>
          </cell>
          <cell r="F236" t="str">
            <v>Aluminio recubierto con Oxido de Hierro</v>
          </cell>
          <cell r="G236" t="str">
            <v>Líquido</v>
          </cell>
          <cell r="H236" t="str">
            <v>Pasta naranja</v>
          </cell>
          <cell r="I236">
            <v>38</v>
          </cell>
          <cell r="J236">
            <v>0.6</v>
          </cell>
          <cell r="K236">
            <v>6.5</v>
          </cell>
          <cell r="L236">
            <v>1.4972319999999999</v>
          </cell>
          <cell r="M236">
            <v>65</v>
          </cell>
          <cell r="N236">
            <v>30.803000000000001</v>
          </cell>
          <cell r="O236">
            <v>0</v>
          </cell>
          <cell r="P236" t="str">
            <v>N/A</v>
          </cell>
          <cell r="Q236" t="str">
            <v>N/A</v>
          </cell>
          <cell r="R236" t="str">
            <v>N/A</v>
          </cell>
          <cell r="S236" t="str">
            <v>N/A</v>
          </cell>
          <cell r="T236" t="str">
            <v>N/A</v>
          </cell>
          <cell r="U236" t="str">
            <v>-</v>
          </cell>
          <cell r="V236" t="str">
            <v>-</v>
          </cell>
          <cell r="W236" t="str">
            <v>-</v>
          </cell>
          <cell r="X236" t="str">
            <v>-</v>
          </cell>
          <cell r="Y236" t="str">
            <v>-</v>
          </cell>
        </row>
        <row r="237">
          <cell r="A237" t="str">
            <v>PA-97-3896</v>
          </cell>
          <cell r="B237" t="str">
            <v>ALPASTE 8860 YFAR</v>
          </cell>
          <cell r="C237" t="str">
            <v>Pigmento</v>
          </cell>
          <cell r="D237" t="str">
            <v>Metálicos</v>
          </cell>
          <cell r="E237" t="str">
            <v>Catalizador</v>
          </cell>
          <cell r="F237" t="str">
            <v>Polvo de aluminio</v>
          </cell>
          <cell r="G237" t="str">
            <v>Líquido</v>
          </cell>
          <cell r="H237" t="str">
            <v>Líquido plateado</v>
          </cell>
          <cell r="I237">
            <v>38</v>
          </cell>
          <cell r="J237" t="str">
            <v>-</v>
          </cell>
          <cell r="K237" t="str">
            <v>-</v>
          </cell>
          <cell r="L237">
            <v>1.5</v>
          </cell>
          <cell r="M237">
            <v>66</v>
          </cell>
          <cell r="N237">
            <v>39.529000000000003</v>
          </cell>
          <cell r="O237">
            <v>0</v>
          </cell>
          <cell r="P237" t="str">
            <v>N/A</v>
          </cell>
          <cell r="Q237" t="str">
            <v>N/A</v>
          </cell>
          <cell r="R237" t="str">
            <v>N/A</v>
          </cell>
          <cell r="S237" t="str">
            <v>N/A</v>
          </cell>
          <cell r="T237" t="str">
            <v>N/A</v>
          </cell>
          <cell r="U237">
            <v>0.28999999999999998</v>
          </cell>
          <cell r="V237">
            <v>8.6999999999999993</v>
          </cell>
          <cell r="W237">
            <v>0.3</v>
          </cell>
          <cell r="X237">
            <v>0.7</v>
          </cell>
          <cell r="Y237">
            <v>8.6999999999999993</v>
          </cell>
        </row>
        <row r="238">
          <cell r="A238" t="str">
            <v>PA-99-9180</v>
          </cell>
          <cell r="B238" t="str">
            <v>ALPATE 7601 NP</v>
          </cell>
          <cell r="C238" t="str">
            <v>Pigmento</v>
          </cell>
          <cell r="D238" t="str">
            <v>Metálicos</v>
          </cell>
          <cell r="E238" t="str">
            <v>Resisitente a la corrosión</v>
          </cell>
          <cell r="F238" t="str">
            <v>Pasta de aluminio</v>
          </cell>
          <cell r="G238" t="str">
            <v>Líquido</v>
          </cell>
          <cell r="H238" t="str">
            <v>Pasta plateada</v>
          </cell>
          <cell r="I238">
            <v>38</v>
          </cell>
          <cell r="J238">
            <v>0.7</v>
          </cell>
          <cell r="K238">
            <v>7</v>
          </cell>
          <cell r="L238">
            <v>1.498</v>
          </cell>
          <cell r="M238">
            <v>71</v>
          </cell>
          <cell r="N238">
            <v>46.435000000000002</v>
          </cell>
          <cell r="O238">
            <v>0</v>
          </cell>
          <cell r="P238" t="str">
            <v>N/A</v>
          </cell>
          <cell r="Q238" t="str">
            <v>N/A</v>
          </cell>
          <cell r="R238" t="str">
            <v>N/A</v>
          </cell>
          <cell r="S238" t="str">
            <v>N/A</v>
          </cell>
          <cell r="T238" t="str">
            <v>N/A</v>
          </cell>
          <cell r="U238">
            <v>0.28999999999999998</v>
          </cell>
          <cell r="V238">
            <v>8.6999999999999993</v>
          </cell>
          <cell r="W238">
            <v>0.3</v>
          </cell>
          <cell r="X238">
            <v>0.7</v>
          </cell>
          <cell r="Y238">
            <v>8.6999999999999993</v>
          </cell>
        </row>
        <row r="239">
          <cell r="A239" t="str">
            <v>PAA-4635</v>
          </cell>
          <cell r="B239" t="str">
            <v>L-581AR ALUMINUM PASTE</v>
          </cell>
          <cell r="C239" t="str">
            <v>Pigmento</v>
          </cell>
          <cell r="D239" t="str">
            <v>Metálicos</v>
          </cell>
          <cell r="E239" t="str">
            <v>Pigmento de efecto aluminio "non-leafing" con buena opacidad para recurimientos base solvente. Tiene una geometría de "cornflake" y puede ser usado con pigmentos cromáticos para producir efectos metálicos coloreados</v>
          </cell>
          <cell r="F239" t="str">
            <v>Pasta de aluminio</v>
          </cell>
          <cell r="G239" t="str">
            <v>Líquido</v>
          </cell>
          <cell r="H239" t="str">
            <v>Pasta</v>
          </cell>
          <cell r="I239" t="str">
            <v>-</v>
          </cell>
          <cell r="J239" t="str">
            <v>-</v>
          </cell>
          <cell r="K239" t="str">
            <v>-</v>
          </cell>
          <cell r="L239">
            <v>1.4570000000000001</v>
          </cell>
          <cell r="M239">
            <v>64</v>
          </cell>
          <cell r="N239">
            <v>36.436999999999998</v>
          </cell>
          <cell r="O239">
            <v>0</v>
          </cell>
          <cell r="P239" t="str">
            <v>N/A</v>
          </cell>
          <cell r="Q239" t="str">
            <v>N/A</v>
          </cell>
          <cell r="R239" t="str">
            <v>N/A</v>
          </cell>
          <cell r="S239" t="str">
            <v>N/A</v>
          </cell>
          <cell r="T239" t="str">
            <v>N/A</v>
          </cell>
          <cell r="U239">
            <v>0.28999999999999998</v>
          </cell>
          <cell r="V239">
            <v>8.6999999999999993</v>
          </cell>
          <cell r="W239">
            <v>0.3</v>
          </cell>
          <cell r="X239">
            <v>0.7</v>
          </cell>
          <cell r="Y239">
            <v>8.6999999999999993</v>
          </cell>
        </row>
        <row r="240">
          <cell r="A240" t="str">
            <v>PAF-1386</v>
          </cell>
          <cell r="B240" t="str">
            <v>SPARKLE SILVER E3000AR</v>
          </cell>
          <cell r="C240" t="str">
            <v>Pigmento</v>
          </cell>
          <cell r="D240" t="str">
            <v>Metálicos</v>
          </cell>
          <cell r="E240" t="str">
            <v>Pigmento aluminio "non-leafing" de tamaño de partícula media, alta chispa, brillante. Muestra una resistencia excepcional a las manchas cuando se incorporan a pinturas que son sometidas a condiciones ambientales. Se puede usar con tintas</v>
          </cell>
          <cell r="F240" t="str">
            <v>Pasta de Aluminio-Non leafing</v>
          </cell>
          <cell r="G240" t="str">
            <v>Líquido</v>
          </cell>
          <cell r="H240" t="str">
            <v>Pasta plateada</v>
          </cell>
          <cell r="I240">
            <v>42</v>
          </cell>
          <cell r="J240">
            <v>0.9</v>
          </cell>
          <cell r="K240">
            <v>7</v>
          </cell>
          <cell r="L240">
            <v>1.47</v>
          </cell>
          <cell r="M240">
            <v>65</v>
          </cell>
          <cell r="N240">
            <v>38.058999999999997</v>
          </cell>
          <cell r="O240">
            <v>0</v>
          </cell>
          <cell r="P240" t="str">
            <v>N/A</v>
          </cell>
          <cell r="Q240" t="str">
            <v>N/A</v>
          </cell>
          <cell r="R240" t="str">
            <v>N/A</v>
          </cell>
          <cell r="S240" t="str">
            <v>N/A</v>
          </cell>
          <cell r="T240" t="str">
            <v>N/A</v>
          </cell>
          <cell r="U240">
            <v>0.28999999999999998</v>
          </cell>
          <cell r="V240">
            <v>8.6999999999999993</v>
          </cell>
          <cell r="W240">
            <v>0.3</v>
          </cell>
          <cell r="X240">
            <v>0.7</v>
          </cell>
          <cell r="Y240">
            <v>8.6999999999999993</v>
          </cell>
        </row>
        <row r="241">
          <cell r="A241" t="str">
            <v>PAF-8170</v>
          </cell>
          <cell r="B241" t="str">
            <v>SPARKLE SILVER 3333-AR ALUM. PASTE</v>
          </cell>
          <cell r="C241" t="str">
            <v>Pigmento</v>
          </cell>
          <cell r="D241" t="str">
            <v>Metálicos</v>
          </cell>
          <cell r="E241" t="str">
            <v xml:space="preserve">Pigmento aluminio "non-leafing" de alta pureza desarrollado para formulaciones que requieren en el frente un alto brillo o claridad, con tamaño de partícula fino. </v>
          </cell>
          <cell r="F241" t="str">
            <v>Pasta de Aluminio-Non leafing</v>
          </cell>
          <cell r="G241" t="str">
            <v>Líquido</v>
          </cell>
          <cell r="H241" t="str">
            <v>Pasta plateada</v>
          </cell>
          <cell r="I241">
            <v>42</v>
          </cell>
          <cell r="J241">
            <v>0.9</v>
          </cell>
          <cell r="K241" t="str">
            <v>-</v>
          </cell>
          <cell r="L241">
            <v>1.38</v>
          </cell>
          <cell r="M241">
            <v>60</v>
          </cell>
          <cell r="N241">
            <v>33.468000000000004</v>
          </cell>
          <cell r="O241">
            <v>0</v>
          </cell>
          <cell r="P241" t="str">
            <v>N/A</v>
          </cell>
          <cell r="Q241" t="str">
            <v>N/A</v>
          </cell>
          <cell r="R241" t="str">
            <v>N/A</v>
          </cell>
          <cell r="S241" t="str">
            <v>N/A</v>
          </cell>
          <cell r="T241" t="str">
            <v>N/A</v>
          </cell>
          <cell r="U241">
            <v>0.28999999999999998</v>
          </cell>
          <cell r="V241">
            <v>8.6999999999999993</v>
          </cell>
          <cell r="W241">
            <v>0.3</v>
          </cell>
          <cell r="X241">
            <v>0.7</v>
          </cell>
          <cell r="Y241">
            <v>8.6999999999999993</v>
          </cell>
        </row>
        <row r="242">
          <cell r="A242" t="str">
            <v>PAH-6770</v>
          </cell>
          <cell r="B242" t="str">
            <v/>
          </cell>
          <cell r="C242" t="str">
            <v>Pigmento</v>
          </cell>
          <cell r="D242" t="str">
            <v>Metálicos</v>
          </cell>
          <cell r="E242">
            <v>0</v>
          </cell>
          <cell r="F242" t="str">
            <v>Polvo de aluminio</v>
          </cell>
          <cell r="G242" t="str">
            <v>sólido</v>
          </cell>
          <cell r="H242" t="str">
            <v>Pasta</v>
          </cell>
          <cell r="I242">
            <v>42</v>
          </cell>
          <cell r="J242">
            <v>4.9000000000000004</v>
          </cell>
          <cell r="K242" t="str">
            <v>_</v>
          </cell>
          <cell r="L242">
            <v>1.627</v>
          </cell>
          <cell r="M242">
            <v>70</v>
          </cell>
          <cell r="N242">
            <v>41.03</v>
          </cell>
          <cell r="O242" t="str">
            <v/>
          </cell>
          <cell r="P242" t="str">
            <v/>
          </cell>
          <cell r="Q242" t="str">
            <v/>
          </cell>
          <cell r="R242" t="str">
            <v/>
          </cell>
          <cell r="S242" t="str">
            <v/>
          </cell>
          <cell r="T242" t="str">
            <v/>
          </cell>
          <cell r="U242">
            <v>0</v>
          </cell>
          <cell r="V242">
            <v>0</v>
          </cell>
          <cell r="W242">
            <v>0</v>
          </cell>
          <cell r="X242">
            <v>0</v>
          </cell>
          <cell r="Y242">
            <v>0</v>
          </cell>
        </row>
        <row r="243">
          <cell r="A243" t="str">
            <v>PAH-6938</v>
          </cell>
          <cell r="B243" t="str">
            <v>SPARKLE SILVER 3666</v>
          </cell>
          <cell r="C243" t="str">
            <v>Pigmento</v>
          </cell>
          <cell r="D243" t="str">
            <v>Metálicos</v>
          </cell>
          <cell r="E243" t="str">
            <v>Pigmento aluminio "non-leafing" de tamaño de partícula media, brillante, pureza regular. Puede ser usado con tintas</v>
          </cell>
          <cell r="F243" t="str">
            <v>Pasta de Aluminio-Non leafing</v>
          </cell>
          <cell r="G243" t="str">
            <v>Líquido</v>
          </cell>
          <cell r="H243" t="str">
            <v>Pasta</v>
          </cell>
          <cell r="I243">
            <v>37</v>
          </cell>
          <cell r="J243" t="str">
            <v>-</v>
          </cell>
          <cell r="K243" t="str">
            <v>-</v>
          </cell>
          <cell r="L243">
            <v>1.377</v>
          </cell>
          <cell r="M243">
            <v>60</v>
          </cell>
          <cell r="N243">
            <v>28.280999999999999</v>
          </cell>
          <cell r="O243">
            <v>0</v>
          </cell>
          <cell r="P243" t="str">
            <v>N/A</v>
          </cell>
          <cell r="Q243" t="str">
            <v>N/A</v>
          </cell>
          <cell r="R243" t="str">
            <v>N/A</v>
          </cell>
          <cell r="S243" t="str">
            <v>N/A</v>
          </cell>
          <cell r="T243" t="str">
            <v>N/A</v>
          </cell>
          <cell r="U243" t="str">
            <v>No Info</v>
          </cell>
          <cell r="V243" t="str">
            <v>No info</v>
          </cell>
          <cell r="W243" t="str">
            <v>No info</v>
          </cell>
          <cell r="X243" t="str">
            <v>No info</v>
          </cell>
          <cell r="Y243" t="str">
            <v>No info</v>
          </cell>
        </row>
        <row r="244">
          <cell r="A244" t="str">
            <v>PAK-4480</v>
          </cell>
          <cell r="B244" t="str">
            <v>SPARKLE SILVER 3130-AR ALUM. PASTE</v>
          </cell>
          <cell r="C244" t="str">
            <v>Pigmento</v>
          </cell>
          <cell r="D244" t="str">
            <v>Metálicos</v>
          </cell>
          <cell r="E244" t="str">
            <v>Pigmento aluminio "non-leafing", de partícula gruesa, resistente a las manchas por ácido, con buen poder cubriente. Tiene alta chispa, con un frente brillante/claro y flop profundo</v>
          </cell>
          <cell r="F244" t="str">
            <v>Pasta de Aluminio-Non leafing</v>
          </cell>
          <cell r="G244" t="str">
            <v>Líquido</v>
          </cell>
          <cell r="H244" t="str">
            <v>Pasta</v>
          </cell>
          <cell r="I244">
            <v>40</v>
          </cell>
          <cell r="J244">
            <v>0.9</v>
          </cell>
          <cell r="K244" t="str">
            <v>-</v>
          </cell>
          <cell r="L244">
            <v>1.702</v>
          </cell>
          <cell r="M244">
            <v>74</v>
          </cell>
          <cell r="N244">
            <v>46.664000000000001</v>
          </cell>
          <cell r="O244">
            <v>0</v>
          </cell>
          <cell r="P244" t="str">
            <v>N/A</v>
          </cell>
          <cell r="Q244" t="str">
            <v>N/A</v>
          </cell>
          <cell r="R244" t="str">
            <v>N/A</v>
          </cell>
          <cell r="S244" t="str">
            <v>N/A</v>
          </cell>
          <cell r="T244" t="str">
            <v>N/A</v>
          </cell>
          <cell r="U244">
            <v>0.28999999999999998</v>
          </cell>
          <cell r="V244">
            <v>8.6999999999999993</v>
          </cell>
          <cell r="W244">
            <v>0.3</v>
          </cell>
          <cell r="X244">
            <v>0.7</v>
          </cell>
          <cell r="Y244">
            <v>8.6999999999999993</v>
          </cell>
        </row>
        <row r="245">
          <cell r="A245" t="str">
            <v>PB-11-2337</v>
          </cell>
          <cell r="B245" t="str">
            <v xml:space="preserve">BAYFERROX 318 M </v>
          </cell>
          <cell r="C245" t="str">
            <v>Pigmento</v>
          </cell>
          <cell r="D245" t="str">
            <v>Negros</v>
          </cell>
          <cell r="E245" t="str">
            <v>Pigmento micronizado de óxido de hierro negro. Pigmento de altorendimiento. Se dispersa bien, tiene resistencia al calor, sombra y fuerza de tinturación</v>
          </cell>
          <cell r="F245" t="str">
            <v>Pigmento negro 11 CI#77499 Óxido de hierro</v>
          </cell>
          <cell r="G245" t="str">
            <v>Sólido</v>
          </cell>
          <cell r="H245" t="str">
            <v>Polvo negro</v>
          </cell>
          <cell r="I245">
            <v>213</v>
          </cell>
          <cell r="J245" t="str">
            <v>-</v>
          </cell>
          <cell r="K245" t="str">
            <v>-</v>
          </cell>
          <cell r="L245">
            <v>4.5919999999999996</v>
          </cell>
          <cell r="M245">
            <v>100</v>
          </cell>
          <cell r="N245">
            <v>100</v>
          </cell>
          <cell r="O245">
            <v>21</v>
          </cell>
          <cell r="P245" t="str">
            <v>N/A</v>
          </cell>
          <cell r="Q245" t="str">
            <v>N/A</v>
          </cell>
          <cell r="R245" t="str">
            <v>N/A</v>
          </cell>
          <cell r="S245" t="str">
            <v>N/A</v>
          </cell>
          <cell r="T245">
            <v>77499</v>
          </cell>
          <cell r="U245" t="str">
            <v>-</v>
          </cell>
          <cell r="V245" t="str">
            <v>-</v>
          </cell>
          <cell r="W245" t="str">
            <v>-</v>
          </cell>
          <cell r="X245" t="str">
            <v>-</v>
          </cell>
          <cell r="Y245" t="str">
            <v>-</v>
          </cell>
        </row>
        <row r="246">
          <cell r="A246" t="str">
            <v>PB-18-2663</v>
          </cell>
          <cell r="B246" t="str">
            <v>BLACK PEARLS 460</v>
          </cell>
          <cell r="C246" t="str">
            <v>Pigmento</v>
          </cell>
          <cell r="D246" t="str">
            <v>Negros</v>
          </cell>
          <cell r="E246" t="str">
            <v>Pigmento negro con intensidad media y buena dispersabilidad</v>
          </cell>
          <cell r="F246" t="str">
            <v>Negro de humo</v>
          </cell>
          <cell r="G246" t="str">
            <v>Sólido</v>
          </cell>
          <cell r="H246" t="str">
            <v>Polvo negro</v>
          </cell>
          <cell r="I246" t="str">
            <v>-</v>
          </cell>
          <cell r="J246" t="str">
            <v>-</v>
          </cell>
          <cell r="K246" t="str">
            <v>-</v>
          </cell>
          <cell r="L246">
            <v>1.8</v>
          </cell>
          <cell r="M246">
            <v>100</v>
          </cell>
          <cell r="N246">
            <v>100</v>
          </cell>
          <cell r="O246">
            <v>95</v>
          </cell>
          <cell r="P246" t="str">
            <v>N/A</v>
          </cell>
          <cell r="Q246" t="str">
            <v>N/A</v>
          </cell>
          <cell r="R246" t="str">
            <v>N/A</v>
          </cell>
          <cell r="S246" t="str">
            <v>N/A</v>
          </cell>
          <cell r="T246" t="str">
            <v>No Info</v>
          </cell>
          <cell r="U246" t="str">
            <v>-</v>
          </cell>
          <cell r="V246" t="str">
            <v>-</v>
          </cell>
          <cell r="W246" t="str">
            <v>-</v>
          </cell>
          <cell r="X246" t="str">
            <v>-</v>
          </cell>
          <cell r="Y246" t="str">
            <v>-</v>
          </cell>
        </row>
        <row r="247">
          <cell r="A247" t="str">
            <v>PB-37-5523</v>
          </cell>
          <cell r="B247" t="str">
            <v>SPECIAL BLACK 100</v>
          </cell>
          <cell r="C247" t="str">
            <v>Pigmento</v>
          </cell>
          <cell r="D247" t="str">
            <v>Negros</v>
          </cell>
          <cell r="E247" t="str">
            <v>Pigmento negro de fácil dispersión usado en primers base agua. Es preferido como un negro de teñido con alta estabilidad.</v>
          </cell>
          <cell r="F247" t="str">
            <v>Negro de humo; Pigmento negro 7</v>
          </cell>
          <cell r="G247" t="str">
            <v>Sólido</v>
          </cell>
          <cell r="H247" t="str">
            <v>Polvo negro</v>
          </cell>
          <cell r="I247" t="str">
            <v>-</v>
          </cell>
          <cell r="J247" t="str">
            <v>-</v>
          </cell>
          <cell r="K247" t="str">
            <v>-</v>
          </cell>
          <cell r="L247">
            <v>1.7961990000000001</v>
          </cell>
          <cell r="M247">
            <v>100</v>
          </cell>
          <cell r="N247">
            <v>100</v>
          </cell>
          <cell r="O247">
            <v>97</v>
          </cell>
          <cell r="P247" t="str">
            <v>N/A</v>
          </cell>
          <cell r="Q247" t="str">
            <v>N/A</v>
          </cell>
          <cell r="R247" t="str">
            <v>N/A</v>
          </cell>
          <cell r="S247" t="str">
            <v>N/A</v>
          </cell>
          <cell r="T247">
            <v>77266</v>
          </cell>
          <cell r="U247" t="str">
            <v>-</v>
          </cell>
          <cell r="V247" t="str">
            <v>-</v>
          </cell>
          <cell r="W247" t="str">
            <v>-</v>
          </cell>
          <cell r="X247" t="str">
            <v>-</v>
          </cell>
          <cell r="Y247" t="str">
            <v>-</v>
          </cell>
        </row>
        <row r="248">
          <cell r="A248" t="str">
            <v>PB-42-1578</v>
          </cell>
          <cell r="B248" t="str">
            <v>LAMP BLACK 101 POWDER</v>
          </cell>
          <cell r="C248" t="str">
            <v>Pigmento</v>
          </cell>
          <cell r="D248" t="str">
            <v>Negros</v>
          </cell>
          <cell r="E248" t="str">
            <v>Pigmento negro usado como tinta con alta estabilidad a la separación del pigmento en recubrimientos</v>
          </cell>
          <cell r="F248" t="str">
            <v>Negro carbón; Pig. Negro 6, CI#77266</v>
          </cell>
          <cell r="G248" t="str">
            <v>Sólido</v>
          </cell>
          <cell r="H248" t="str">
            <v>Polvo negro</v>
          </cell>
          <cell r="I248" t="str">
            <v>-</v>
          </cell>
          <cell r="J248" t="str">
            <v>-</v>
          </cell>
          <cell r="K248" t="str">
            <v>-</v>
          </cell>
          <cell r="L248">
            <v>1.8</v>
          </cell>
          <cell r="M248">
            <v>100</v>
          </cell>
          <cell r="N248">
            <v>100</v>
          </cell>
          <cell r="O248">
            <v>117</v>
          </cell>
          <cell r="P248" t="str">
            <v>N/A</v>
          </cell>
          <cell r="Q248" t="str">
            <v>N/A</v>
          </cell>
          <cell r="R248" t="str">
            <v>N/A</v>
          </cell>
          <cell r="S248" t="str">
            <v>N/A</v>
          </cell>
          <cell r="T248">
            <v>77266</v>
          </cell>
          <cell r="U248" t="str">
            <v>-</v>
          </cell>
          <cell r="V248" t="str">
            <v>-</v>
          </cell>
          <cell r="W248" t="str">
            <v>-</v>
          </cell>
          <cell r="X248" t="str">
            <v>-</v>
          </cell>
          <cell r="Y248" t="str">
            <v>-</v>
          </cell>
        </row>
        <row r="249">
          <cell r="A249" t="str">
            <v>PB-43-4450</v>
          </cell>
          <cell r="B249" t="str">
            <v>KETJENBLACK EC-300J</v>
          </cell>
          <cell r="C249" t="str">
            <v>Pigmento</v>
          </cell>
          <cell r="D249" t="str">
            <v>Negros</v>
          </cell>
          <cell r="E249" t="str">
            <v>Es un carbón negro muy puro, extremadamente adecuado para aplicaciones antiestáticas y electroconductivas. Bien dispersado en la resina, aumenta la conductividad del producto.</v>
          </cell>
          <cell r="F249" t="str">
            <v>Negro carbón electroconductivo</v>
          </cell>
          <cell r="G249" t="str">
            <v>Sólido</v>
          </cell>
          <cell r="H249" t="str">
            <v>Polvo negro</v>
          </cell>
          <cell r="I249" t="str">
            <v>-</v>
          </cell>
          <cell r="J249" t="str">
            <v>-</v>
          </cell>
          <cell r="K249" t="str">
            <v>-</v>
          </cell>
          <cell r="L249">
            <v>1.7961990000000001</v>
          </cell>
          <cell r="M249">
            <v>100</v>
          </cell>
          <cell r="N249">
            <v>100</v>
          </cell>
          <cell r="O249">
            <v>327</v>
          </cell>
          <cell r="P249" t="str">
            <v>N/A</v>
          </cell>
          <cell r="Q249" t="str">
            <v>N/A</v>
          </cell>
          <cell r="R249" t="str">
            <v>N/A</v>
          </cell>
          <cell r="S249" t="str">
            <v>N/A</v>
          </cell>
          <cell r="T249" t="str">
            <v>No Info</v>
          </cell>
          <cell r="U249" t="str">
            <v>-</v>
          </cell>
          <cell r="V249" t="str">
            <v>-</v>
          </cell>
          <cell r="W249" t="str">
            <v>-</v>
          </cell>
          <cell r="X249" t="str">
            <v>-</v>
          </cell>
          <cell r="Y249" t="str">
            <v>-</v>
          </cell>
        </row>
        <row r="250">
          <cell r="A250" t="str">
            <v>PB-51-3034</v>
          </cell>
          <cell r="B250" t="str">
            <v>VULCAN 6</v>
          </cell>
          <cell r="C250" t="str">
            <v>Pigmento</v>
          </cell>
          <cell r="D250" t="str">
            <v>Negros</v>
          </cell>
          <cell r="E250" t="str">
            <v>Pigmento negro semi-reforzante de fácil dispersión y buenas características de extrusión</v>
          </cell>
          <cell r="F250" t="str">
            <v>Negro de humo</v>
          </cell>
          <cell r="G250" t="str">
            <v>Sólido</v>
          </cell>
          <cell r="H250" t="str">
            <v>Polvo negro</v>
          </cell>
          <cell r="I250" t="str">
            <v>-</v>
          </cell>
          <cell r="J250" t="str">
            <v>-</v>
          </cell>
          <cell r="K250" t="str">
            <v>-</v>
          </cell>
          <cell r="L250">
            <v>1.7997939999999999</v>
          </cell>
          <cell r="M250">
            <v>100</v>
          </cell>
          <cell r="N250">
            <v>100</v>
          </cell>
          <cell r="O250">
            <v>80</v>
          </cell>
          <cell r="P250" t="str">
            <v>N/A</v>
          </cell>
          <cell r="Q250" t="str">
            <v>N/A</v>
          </cell>
          <cell r="R250" t="str">
            <v>N/A</v>
          </cell>
          <cell r="S250" t="str">
            <v>N/A</v>
          </cell>
          <cell r="T250" t="str">
            <v>No Info</v>
          </cell>
          <cell r="U250" t="str">
            <v>-</v>
          </cell>
          <cell r="V250" t="str">
            <v>-</v>
          </cell>
          <cell r="W250" t="str">
            <v>-</v>
          </cell>
          <cell r="X250" t="str">
            <v>-</v>
          </cell>
          <cell r="Y250" t="str">
            <v>-</v>
          </cell>
        </row>
        <row r="251">
          <cell r="A251" t="str">
            <v>PB-51-9695</v>
          </cell>
          <cell r="B251" t="str">
            <v>NUBIFER NB-4950</v>
          </cell>
          <cell r="C251" t="str">
            <v>Pigmento</v>
          </cell>
          <cell r="D251" t="str">
            <v>Negros</v>
          </cell>
          <cell r="E251" t="str">
            <v>Dar color a  tintas y pinturas (pigmento)</v>
          </cell>
          <cell r="F251" t="str">
            <v>Óxido de hierro negro; Pigmento negro 11</v>
          </cell>
          <cell r="G251" t="str">
            <v>Sólido</v>
          </cell>
          <cell r="H251" t="str">
            <v>Polvo negro</v>
          </cell>
          <cell r="I251" t="str">
            <v>-</v>
          </cell>
          <cell r="J251" t="str">
            <v>-</v>
          </cell>
          <cell r="K251" t="str">
            <v>-</v>
          </cell>
          <cell r="L251">
            <v>4.5999999999999996</v>
          </cell>
          <cell r="M251">
            <v>100</v>
          </cell>
          <cell r="N251">
            <v>100</v>
          </cell>
          <cell r="O251">
            <v>18</v>
          </cell>
          <cell r="P251" t="str">
            <v>N/A</v>
          </cell>
          <cell r="Q251" t="str">
            <v>N/A</v>
          </cell>
          <cell r="R251" t="str">
            <v>N/A</v>
          </cell>
          <cell r="S251" t="str">
            <v>N/A</v>
          </cell>
          <cell r="T251">
            <v>77499</v>
          </cell>
          <cell r="U251" t="str">
            <v>-</v>
          </cell>
          <cell r="V251" t="str">
            <v>-</v>
          </cell>
          <cell r="W251" t="str">
            <v>-</v>
          </cell>
          <cell r="X251" t="str">
            <v>-</v>
          </cell>
          <cell r="Y251" t="str">
            <v>-</v>
          </cell>
        </row>
        <row r="252">
          <cell r="A252" t="str">
            <v>PB-66-3350</v>
          </cell>
          <cell r="B252" t="str">
            <v>PRINTEX V</v>
          </cell>
          <cell r="C252" t="str">
            <v>Pigmento</v>
          </cell>
          <cell r="D252" t="str">
            <v>Negros</v>
          </cell>
          <cell r="E252" t="str">
            <v>usado para recubriemientos, pinturas y plasticos</v>
          </cell>
          <cell r="F252" t="str">
            <v>CARBON BLACK LAMP BLACK 7</v>
          </cell>
          <cell r="G252" t="str">
            <v>Sólido</v>
          </cell>
          <cell r="H252" t="str">
            <v>Polvo negro</v>
          </cell>
          <cell r="I252" t="str">
            <v>-</v>
          </cell>
          <cell r="J252" t="str">
            <v>-</v>
          </cell>
          <cell r="K252" t="str">
            <v>-</v>
          </cell>
          <cell r="L252">
            <v>1.746831</v>
          </cell>
          <cell r="M252">
            <v>100</v>
          </cell>
          <cell r="N252">
            <v>100</v>
          </cell>
          <cell r="O252">
            <v>0</v>
          </cell>
          <cell r="P252" t="str">
            <v>N/A</v>
          </cell>
          <cell r="Q252" t="str">
            <v>N/A</v>
          </cell>
          <cell r="R252" t="str">
            <v>N/A</v>
          </cell>
          <cell r="S252" t="str">
            <v>N/A</v>
          </cell>
          <cell r="T252">
            <v>77266</v>
          </cell>
          <cell r="U252" t="str">
            <v>-</v>
          </cell>
          <cell r="V252" t="str">
            <v>-</v>
          </cell>
          <cell r="W252" t="str">
            <v>-</v>
          </cell>
          <cell r="X252" t="str">
            <v>-</v>
          </cell>
          <cell r="Y252" t="str">
            <v>-</v>
          </cell>
        </row>
        <row r="253">
          <cell r="A253" t="str">
            <v>PB-91-1229</v>
          </cell>
          <cell r="B253" t="str">
            <v>SDS-7005/GRAPHITAN 7525 (BLACK)</v>
          </cell>
          <cell r="C253" t="str">
            <v>Pigmento</v>
          </cell>
          <cell r="D253" t="str">
            <v>Negros</v>
          </cell>
          <cell r="E253" t="str">
            <v xml:space="preserve">Pigmento negro de efecto único con alta opacidad, alta intensidad de color que proporciona tonos oscuros puramente mate o en combinación con pigmentos orgánicos o eféctos metálicos opacos cuando se combina con pigmentos perlados </v>
          </cell>
          <cell r="F253" t="str">
            <v>Grafito; Pigmento negro 10</v>
          </cell>
          <cell r="G253" t="str">
            <v>Sólido</v>
          </cell>
          <cell r="H253" t="str">
            <v>Polvo negro</v>
          </cell>
          <cell r="I253" t="str">
            <v>-</v>
          </cell>
          <cell r="J253" t="str">
            <v>-</v>
          </cell>
          <cell r="K253" t="str">
            <v>-</v>
          </cell>
          <cell r="L253">
            <v>2.645</v>
          </cell>
          <cell r="M253">
            <v>100</v>
          </cell>
          <cell r="N253">
            <v>100</v>
          </cell>
          <cell r="O253">
            <v>74</v>
          </cell>
          <cell r="P253" t="str">
            <v>N/A</v>
          </cell>
          <cell r="Q253" t="str">
            <v>N/A</v>
          </cell>
          <cell r="R253" t="str">
            <v>N/A</v>
          </cell>
          <cell r="S253" t="str">
            <v>N/A</v>
          </cell>
          <cell r="T253">
            <v>77265</v>
          </cell>
          <cell r="U253" t="str">
            <v>-</v>
          </cell>
          <cell r="V253" t="str">
            <v>-</v>
          </cell>
          <cell r="W253" t="str">
            <v>-</v>
          </cell>
          <cell r="X253" t="str">
            <v>-</v>
          </cell>
          <cell r="Y253" t="str">
            <v>-</v>
          </cell>
        </row>
        <row r="254">
          <cell r="A254" t="str">
            <v>PBE-2792</v>
          </cell>
          <cell r="B254" t="str">
            <v>MONARCH 1300</v>
          </cell>
          <cell r="C254" t="str">
            <v>Pigmento</v>
          </cell>
          <cell r="D254" t="str">
            <v>Negros</v>
          </cell>
          <cell r="E254" t="str">
            <v>Es usado como pigmento y base de refuerzos para neumáticos</v>
          </cell>
          <cell r="F254" t="str">
            <v>Carbón negro</v>
          </cell>
          <cell r="G254" t="str">
            <v>Sólido</v>
          </cell>
          <cell r="H254" t="str">
            <v>Polvo negro</v>
          </cell>
          <cell r="I254">
            <v>213</v>
          </cell>
          <cell r="J254" t="str">
            <v>_</v>
          </cell>
          <cell r="K254" t="str">
            <v>_</v>
          </cell>
          <cell r="L254">
            <v>1.79</v>
          </cell>
          <cell r="M254">
            <v>100</v>
          </cell>
          <cell r="N254">
            <v>100</v>
          </cell>
          <cell r="O254">
            <v>0</v>
          </cell>
          <cell r="P254">
            <v>0</v>
          </cell>
          <cell r="Q254">
            <v>0</v>
          </cell>
          <cell r="R254">
            <v>0</v>
          </cell>
          <cell r="S254">
            <v>0</v>
          </cell>
          <cell r="T254">
            <v>0</v>
          </cell>
          <cell r="U254">
            <v>0</v>
          </cell>
          <cell r="V254">
            <v>0</v>
          </cell>
          <cell r="W254">
            <v>0</v>
          </cell>
          <cell r="X254">
            <v>0</v>
          </cell>
          <cell r="Y254">
            <v>0</v>
          </cell>
        </row>
        <row r="255">
          <cell r="A255" t="str">
            <v>PBH-2690</v>
          </cell>
          <cell r="B255" t="str">
            <v>COLOUR BLACK FW 200 POWDER</v>
          </cell>
          <cell r="C255" t="str">
            <v>Pigmento</v>
          </cell>
          <cell r="D255" t="str">
            <v>Negros</v>
          </cell>
          <cell r="E255" t="str">
            <v>Pigmento de color negro que imparto un alto nivel de profundidad. También se puede utilizar para el tinteado de recubrimientos metálicos</v>
          </cell>
          <cell r="F255" t="str">
            <v>Pigmento negro de humo</v>
          </cell>
          <cell r="G255" t="str">
            <v>Sólido</v>
          </cell>
          <cell r="H255" t="str">
            <v>Polvo negro</v>
          </cell>
          <cell r="I255" t="str">
            <v>-</v>
          </cell>
          <cell r="J255" t="str">
            <v>-</v>
          </cell>
          <cell r="K255" t="str">
            <v>-</v>
          </cell>
          <cell r="L255">
            <v>1.796</v>
          </cell>
          <cell r="M255">
            <v>100</v>
          </cell>
          <cell r="N255">
            <v>100</v>
          </cell>
          <cell r="O255">
            <v>620</v>
          </cell>
          <cell r="P255" t="str">
            <v>N/A</v>
          </cell>
          <cell r="Q255" t="str">
            <v>N/A</v>
          </cell>
          <cell r="R255" t="str">
            <v>N/A</v>
          </cell>
          <cell r="S255" t="str">
            <v>N/A</v>
          </cell>
          <cell r="T255" t="str">
            <v>No Info</v>
          </cell>
          <cell r="U255" t="str">
            <v>-</v>
          </cell>
          <cell r="V255" t="str">
            <v>-</v>
          </cell>
          <cell r="W255" t="str">
            <v>-</v>
          </cell>
          <cell r="X255" t="str">
            <v>-</v>
          </cell>
          <cell r="Y255" t="str">
            <v>-</v>
          </cell>
        </row>
        <row r="256">
          <cell r="A256" t="str">
            <v>PBM-4683</v>
          </cell>
          <cell r="B256" t="str">
            <v>SPECIAL BLACK 4</v>
          </cell>
          <cell r="C256" t="str">
            <v>Pigmento</v>
          </cell>
          <cell r="D256" t="str">
            <v>Negros</v>
          </cell>
          <cell r="E256" t="str">
            <v>Pigmento negrodiseñado para impartir alto brillo y muy buena fuerza de color</v>
          </cell>
          <cell r="F256" t="str">
            <v>Pigmento negro de humo</v>
          </cell>
          <cell r="G256" t="str">
            <v>Sólido</v>
          </cell>
          <cell r="H256" t="str">
            <v>Polvo negro</v>
          </cell>
          <cell r="I256" t="str">
            <v>-</v>
          </cell>
          <cell r="J256" t="str">
            <v>-</v>
          </cell>
          <cell r="K256" t="str">
            <v>-</v>
          </cell>
          <cell r="L256">
            <v>1.7973969999999999</v>
          </cell>
          <cell r="M256">
            <v>100</v>
          </cell>
          <cell r="N256">
            <v>100</v>
          </cell>
          <cell r="O256">
            <v>280</v>
          </cell>
          <cell r="P256" t="str">
            <v>N/A</v>
          </cell>
          <cell r="Q256" t="str">
            <v>N/A</v>
          </cell>
          <cell r="R256" t="str">
            <v>N/A</v>
          </cell>
          <cell r="S256" t="str">
            <v>N/A</v>
          </cell>
          <cell r="T256" t="str">
            <v>No Info</v>
          </cell>
          <cell r="U256" t="str">
            <v>-</v>
          </cell>
          <cell r="V256" t="str">
            <v>-</v>
          </cell>
          <cell r="W256" t="str">
            <v>-</v>
          </cell>
          <cell r="X256" t="str">
            <v>-</v>
          </cell>
          <cell r="Y256" t="str">
            <v>-</v>
          </cell>
        </row>
        <row r="257">
          <cell r="A257" t="str">
            <v>PC-15-3784</v>
          </cell>
          <cell r="B257" t="str">
            <v>Z-952 ZINC CHROMATE</v>
          </cell>
          <cell r="C257" t="str">
            <v>Pigmento</v>
          </cell>
          <cell r="D257" t="str">
            <v>Inhibidores</v>
          </cell>
          <cell r="E257" t="str">
            <v>Pigmento tóxico anticorrosivo usado en sistemas base solvente: alquidicos, epoxi-poliamida</v>
          </cell>
          <cell r="F257" t="str">
            <v>Cromato de zinc potasio; Pigmento amarillo 36</v>
          </cell>
          <cell r="G257" t="str">
            <v>Sólido</v>
          </cell>
          <cell r="H257" t="str">
            <v>Polvo amarillo</v>
          </cell>
          <cell r="I257" t="str">
            <v>-</v>
          </cell>
          <cell r="J257" t="str">
            <v>-</v>
          </cell>
          <cell r="K257" t="str">
            <v>-</v>
          </cell>
          <cell r="L257">
            <v>3.5</v>
          </cell>
          <cell r="M257">
            <v>100</v>
          </cell>
          <cell r="N257">
            <v>100</v>
          </cell>
          <cell r="O257">
            <v>25</v>
          </cell>
          <cell r="P257" t="str">
            <v>N/A</v>
          </cell>
          <cell r="Q257" t="str">
            <v>N/A</v>
          </cell>
          <cell r="R257" t="str">
            <v>N/A</v>
          </cell>
          <cell r="S257" t="str">
            <v>N/A</v>
          </cell>
          <cell r="T257">
            <v>77955</v>
          </cell>
          <cell r="U257" t="str">
            <v>-</v>
          </cell>
          <cell r="V257" t="str">
            <v>-</v>
          </cell>
          <cell r="W257" t="str">
            <v>-</v>
          </cell>
          <cell r="X257" t="str">
            <v>-</v>
          </cell>
          <cell r="Y257" t="str">
            <v>-</v>
          </cell>
        </row>
        <row r="258">
          <cell r="A258" t="str">
            <v>PC-29-7683</v>
          </cell>
          <cell r="B258" t="str">
            <v>HALOX SZP-391</v>
          </cell>
          <cell r="C258" t="str">
            <v>Pigmento</v>
          </cell>
          <cell r="D258" t="str">
            <v>Inhibidores</v>
          </cell>
          <cell r="E258" t="str">
            <v>Pigmento blanco, anticorrosivo, no refractivo. Es efectivo en muchas resinas. Su fino tamaño de partícula y su baja absorción de aceite hacen que sea muy usado en aplicaciones con películas delgadas (1-25 microns)</v>
          </cell>
          <cell r="F258" t="str">
            <v>Fosfosilicato de zinc, estroncio y calcio</v>
          </cell>
          <cell r="G258" t="str">
            <v>Sólido</v>
          </cell>
          <cell r="H258" t="str">
            <v>Polvo blanco</v>
          </cell>
          <cell r="I258" t="str">
            <v>-</v>
          </cell>
          <cell r="J258" t="str">
            <v>-</v>
          </cell>
          <cell r="K258" t="str">
            <v>-</v>
          </cell>
          <cell r="L258">
            <v>3.25</v>
          </cell>
          <cell r="M258">
            <v>100</v>
          </cell>
          <cell r="N258">
            <v>100</v>
          </cell>
          <cell r="O258" t="str">
            <v>34,3 lbs/100lbs</v>
          </cell>
          <cell r="P258" t="str">
            <v>N/A</v>
          </cell>
          <cell r="Q258" t="str">
            <v>N/A</v>
          </cell>
          <cell r="R258" t="str">
            <v>N/A</v>
          </cell>
          <cell r="S258" t="str">
            <v>N/A</v>
          </cell>
          <cell r="T258" t="str">
            <v>N/A</v>
          </cell>
          <cell r="U258" t="str">
            <v>-</v>
          </cell>
          <cell r="V258" t="str">
            <v>-</v>
          </cell>
          <cell r="W258" t="str">
            <v>-</v>
          </cell>
          <cell r="X258" t="str">
            <v>-</v>
          </cell>
          <cell r="Y258" t="str">
            <v>-</v>
          </cell>
        </row>
        <row r="259">
          <cell r="A259" t="str">
            <v>PC-34-7147</v>
          </cell>
          <cell r="B259" t="str">
            <v>ZINC PHOSPHATE PZ20/ZP 10</v>
          </cell>
          <cell r="C259" t="str">
            <v>Pigmento</v>
          </cell>
          <cell r="D259" t="str">
            <v>Inhibidores</v>
          </cell>
          <cell r="E259" t="str">
            <v>Pigmento blanco anticorrosivo</v>
          </cell>
          <cell r="F259" t="str">
            <v>Ortofosfato de zinc</v>
          </cell>
          <cell r="G259" t="str">
            <v>Sólido</v>
          </cell>
          <cell r="H259" t="str">
            <v>Polvo</v>
          </cell>
          <cell r="I259" t="str">
            <v>-</v>
          </cell>
          <cell r="J259" t="str">
            <v>-</v>
          </cell>
          <cell r="K259" t="str">
            <v>-</v>
          </cell>
          <cell r="L259">
            <v>3.2940299999999998</v>
          </cell>
          <cell r="M259">
            <v>100</v>
          </cell>
          <cell r="N259">
            <v>100</v>
          </cell>
          <cell r="O259">
            <v>20</v>
          </cell>
          <cell r="P259" t="str">
            <v>N/A</v>
          </cell>
          <cell r="Q259" t="str">
            <v>N/A</v>
          </cell>
          <cell r="R259" t="str">
            <v>N/A</v>
          </cell>
          <cell r="S259" t="str">
            <v>N/A</v>
          </cell>
          <cell r="T259" t="str">
            <v>N/A</v>
          </cell>
          <cell r="U259" t="str">
            <v>-</v>
          </cell>
          <cell r="V259" t="str">
            <v>-</v>
          </cell>
          <cell r="W259" t="str">
            <v>-</v>
          </cell>
          <cell r="X259" t="str">
            <v>-</v>
          </cell>
          <cell r="Y259" t="str">
            <v>-</v>
          </cell>
        </row>
        <row r="260">
          <cell r="A260" t="str">
            <v>PC-39-8207</v>
          </cell>
          <cell r="B260" t="str">
            <v>NUBIROX 106</v>
          </cell>
          <cell r="C260" t="str">
            <v>Pigmento</v>
          </cell>
          <cell r="D260" t="str">
            <v>Inhibidores</v>
          </cell>
          <cell r="E260" t="str">
            <v>Pigmento anticorrosivo blanco con características de alto desempeño, alta compatibilidad y la máxima eficiencia. Excelente desempeño en sistemas base agua. Tiene una dispersión homogénea</v>
          </cell>
          <cell r="F260" t="str">
            <v>Fosfato y molibdato de zinc organofilizados</v>
          </cell>
          <cell r="G260" t="str">
            <v>Sólido</v>
          </cell>
          <cell r="H260" t="str">
            <v>Polvo blanco</v>
          </cell>
          <cell r="I260" t="str">
            <v>-</v>
          </cell>
          <cell r="J260" t="str">
            <v>-</v>
          </cell>
          <cell r="K260" t="str">
            <v>-</v>
          </cell>
          <cell r="L260">
            <v>3.2</v>
          </cell>
          <cell r="M260">
            <v>100</v>
          </cell>
          <cell r="N260">
            <v>100</v>
          </cell>
          <cell r="O260">
            <v>42</v>
          </cell>
          <cell r="P260" t="str">
            <v>N/A</v>
          </cell>
          <cell r="Q260" t="str">
            <v>N/A</v>
          </cell>
          <cell r="R260" t="str">
            <v>N/A</v>
          </cell>
          <cell r="S260" t="str">
            <v>N/A</v>
          </cell>
          <cell r="T260" t="str">
            <v>N/A</v>
          </cell>
          <cell r="U260" t="str">
            <v>-</v>
          </cell>
          <cell r="V260" t="str">
            <v>-</v>
          </cell>
          <cell r="W260" t="str">
            <v>-</v>
          </cell>
          <cell r="X260" t="str">
            <v>-</v>
          </cell>
          <cell r="Y260" t="str">
            <v>-</v>
          </cell>
        </row>
        <row r="261">
          <cell r="A261" t="str">
            <v>PC-43-4103</v>
          </cell>
          <cell r="B261" t="str">
            <v xml:space="preserve">ZINC DUST 4P16/ZINC DUST USZ # 7 XL </v>
          </cell>
          <cell r="C261" t="str">
            <v>Pigmento</v>
          </cell>
          <cell r="D261" t="str">
            <v>Inhibidores</v>
          </cell>
          <cell r="E261" t="str">
            <v>Su función consiste principalmente en conferir color.</v>
          </cell>
          <cell r="F261" t="str">
            <v>Zinc</v>
          </cell>
          <cell r="G261" t="str">
            <v>Sólido</v>
          </cell>
          <cell r="H261" t="str">
            <v>Polvo gris</v>
          </cell>
          <cell r="I261" t="str">
            <v>-</v>
          </cell>
          <cell r="J261" t="str">
            <v>-</v>
          </cell>
          <cell r="K261" t="str">
            <v>-</v>
          </cell>
          <cell r="L261">
            <v>7.14</v>
          </cell>
          <cell r="M261">
            <v>100</v>
          </cell>
          <cell r="N261">
            <v>100</v>
          </cell>
          <cell r="O261" t="str">
            <v>No Info</v>
          </cell>
          <cell r="P261" t="str">
            <v>N/A</v>
          </cell>
          <cell r="Q261" t="str">
            <v>N/A</v>
          </cell>
          <cell r="R261" t="str">
            <v>N/A</v>
          </cell>
          <cell r="S261" t="str">
            <v>N/A</v>
          </cell>
          <cell r="T261" t="str">
            <v>N/A</v>
          </cell>
          <cell r="U261" t="str">
            <v>-</v>
          </cell>
          <cell r="V261" t="str">
            <v>-</v>
          </cell>
          <cell r="W261" t="str">
            <v>-</v>
          </cell>
          <cell r="X261" t="str">
            <v>-</v>
          </cell>
          <cell r="Y261" t="str">
            <v>-</v>
          </cell>
        </row>
        <row r="262">
          <cell r="A262" t="str">
            <v>PC-74-5443</v>
          </cell>
          <cell r="B262" t="str">
            <v>NUBIROX N2</v>
          </cell>
          <cell r="C262" t="str">
            <v>Pigmento</v>
          </cell>
          <cell r="D262" t="str">
            <v>Inhibidores</v>
          </cell>
          <cell r="E262" t="str">
            <v>Pigmento anticorrosivo. Tiene excelentes propiedades pigmentarias y buena dispersión, tiene alto brillo, estabilidad de almacenamiento y flexibilidad en formulación y producción. Color blanco con baja fuerza de tinturación, lo que permite formular cualquier color</v>
          </cell>
          <cell r="F262" t="str">
            <v>Ortofosfato de zinc</v>
          </cell>
          <cell r="G262" t="str">
            <v>Sólido</v>
          </cell>
          <cell r="H262" t="str">
            <v>Polvo blanco</v>
          </cell>
          <cell r="I262" t="str">
            <v>-</v>
          </cell>
          <cell r="J262" t="str">
            <v>-</v>
          </cell>
          <cell r="K262" t="str">
            <v>-</v>
          </cell>
          <cell r="L262">
            <v>3.3</v>
          </cell>
          <cell r="M262">
            <v>100</v>
          </cell>
          <cell r="N262">
            <v>100</v>
          </cell>
          <cell r="O262">
            <v>21</v>
          </cell>
          <cell r="P262" t="str">
            <v>N/A</v>
          </cell>
          <cell r="Q262" t="str">
            <v>N/A</v>
          </cell>
          <cell r="R262" t="str">
            <v>N/A</v>
          </cell>
          <cell r="S262" t="str">
            <v>N/A</v>
          </cell>
          <cell r="T262" t="str">
            <v>N/A</v>
          </cell>
          <cell r="U262" t="str">
            <v>-</v>
          </cell>
          <cell r="V262" t="str">
            <v>-</v>
          </cell>
          <cell r="W262" t="str">
            <v>-</v>
          </cell>
          <cell r="X262" t="str">
            <v>-</v>
          </cell>
          <cell r="Y262" t="str">
            <v>-</v>
          </cell>
        </row>
        <row r="263">
          <cell r="A263" t="str">
            <v>PC-86-3478</v>
          </cell>
          <cell r="B263" t="str">
            <v>SHIELDEX AC 3</v>
          </cell>
          <cell r="C263" t="str">
            <v>Pigmento</v>
          </cell>
          <cell r="D263" t="str">
            <v>Inhibidores</v>
          </cell>
          <cell r="E263" t="str">
            <v>Pigmento anticorrosivo que aumenta la resistencia a la cámara salina. Compuesto por sílica y calcio, estos actuan como protectores de la superficie. Es de color blanco por lo que no afecta el color final del acabado</v>
          </cell>
          <cell r="F263" t="str">
            <v>Sílica sintética amorfa</v>
          </cell>
          <cell r="G263" t="str">
            <v>Sólido</v>
          </cell>
          <cell r="H263" t="str">
            <v>Polvo blanco</v>
          </cell>
          <cell r="I263" t="str">
            <v>-</v>
          </cell>
          <cell r="J263" t="str">
            <v>-</v>
          </cell>
          <cell r="K263" t="str">
            <v>-</v>
          </cell>
          <cell r="L263">
            <v>1.7966789999999999</v>
          </cell>
          <cell r="M263">
            <v>100</v>
          </cell>
          <cell r="N263">
            <v>100</v>
          </cell>
          <cell r="O263">
            <v>60</v>
          </cell>
          <cell r="P263" t="str">
            <v>N/A</v>
          </cell>
          <cell r="Q263" t="str">
            <v>N/A</v>
          </cell>
          <cell r="R263" t="str">
            <v>N/A</v>
          </cell>
          <cell r="S263" t="str">
            <v>N/A</v>
          </cell>
          <cell r="T263" t="str">
            <v>N/A</v>
          </cell>
          <cell r="U263" t="str">
            <v>-</v>
          </cell>
          <cell r="V263" t="str">
            <v>-</v>
          </cell>
          <cell r="W263" t="str">
            <v>-</v>
          </cell>
          <cell r="X263" t="str">
            <v>-</v>
          </cell>
          <cell r="Y263" t="str">
            <v>-</v>
          </cell>
        </row>
        <row r="264">
          <cell r="A264" t="str">
            <v>PCC-6730</v>
          </cell>
          <cell r="B264" t="str">
            <v>M UPZINC #6</v>
          </cell>
          <cell r="C264" t="str">
            <v>Pigmento</v>
          </cell>
          <cell r="D264" t="str">
            <v>Inhibidores</v>
          </cell>
          <cell r="E264" t="str">
            <v>Se  oxida a muy largo tiempo</v>
          </cell>
          <cell r="F264" t="str">
            <v>Zinc metálico</v>
          </cell>
          <cell r="G264" t="str">
            <v>Sólido</v>
          </cell>
          <cell r="H264" t="str">
            <v>Polvo gris</v>
          </cell>
          <cell r="I264" t="str">
            <v>_</v>
          </cell>
          <cell r="J264" t="str">
            <v>__</v>
          </cell>
          <cell r="K264" t="str">
            <v>_</v>
          </cell>
          <cell r="L264">
            <v>1.127</v>
          </cell>
          <cell r="M264">
            <v>100</v>
          </cell>
          <cell r="N264">
            <v>100</v>
          </cell>
          <cell r="O264">
            <v>0</v>
          </cell>
          <cell r="P264">
            <v>0</v>
          </cell>
          <cell r="Q264">
            <v>0</v>
          </cell>
          <cell r="R264">
            <v>0</v>
          </cell>
          <cell r="S264">
            <v>0</v>
          </cell>
          <cell r="T264">
            <v>0</v>
          </cell>
          <cell r="U264">
            <v>0</v>
          </cell>
          <cell r="V264">
            <v>0</v>
          </cell>
          <cell r="W264">
            <v>0</v>
          </cell>
          <cell r="X264">
            <v>0</v>
          </cell>
          <cell r="Y264">
            <v>0</v>
          </cell>
        </row>
        <row r="265">
          <cell r="A265" t="str">
            <v>PCJ-5693</v>
          </cell>
          <cell r="B265" t="str">
            <v>STRONTIUM CHROMATE PIGMENT</v>
          </cell>
          <cell r="C265" t="str">
            <v>Pigmento</v>
          </cell>
          <cell r="D265" t="str">
            <v>Inhibidores</v>
          </cell>
          <cell r="E265" t="str">
            <v>Actualmente usado en la pinturas, lacas e imprentas.</v>
          </cell>
          <cell r="F265" t="str">
            <v>Pigmento amarillo</v>
          </cell>
          <cell r="G265" t="str">
            <v>sólido</v>
          </cell>
          <cell r="H265" t="str">
            <v>Polvo amarillo</v>
          </cell>
          <cell r="I265" t="str">
            <v>_</v>
          </cell>
          <cell r="J265" t="str">
            <v>_</v>
          </cell>
          <cell r="K265" t="str">
            <v>_</v>
          </cell>
          <cell r="L265">
            <v>3.89</v>
          </cell>
          <cell r="M265">
            <v>100</v>
          </cell>
          <cell r="N265">
            <v>100</v>
          </cell>
          <cell r="O265">
            <v>0</v>
          </cell>
          <cell r="P265">
            <v>0</v>
          </cell>
          <cell r="Q265">
            <v>0</v>
          </cell>
          <cell r="R265">
            <v>0</v>
          </cell>
          <cell r="S265">
            <v>0</v>
          </cell>
          <cell r="T265">
            <v>0</v>
          </cell>
          <cell r="U265">
            <v>0</v>
          </cell>
          <cell r="V265">
            <v>0</v>
          </cell>
          <cell r="W265">
            <v>0</v>
          </cell>
          <cell r="X265">
            <v>0</v>
          </cell>
          <cell r="Y265">
            <v>0</v>
          </cell>
        </row>
        <row r="266">
          <cell r="A266" t="str">
            <v>PG-17-8504</v>
          </cell>
          <cell r="B266" t="str">
            <v>PARCYANINE GREEN PPY</v>
          </cell>
          <cell r="C266" t="str">
            <v>Pigmento</v>
          </cell>
          <cell r="D266" t="str">
            <v>Verdes</v>
          </cell>
          <cell r="E266">
            <v>0</v>
          </cell>
          <cell r="F266" t="str">
            <v>PARCYANINE GREEN</v>
          </cell>
          <cell r="G266" t="str">
            <v>Sólido</v>
          </cell>
          <cell r="H266" t="str">
            <v>Polvo verde</v>
          </cell>
          <cell r="I266" t="str">
            <v>_</v>
          </cell>
          <cell r="J266" t="str">
            <v>_</v>
          </cell>
          <cell r="K266" t="str">
            <v>_</v>
          </cell>
          <cell r="L266">
            <v>2.2000000000000002</v>
          </cell>
          <cell r="M266">
            <v>100</v>
          </cell>
          <cell r="N266">
            <v>100</v>
          </cell>
          <cell r="O266">
            <v>0</v>
          </cell>
          <cell r="P266">
            <v>0</v>
          </cell>
          <cell r="Q266">
            <v>0</v>
          </cell>
          <cell r="R266">
            <v>0</v>
          </cell>
          <cell r="S266">
            <v>0</v>
          </cell>
          <cell r="T266">
            <v>0</v>
          </cell>
          <cell r="U266">
            <v>0</v>
          </cell>
          <cell r="V266">
            <v>0</v>
          </cell>
          <cell r="W266">
            <v>0</v>
          </cell>
          <cell r="X266">
            <v>0</v>
          </cell>
          <cell r="Y266">
            <v>0</v>
          </cell>
        </row>
        <row r="267">
          <cell r="A267" t="str">
            <v>PG-29-3309</v>
          </cell>
          <cell r="B267" t="str">
            <v>SPECTRAPAC C-GREEN 7</v>
          </cell>
          <cell r="C267" t="str">
            <v>Pigmento</v>
          </cell>
          <cell r="D267" t="str">
            <v>Verdes</v>
          </cell>
          <cell r="E267" t="str">
            <v>Pigmento verde brillante con buena fuerza de teñido y excelente solidez</v>
          </cell>
          <cell r="F267" t="str">
            <v>Ftalocianina de cobre halogenada</v>
          </cell>
          <cell r="G267" t="str">
            <v>Sólido</v>
          </cell>
          <cell r="H267" t="str">
            <v>Polvo verde</v>
          </cell>
          <cell r="I267" t="str">
            <v>-</v>
          </cell>
          <cell r="J267" t="str">
            <v>-</v>
          </cell>
          <cell r="K267" t="str">
            <v>-</v>
          </cell>
          <cell r="L267">
            <v>2.06</v>
          </cell>
          <cell r="M267">
            <v>100</v>
          </cell>
          <cell r="N267">
            <v>100</v>
          </cell>
          <cell r="O267">
            <v>25</v>
          </cell>
          <cell r="P267" t="str">
            <v>N/A</v>
          </cell>
          <cell r="Q267" t="str">
            <v>N/A</v>
          </cell>
          <cell r="R267" t="str">
            <v>N/A</v>
          </cell>
          <cell r="S267" t="str">
            <v>N/A</v>
          </cell>
          <cell r="T267">
            <v>74260</v>
          </cell>
          <cell r="U267" t="str">
            <v>-</v>
          </cell>
          <cell r="V267" t="str">
            <v>-</v>
          </cell>
          <cell r="W267" t="str">
            <v>-</v>
          </cell>
          <cell r="X267" t="str">
            <v>-</v>
          </cell>
          <cell r="Y267" t="str">
            <v>-</v>
          </cell>
        </row>
        <row r="268">
          <cell r="A268" t="str">
            <v>PG-49-3212</v>
          </cell>
          <cell r="B268" t="str">
            <v>HOSTAPERM GREEN GNX</v>
          </cell>
          <cell r="C268" t="str">
            <v>Pigmento</v>
          </cell>
          <cell r="D268" t="str">
            <v>Verdes</v>
          </cell>
          <cell r="E268" t="str">
            <v>Pigmento estable con solventes aromáticos, con muy buenas propiedades de solidez. Es de color verde con una sombra ligeramente azul</v>
          </cell>
          <cell r="F268" t="str">
            <v>Ftalocianina de cobre halogenada</v>
          </cell>
          <cell r="G268" t="str">
            <v>Sólido</v>
          </cell>
          <cell r="H268" t="str">
            <v>Polvo verde</v>
          </cell>
          <cell r="I268" t="str">
            <v>-</v>
          </cell>
          <cell r="J268" t="str">
            <v>-</v>
          </cell>
          <cell r="K268" t="str">
            <v>-</v>
          </cell>
          <cell r="L268">
            <v>2.0259999999999998</v>
          </cell>
          <cell r="M268">
            <v>100</v>
          </cell>
          <cell r="N268">
            <v>100</v>
          </cell>
          <cell r="O268">
            <v>46.75</v>
          </cell>
          <cell r="P268" t="str">
            <v>N/A</v>
          </cell>
          <cell r="Q268" t="str">
            <v>N/A</v>
          </cell>
          <cell r="R268" t="str">
            <v>N/A</v>
          </cell>
          <cell r="S268" t="str">
            <v>N/A</v>
          </cell>
          <cell r="T268">
            <v>74260</v>
          </cell>
          <cell r="U268" t="str">
            <v>-</v>
          </cell>
          <cell r="V268" t="str">
            <v>-</v>
          </cell>
          <cell r="W268" t="str">
            <v>-</v>
          </cell>
          <cell r="X268" t="str">
            <v>-</v>
          </cell>
          <cell r="Y268" t="str">
            <v>-</v>
          </cell>
        </row>
        <row r="269">
          <cell r="A269" t="str">
            <v>PG-85-8658</v>
          </cell>
          <cell r="B269" t="str">
            <v>OXIDO DE CROMO VERDE G-105 M</v>
          </cell>
          <cell r="C269" t="str">
            <v>Pigmento</v>
          </cell>
          <cell r="D269" t="str">
            <v>Verdes</v>
          </cell>
          <cell r="E269" t="str">
            <v>Ser colorante para pinturas, tintas etc.</v>
          </cell>
          <cell r="F269" t="str">
            <v>Pigmento verde</v>
          </cell>
          <cell r="G269" t="str">
            <v>Sólido</v>
          </cell>
          <cell r="H269" t="str">
            <v>Polvo verde</v>
          </cell>
          <cell r="I269" t="str">
            <v>_</v>
          </cell>
          <cell r="J269" t="str">
            <v>_</v>
          </cell>
          <cell r="K269" t="str">
            <v>_</v>
          </cell>
          <cell r="L269">
            <v>5.0999999999999996</v>
          </cell>
          <cell r="M269">
            <v>99.5</v>
          </cell>
          <cell r="N269">
            <v>97.4</v>
          </cell>
          <cell r="O269">
            <v>0</v>
          </cell>
          <cell r="P269">
            <v>0</v>
          </cell>
          <cell r="Q269">
            <v>0</v>
          </cell>
          <cell r="R269">
            <v>0</v>
          </cell>
          <cell r="S269">
            <v>0</v>
          </cell>
          <cell r="T269">
            <v>0</v>
          </cell>
          <cell r="U269">
            <v>0</v>
          </cell>
          <cell r="V269">
            <v>0</v>
          </cell>
          <cell r="W269">
            <v>0</v>
          </cell>
          <cell r="X269">
            <v>0</v>
          </cell>
          <cell r="Y269">
            <v>0</v>
          </cell>
        </row>
        <row r="270">
          <cell r="A270" t="str">
            <v>PG-93-5108</v>
          </cell>
          <cell r="B270" t="str">
            <v>MONASTRAL GREEN 6Y-C</v>
          </cell>
          <cell r="C270" t="str">
            <v>Pigmento</v>
          </cell>
          <cell r="D270" t="str">
            <v>Verdes</v>
          </cell>
          <cell r="E270" t="str">
            <v>Dar buen color a las pinturas y buena resistencia a la luz</v>
          </cell>
          <cell r="F270" t="str">
            <v>Ftalocianina verde; Pigmento verde 36</v>
          </cell>
          <cell r="G270" t="str">
            <v>Sólido</v>
          </cell>
          <cell r="H270" t="str">
            <v>Polvo verde</v>
          </cell>
          <cell r="I270" t="str">
            <v>-</v>
          </cell>
          <cell r="J270" t="str">
            <v>-</v>
          </cell>
          <cell r="K270" t="str">
            <v>-</v>
          </cell>
          <cell r="L270">
            <v>2.895</v>
          </cell>
          <cell r="M270">
            <v>100</v>
          </cell>
          <cell r="N270">
            <v>100</v>
          </cell>
          <cell r="O270">
            <v>26.18</v>
          </cell>
          <cell r="P270" t="str">
            <v>N/A</v>
          </cell>
          <cell r="Q270" t="str">
            <v>N/A</v>
          </cell>
          <cell r="R270" t="str">
            <v>N/A</v>
          </cell>
          <cell r="S270" t="str">
            <v>N/A</v>
          </cell>
          <cell r="T270">
            <v>74265</v>
          </cell>
          <cell r="U270" t="str">
            <v>-</v>
          </cell>
          <cell r="V270" t="str">
            <v>-</v>
          </cell>
          <cell r="W270" t="str">
            <v>-</v>
          </cell>
          <cell r="X270" t="str">
            <v>-</v>
          </cell>
          <cell r="Y270" t="str">
            <v>-</v>
          </cell>
        </row>
        <row r="271">
          <cell r="A271" t="str">
            <v>PG-95-1770</v>
          </cell>
          <cell r="B271" t="str">
            <v>COLORTHERM GREEN GN-M</v>
          </cell>
          <cell r="C271" t="str">
            <v>Pigmento</v>
          </cell>
          <cell r="D271" t="str">
            <v>Verdes</v>
          </cell>
          <cell r="E271" t="str">
            <v>Pigmento verde estable al calor, micronizado</v>
          </cell>
          <cell r="F271" t="str">
            <v>Óxido de cromo (III) verde; Pigmento verde 17</v>
          </cell>
          <cell r="G271" t="str">
            <v>Sólido</v>
          </cell>
          <cell r="H271" t="str">
            <v>Polvo verde</v>
          </cell>
          <cell r="I271" t="str">
            <v>-</v>
          </cell>
          <cell r="J271" t="str">
            <v>-</v>
          </cell>
          <cell r="K271" t="str">
            <v>-</v>
          </cell>
          <cell r="L271">
            <v>5.3319999999999999</v>
          </cell>
          <cell r="M271">
            <v>100</v>
          </cell>
          <cell r="N271">
            <v>100</v>
          </cell>
          <cell r="O271">
            <v>11</v>
          </cell>
          <cell r="P271" t="str">
            <v>N/A</v>
          </cell>
          <cell r="Q271" t="str">
            <v>N/A</v>
          </cell>
          <cell r="R271" t="str">
            <v>N/A</v>
          </cell>
          <cell r="S271" t="str">
            <v>N/A</v>
          </cell>
          <cell r="T271">
            <v>77288</v>
          </cell>
          <cell r="U271" t="str">
            <v>-</v>
          </cell>
          <cell r="V271" t="str">
            <v>-</v>
          </cell>
          <cell r="W271" t="str">
            <v>-</v>
          </cell>
          <cell r="X271" t="str">
            <v>-</v>
          </cell>
          <cell r="Y271" t="str">
            <v>-</v>
          </cell>
        </row>
        <row r="272">
          <cell r="A272" t="str">
            <v>PGT-1522</v>
          </cell>
          <cell r="B272" t="str">
            <v>HELIOGEN GREEN L 9361</v>
          </cell>
          <cell r="C272" t="str">
            <v>Pigmento</v>
          </cell>
          <cell r="D272" t="str">
            <v>Verdes</v>
          </cell>
          <cell r="E272" t="str">
            <v>Verde de ftalocianina con un tono amarilloso</v>
          </cell>
          <cell r="F272" t="str">
            <v>Ftalocianina de cobre halogenada; Pigmento verde 36</v>
          </cell>
          <cell r="G272" t="str">
            <v>Sólido</v>
          </cell>
          <cell r="H272" t="str">
            <v>Polvo verde</v>
          </cell>
          <cell r="I272" t="str">
            <v>-</v>
          </cell>
          <cell r="J272" t="str">
            <v>-</v>
          </cell>
          <cell r="K272" t="str">
            <v>-</v>
          </cell>
          <cell r="L272">
            <v>2.94</v>
          </cell>
          <cell r="M272">
            <v>100</v>
          </cell>
          <cell r="N272">
            <v>100</v>
          </cell>
          <cell r="O272">
            <v>20</v>
          </cell>
          <cell r="P272" t="str">
            <v>N/A</v>
          </cell>
          <cell r="Q272" t="str">
            <v>N/A</v>
          </cell>
          <cell r="R272" t="str">
            <v>N/A</v>
          </cell>
          <cell r="S272" t="str">
            <v>N/A</v>
          </cell>
          <cell r="T272">
            <v>74265</v>
          </cell>
          <cell r="U272" t="str">
            <v>-</v>
          </cell>
          <cell r="V272" t="str">
            <v>-</v>
          </cell>
          <cell r="W272" t="str">
            <v>-</v>
          </cell>
          <cell r="X272" t="str">
            <v>-</v>
          </cell>
          <cell r="Y272" t="str">
            <v>-</v>
          </cell>
        </row>
        <row r="273">
          <cell r="A273" t="str">
            <v>PH-36-4960</v>
          </cell>
          <cell r="B273" t="str">
            <v>NL-38 MOLYBDATE ORANGE</v>
          </cell>
          <cell r="C273" t="str">
            <v>Pigmento</v>
          </cell>
          <cell r="D273" t="str">
            <v>Naranjas inorgánicos</v>
          </cell>
          <cell r="E273" t="str">
            <v>Pigmento de color naranja con buena solidez a la luz, a la intemperie y resistencia a la temperatura a 180-200 °C</v>
          </cell>
          <cell r="F273" t="str">
            <v>Molibdato - sulfato - cromato de plomo; Pigmento rojo 104</v>
          </cell>
          <cell r="G273" t="str">
            <v>Sólido</v>
          </cell>
          <cell r="H273" t="str">
            <v>Polvo naranja</v>
          </cell>
          <cell r="I273" t="str">
            <v>-</v>
          </cell>
          <cell r="J273" t="str">
            <v>-</v>
          </cell>
          <cell r="K273" t="str">
            <v>-</v>
          </cell>
          <cell r="L273">
            <v>5.6</v>
          </cell>
          <cell r="M273">
            <v>100</v>
          </cell>
          <cell r="N273">
            <v>100</v>
          </cell>
          <cell r="O273">
            <v>22</v>
          </cell>
          <cell r="P273" t="str">
            <v>N/A</v>
          </cell>
          <cell r="Q273" t="str">
            <v>N/A</v>
          </cell>
          <cell r="R273" t="str">
            <v>N/A</v>
          </cell>
          <cell r="S273" t="str">
            <v>N/A</v>
          </cell>
          <cell r="T273">
            <v>77605</v>
          </cell>
          <cell r="U273" t="str">
            <v>-</v>
          </cell>
          <cell r="V273" t="str">
            <v>-</v>
          </cell>
          <cell r="W273" t="str">
            <v>-</v>
          </cell>
          <cell r="X273" t="str">
            <v>-</v>
          </cell>
          <cell r="Y273" t="str">
            <v>-</v>
          </cell>
        </row>
        <row r="274">
          <cell r="A274" t="str">
            <v>PH-76-5034</v>
          </cell>
          <cell r="B274" t="str">
            <v>NRC-36 MOLYBDATE ORANGE</v>
          </cell>
          <cell r="C274" t="str">
            <v>Pigmento</v>
          </cell>
          <cell r="D274" t="str">
            <v>Naranjas inorgánicos</v>
          </cell>
          <cell r="E274" t="str">
            <v>Pigmento de molibdato naranja con una sombra scarlata. Muy buena solidez a la luz y a la intemperie, resistencia a la temperatura a 240 °C y alta fuerza de tinturación y poder cubriente</v>
          </cell>
          <cell r="F274" t="str">
            <v>Molibdato - sulfato - cromato de plomo; Pigmento rojo 104</v>
          </cell>
          <cell r="G274" t="str">
            <v>Sólido</v>
          </cell>
          <cell r="H274" t="str">
            <v>Polvo naranja</v>
          </cell>
          <cell r="I274" t="str">
            <v>-</v>
          </cell>
          <cell r="J274" t="str">
            <v>-</v>
          </cell>
          <cell r="K274" t="str">
            <v>-</v>
          </cell>
          <cell r="L274">
            <v>5.5</v>
          </cell>
          <cell r="M274">
            <v>100</v>
          </cell>
          <cell r="N274">
            <v>100</v>
          </cell>
          <cell r="O274">
            <v>22</v>
          </cell>
          <cell r="P274" t="str">
            <v>N/A</v>
          </cell>
          <cell r="Q274" t="str">
            <v>N/A</v>
          </cell>
          <cell r="R274" t="str">
            <v>N/A</v>
          </cell>
          <cell r="S274" t="str">
            <v>N/A</v>
          </cell>
          <cell r="T274">
            <v>77605</v>
          </cell>
          <cell r="U274" t="str">
            <v>-</v>
          </cell>
          <cell r="V274" t="str">
            <v>-</v>
          </cell>
          <cell r="W274" t="str">
            <v>-</v>
          </cell>
          <cell r="X274" t="str">
            <v>-</v>
          </cell>
          <cell r="Y274" t="str">
            <v>-</v>
          </cell>
        </row>
        <row r="275">
          <cell r="A275" t="str">
            <v>PJ-14-5590</v>
          </cell>
          <cell r="B275" t="str">
            <v>CINILEX DPP ORANGE SJ1C</v>
          </cell>
          <cell r="C275" t="str">
            <v>Pigmento</v>
          </cell>
          <cell r="D275" t="str">
            <v>Naranjas orgánicos</v>
          </cell>
          <cell r="E275" t="str">
            <v>Pigmento naranja brillante con muy buena saturación y muy buena resistencia a la intemperie</v>
          </cell>
          <cell r="F275" t="str">
            <v>Diqueto-pirrolo-pirrol; Pigmento naranja 73</v>
          </cell>
          <cell r="G275" t="str">
            <v>Sólido</v>
          </cell>
          <cell r="H275" t="str">
            <v>Polvo naranja</v>
          </cell>
          <cell r="I275" t="str">
            <v>-</v>
          </cell>
          <cell r="J275" t="str">
            <v>-</v>
          </cell>
          <cell r="K275" t="str">
            <v>-</v>
          </cell>
          <cell r="L275">
            <v>1.2</v>
          </cell>
          <cell r="M275">
            <v>100</v>
          </cell>
          <cell r="N275">
            <v>100</v>
          </cell>
          <cell r="O275">
            <v>50</v>
          </cell>
          <cell r="P275" t="str">
            <v>N/A</v>
          </cell>
          <cell r="Q275" t="str">
            <v>N/A</v>
          </cell>
          <cell r="R275" t="str">
            <v>N/A</v>
          </cell>
          <cell r="S275" t="str">
            <v>N/A</v>
          </cell>
          <cell r="T275">
            <v>561170</v>
          </cell>
          <cell r="U275" t="str">
            <v>-</v>
          </cell>
          <cell r="V275" t="str">
            <v>-</v>
          </cell>
          <cell r="W275" t="str">
            <v>-</v>
          </cell>
          <cell r="X275" t="str">
            <v>-</v>
          </cell>
          <cell r="Y275" t="str">
            <v>-</v>
          </cell>
        </row>
        <row r="276">
          <cell r="A276" t="str">
            <v>PL-11-5877</v>
          </cell>
          <cell r="B276" t="str">
            <v>PALOMAR BLUE-60 260-8818</v>
          </cell>
          <cell r="C276" t="str">
            <v>Pigmento</v>
          </cell>
          <cell r="D276" t="str">
            <v>Azules</v>
          </cell>
          <cell r="E276" t="str">
            <v>Pigmento que posee una exelente resistencia química; usado en revestimientos en polvo y automoción.</v>
          </cell>
          <cell r="F276" t="str">
            <v>Azul indantrona; Pigmento azul 60</v>
          </cell>
          <cell r="G276" t="str">
            <v>Sólido</v>
          </cell>
          <cell r="H276" t="str">
            <v>Polvo azul</v>
          </cell>
          <cell r="I276" t="str">
            <v>-</v>
          </cell>
          <cell r="J276" t="str">
            <v>-</v>
          </cell>
          <cell r="K276" t="str">
            <v>-</v>
          </cell>
          <cell r="L276">
            <v>1.52</v>
          </cell>
          <cell r="M276">
            <v>100</v>
          </cell>
          <cell r="N276">
            <v>100</v>
          </cell>
          <cell r="O276">
            <v>47</v>
          </cell>
          <cell r="P276" t="str">
            <v>N/A</v>
          </cell>
          <cell r="Q276" t="str">
            <v>N/A</v>
          </cell>
          <cell r="R276" t="str">
            <v>N/A</v>
          </cell>
          <cell r="S276" t="str">
            <v>N/A</v>
          </cell>
          <cell r="T276">
            <v>69800</v>
          </cell>
          <cell r="U276" t="str">
            <v>-</v>
          </cell>
          <cell r="V276" t="str">
            <v>-</v>
          </cell>
          <cell r="W276" t="str">
            <v>-</v>
          </cell>
          <cell r="X276" t="str">
            <v>-</v>
          </cell>
          <cell r="Y276" t="str">
            <v>-</v>
          </cell>
        </row>
        <row r="277">
          <cell r="A277" t="str">
            <v>PL-15-7348</v>
          </cell>
          <cell r="B277" t="str">
            <v>HELIOGEN BLUE L 7101 F</v>
          </cell>
          <cell r="C277" t="str">
            <v>Pigmento</v>
          </cell>
          <cell r="D277" t="str">
            <v>Azules</v>
          </cell>
          <cell r="E277" t="str">
            <v>Pigmento azul de beta ftalocianina con alta cromaticidad y excelente estabilidad a la floculación</v>
          </cell>
          <cell r="F277" t="str">
            <v>Ftalocianina de cobre; Pigmento azul 15:4</v>
          </cell>
          <cell r="G277" t="str">
            <v>Sólido</v>
          </cell>
          <cell r="H277" t="str">
            <v>Polvo azul</v>
          </cell>
          <cell r="I277" t="str">
            <v>-</v>
          </cell>
          <cell r="J277" t="str">
            <v>-</v>
          </cell>
          <cell r="K277" t="str">
            <v>-</v>
          </cell>
          <cell r="L277">
            <v>1.597</v>
          </cell>
          <cell r="M277">
            <v>100</v>
          </cell>
          <cell r="N277">
            <v>100</v>
          </cell>
          <cell r="O277">
            <v>45</v>
          </cell>
          <cell r="P277" t="str">
            <v>N/A</v>
          </cell>
          <cell r="Q277" t="str">
            <v>N/A</v>
          </cell>
          <cell r="R277" t="str">
            <v>N/A</v>
          </cell>
          <cell r="S277" t="str">
            <v>N/A</v>
          </cell>
          <cell r="T277">
            <v>74160</v>
          </cell>
          <cell r="U277" t="str">
            <v>-</v>
          </cell>
          <cell r="V277" t="str">
            <v>-</v>
          </cell>
          <cell r="W277" t="str">
            <v>-</v>
          </cell>
          <cell r="X277" t="str">
            <v>-</v>
          </cell>
          <cell r="Y277" t="str">
            <v>-</v>
          </cell>
        </row>
        <row r="278">
          <cell r="A278" t="str">
            <v>PL-38-9412</v>
          </cell>
          <cell r="B278" t="str">
            <v>HELIOGEN BLUE L 6905 F</v>
          </cell>
          <cell r="C278" t="str">
            <v>Pigmento</v>
          </cell>
          <cell r="D278" t="str">
            <v>Azules</v>
          </cell>
          <cell r="E278" t="str">
            <v>Alfa ftalocianica azul con alto cromatizado, alta fuerza de color y resistencia a la floculación</v>
          </cell>
          <cell r="F278" t="str">
            <v>Ftalocianina de cobre; Pigmento azul 15:2</v>
          </cell>
          <cell r="G278" t="str">
            <v>Sólido</v>
          </cell>
          <cell r="H278" t="str">
            <v>Polvo azul</v>
          </cell>
          <cell r="I278">
            <v>213</v>
          </cell>
          <cell r="J278" t="str">
            <v>-</v>
          </cell>
          <cell r="K278" t="str">
            <v>-</v>
          </cell>
          <cell r="L278">
            <v>1.6459999999999999</v>
          </cell>
          <cell r="M278">
            <v>100</v>
          </cell>
          <cell r="N278">
            <v>100</v>
          </cell>
          <cell r="O278">
            <v>46.5</v>
          </cell>
          <cell r="P278" t="str">
            <v>N/A</v>
          </cell>
          <cell r="Q278" t="str">
            <v>N/A</v>
          </cell>
          <cell r="R278" t="str">
            <v>N/A</v>
          </cell>
          <cell r="S278" t="str">
            <v>N/A</v>
          </cell>
          <cell r="T278">
            <v>74160</v>
          </cell>
          <cell r="U278" t="str">
            <v>-</v>
          </cell>
          <cell r="V278" t="str">
            <v>-</v>
          </cell>
          <cell r="W278" t="str">
            <v>-</v>
          </cell>
          <cell r="X278" t="str">
            <v>-</v>
          </cell>
          <cell r="Y278" t="str">
            <v>-</v>
          </cell>
        </row>
        <row r="279">
          <cell r="A279" t="str">
            <v>PL-42-2823</v>
          </cell>
          <cell r="B279" t="str">
            <v>AZUL FTALO AFT 965 NF/Blue AFT-965 NFG B15</v>
          </cell>
          <cell r="C279" t="str">
            <v>Pigmento</v>
          </cell>
          <cell r="D279" t="str">
            <v>Azules</v>
          </cell>
          <cell r="E279" t="str">
            <v>Pigmento utilizado por ser muy estable a la luz y a las altas temperaturas</v>
          </cell>
          <cell r="F279" t="str">
            <v>Cobre de ftalocianina</v>
          </cell>
          <cell r="G279" t="str">
            <v>Sólido</v>
          </cell>
          <cell r="H279" t="str">
            <v>Polvo azul</v>
          </cell>
          <cell r="I279" t="str">
            <v>_</v>
          </cell>
          <cell r="J279" t="str">
            <v>_</v>
          </cell>
          <cell r="K279" t="str">
            <v>_</v>
          </cell>
          <cell r="L279">
            <v>1.55</v>
          </cell>
          <cell r="M279">
            <v>100</v>
          </cell>
          <cell r="N279">
            <v>100</v>
          </cell>
          <cell r="O279">
            <v>0</v>
          </cell>
          <cell r="P279">
            <v>0</v>
          </cell>
          <cell r="Q279">
            <v>0</v>
          </cell>
          <cell r="R279">
            <v>0</v>
          </cell>
          <cell r="S279">
            <v>0</v>
          </cell>
          <cell r="T279">
            <v>0</v>
          </cell>
          <cell r="U279">
            <v>0</v>
          </cell>
          <cell r="V279">
            <v>0</v>
          </cell>
          <cell r="W279">
            <v>0</v>
          </cell>
          <cell r="X279">
            <v>0</v>
          </cell>
          <cell r="Y279">
            <v>0</v>
          </cell>
        </row>
        <row r="280">
          <cell r="A280" t="str">
            <v>PL-46-1112</v>
          </cell>
          <cell r="B280" t="str">
            <v>MONOLITE BLUE 3RXN</v>
          </cell>
          <cell r="C280" t="str">
            <v>Pigmento</v>
          </cell>
          <cell r="D280" t="str">
            <v>Azules</v>
          </cell>
          <cell r="E280" t="str">
            <v>Pigmento de color azul</v>
          </cell>
          <cell r="F280" t="str">
            <v>Indantreno</v>
          </cell>
          <cell r="G280" t="str">
            <v>Sólido</v>
          </cell>
          <cell r="H280" t="str">
            <v>Polvo azul</v>
          </cell>
          <cell r="I280" t="str">
            <v>-</v>
          </cell>
          <cell r="J280" t="str">
            <v>-</v>
          </cell>
          <cell r="K280" t="str">
            <v>-</v>
          </cell>
          <cell r="L280">
            <v>1.6</v>
          </cell>
          <cell r="M280">
            <v>100</v>
          </cell>
          <cell r="N280">
            <v>100</v>
          </cell>
          <cell r="O280">
            <v>52.36</v>
          </cell>
          <cell r="P280" t="str">
            <v>N/A</v>
          </cell>
          <cell r="Q280" t="str">
            <v>N/A</v>
          </cell>
          <cell r="R280" t="str">
            <v>N/A</v>
          </cell>
          <cell r="S280" t="str">
            <v>N/A</v>
          </cell>
          <cell r="T280">
            <v>69800</v>
          </cell>
          <cell r="U280" t="str">
            <v>-</v>
          </cell>
          <cell r="V280" t="str">
            <v>-</v>
          </cell>
          <cell r="W280" t="str">
            <v>-</v>
          </cell>
          <cell r="X280" t="str">
            <v>-</v>
          </cell>
          <cell r="Y280" t="str">
            <v>-</v>
          </cell>
        </row>
        <row r="281">
          <cell r="A281" t="str">
            <v>PL-46-1571</v>
          </cell>
          <cell r="B281" t="str">
            <v>WB MMD L6700F HELIOGEN BLUE</v>
          </cell>
          <cell r="C281" t="str">
            <v>Pigmento</v>
          </cell>
          <cell r="D281" t="str">
            <v>Azules</v>
          </cell>
          <cell r="E281" t="str">
            <v>Pigmento azul rojizo de ftalocianina epsilon modificado, con alta cromaticidad y una excelente resistenicia a la floculación</v>
          </cell>
          <cell r="F281" t="str">
            <v>Ftalocianina; Pigmento azul 15:6</v>
          </cell>
          <cell r="G281" t="str">
            <v>Sólido</v>
          </cell>
          <cell r="H281" t="str">
            <v>Polvo azul</v>
          </cell>
          <cell r="I281" t="str">
            <v>-</v>
          </cell>
          <cell r="J281" t="str">
            <v>-</v>
          </cell>
          <cell r="K281" t="str">
            <v>-</v>
          </cell>
          <cell r="L281">
            <v>1.6759999999999999</v>
          </cell>
          <cell r="M281">
            <v>100</v>
          </cell>
          <cell r="N281">
            <v>100</v>
          </cell>
          <cell r="O281">
            <v>60</v>
          </cell>
          <cell r="P281" t="str">
            <v>N/A</v>
          </cell>
          <cell r="Q281" t="str">
            <v>N/A</v>
          </cell>
          <cell r="R281" t="str">
            <v>N/A</v>
          </cell>
          <cell r="S281" t="str">
            <v>N/A</v>
          </cell>
          <cell r="T281">
            <v>74160</v>
          </cell>
          <cell r="U281" t="str">
            <v>-</v>
          </cell>
          <cell r="V281" t="str">
            <v>-</v>
          </cell>
          <cell r="W281" t="str">
            <v>-</v>
          </cell>
          <cell r="X281" t="str">
            <v>-</v>
          </cell>
          <cell r="Y281" t="str">
            <v>-</v>
          </cell>
        </row>
        <row r="282">
          <cell r="A282" t="str">
            <v>PL-52-8756</v>
          </cell>
          <cell r="B282" t="str">
            <v>15-1015 HOSTAPERM BLUE BT-728-D</v>
          </cell>
          <cell r="C282" t="str">
            <v>Pigmento</v>
          </cell>
          <cell r="D282" t="str">
            <v>Azules</v>
          </cell>
          <cell r="E282" t="str">
            <v>Pigmento tetracloro-Cu-ftalocianina de color azul con una sombra verdosa. En colores metalizados da un flop verdoso</v>
          </cell>
          <cell r="F282" t="str">
            <v>Ftalocianina de cobre: Azul 15:1</v>
          </cell>
          <cell r="G282" t="str">
            <v>Sólido</v>
          </cell>
          <cell r="H282" t="str">
            <v>Polvo azul</v>
          </cell>
          <cell r="I282" t="str">
            <v>-</v>
          </cell>
          <cell r="J282" t="str">
            <v>-</v>
          </cell>
          <cell r="K282" t="str">
            <v>-</v>
          </cell>
          <cell r="L282">
            <v>1.6799679999999999</v>
          </cell>
          <cell r="M282">
            <v>100</v>
          </cell>
          <cell r="N282">
            <v>100</v>
          </cell>
          <cell r="O282">
            <v>48</v>
          </cell>
          <cell r="P282" t="str">
            <v>N/A</v>
          </cell>
          <cell r="Q282" t="str">
            <v>N/A</v>
          </cell>
          <cell r="R282" t="str">
            <v>N/A</v>
          </cell>
          <cell r="S282" t="str">
            <v>N/A</v>
          </cell>
          <cell r="T282">
            <v>74160</v>
          </cell>
          <cell r="U282" t="str">
            <v>-</v>
          </cell>
          <cell r="V282" t="str">
            <v>-</v>
          </cell>
          <cell r="W282" t="str">
            <v>-</v>
          </cell>
          <cell r="X282" t="str">
            <v>-</v>
          </cell>
          <cell r="Y282" t="str">
            <v>-</v>
          </cell>
        </row>
        <row r="283">
          <cell r="A283" t="str">
            <v>PL-64-1168</v>
          </cell>
          <cell r="B283" t="str">
            <v>MANOX IRON BLUE 510D</v>
          </cell>
          <cell r="C283" t="str">
            <v>Pigmento</v>
          </cell>
          <cell r="D283" t="str">
            <v>Azules</v>
          </cell>
          <cell r="E283" t="str">
            <v>Pigmento color azul con un bajo tono verdoso y limpio. Tiene buena fuerza de tinturación</v>
          </cell>
          <cell r="F283" t="str">
            <v>Cianoferrato de hierro; Pigmento azul 27</v>
          </cell>
          <cell r="G283" t="str">
            <v>Sólido</v>
          </cell>
          <cell r="H283" t="str">
            <v>Polvo azul</v>
          </cell>
          <cell r="I283">
            <v>213</v>
          </cell>
          <cell r="J283" t="str">
            <v>-</v>
          </cell>
          <cell r="K283" t="str">
            <v>-</v>
          </cell>
          <cell r="L283">
            <v>1.7769999999999999</v>
          </cell>
          <cell r="M283">
            <v>100</v>
          </cell>
          <cell r="N283">
            <v>100</v>
          </cell>
          <cell r="O283">
            <v>40</v>
          </cell>
          <cell r="P283" t="str">
            <v>N/A</v>
          </cell>
          <cell r="Q283" t="str">
            <v>N/A</v>
          </cell>
          <cell r="R283" t="str">
            <v>N/A</v>
          </cell>
          <cell r="S283" t="str">
            <v>N/A</v>
          </cell>
          <cell r="T283">
            <v>77520</v>
          </cell>
          <cell r="U283" t="str">
            <v>-</v>
          </cell>
          <cell r="V283" t="str">
            <v>-</v>
          </cell>
          <cell r="W283" t="str">
            <v>-</v>
          </cell>
          <cell r="X283" t="str">
            <v>-</v>
          </cell>
          <cell r="Y283" t="str">
            <v>-</v>
          </cell>
        </row>
        <row r="284">
          <cell r="A284" t="str">
            <v>PL-79-5704</v>
          </cell>
          <cell r="B284" t="str">
            <v>TRICOLITH BLUE BS</v>
          </cell>
          <cell r="C284" t="str">
            <v>Pigmento</v>
          </cell>
          <cell r="D284" t="str">
            <v>Azules</v>
          </cell>
          <cell r="E284" t="str">
            <v>Pigmento Ftalocianina alfa azul rojizo con excelente resistencia al calor y alta solidez a la luz</v>
          </cell>
          <cell r="F284" t="str">
            <v>Ftalocianina azul; Pigmento 15:1</v>
          </cell>
          <cell r="G284" t="str">
            <v>Sólido</v>
          </cell>
          <cell r="H284" t="str">
            <v>Polvo azul</v>
          </cell>
          <cell r="I284" t="str">
            <v>-</v>
          </cell>
          <cell r="J284" t="str">
            <v>-</v>
          </cell>
          <cell r="K284" t="str">
            <v>-</v>
          </cell>
          <cell r="L284">
            <v>1.5</v>
          </cell>
          <cell r="M284">
            <v>100</v>
          </cell>
          <cell r="N284">
            <v>100</v>
          </cell>
          <cell r="O284">
            <v>40</v>
          </cell>
          <cell r="P284" t="str">
            <v>N/A</v>
          </cell>
          <cell r="Q284" t="str">
            <v>N/A</v>
          </cell>
          <cell r="R284" t="str">
            <v>N/A</v>
          </cell>
          <cell r="S284" t="str">
            <v>N/A</v>
          </cell>
          <cell r="T284">
            <v>74160</v>
          </cell>
          <cell r="U284" t="str">
            <v>-</v>
          </cell>
          <cell r="V284" t="str">
            <v>-</v>
          </cell>
          <cell r="W284" t="str">
            <v>-</v>
          </cell>
          <cell r="X284" t="str">
            <v>-</v>
          </cell>
          <cell r="Y284" t="str">
            <v>-</v>
          </cell>
        </row>
        <row r="285">
          <cell r="A285" t="str">
            <v>PL-81-8787</v>
          </cell>
          <cell r="B285" t="str">
            <v>AZUL ULTRAMAR GP-58</v>
          </cell>
          <cell r="C285" t="str">
            <v>Pigmento</v>
          </cell>
          <cell r="D285" t="str">
            <v>Azules</v>
          </cell>
          <cell r="E285" t="str">
            <v>Evita el endurecimiento y aglomeraciones</v>
          </cell>
          <cell r="F285" t="str">
            <v>Sal de sodio de aluminio</v>
          </cell>
          <cell r="G285" t="str">
            <v>Sólido</v>
          </cell>
          <cell r="H285" t="str">
            <v>Polvo azul</v>
          </cell>
          <cell r="I285" t="str">
            <v>_</v>
          </cell>
          <cell r="J285" t="str">
            <v>_</v>
          </cell>
          <cell r="K285" t="str">
            <v>_</v>
          </cell>
          <cell r="L285">
            <v>2.35</v>
          </cell>
          <cell r="M285">
            <v>100</v>
          </cell>
          <cell r="N285">
            <v>100</v>
          </cell>
          <cell r="O285">
            <v>0</v>
          </cell>
          <cell r="P285">
            <v>0</v>
          </cell>
          <cell r="Q285">
            <v>0</v>
          </cell>
          <cell r="R285">
            <v>0</v>
          </cell>
          <cell r="S285">
            <v>0</v>
          </cell>
          <cell r="T285">
            <v>0</v>
          </cell>
        </row>
        <row r="286">
          <cell r="A286" t="str">
            <v>PL-84-2218</v>
          </cell>
          <cell r="B286" t="str">
            <v>DCC BLUE A3RN</v>
          </cell>
          <cell r="C286" t="str">
            <v>Pigmento</v>
          </cell>
          <cell r="D286" t="str">
            <v>Azules</v>
          </cell>
          <cell r="E286" t="str">
            <v>Pigmento azul altamente saturado, tiene una sombra rojiza. Combina muy buenas propiedades de tinturación con excelente resistencia a la luz, a la intemperie, a los químicos y solventes. Es un azul altamente transparente  adecuado para sombras opacas y de efecto.</v>
          </cell>
          <cell r="F286" t="str">
            <v>Azul indantrona; Pigmento azul 60</v>
          </cell>
          <cell r="G286" t="str">
            <v>Sólido</v>
          </cell>
          <cell r="H286" t="str">
            <v>Polvo azul</v>
          </cell>
          <cell r="I286" t="str">
            <v>-</v>
          </cell>
          <cell r="J286" t="str">
            <v>-</v>
          </cell>
          <cell r="K286" t="str">
            <v>-</v>
          </cell>
          <cell r="L286">
            <v>1.4970000000000001</v>
          </cell>
          <cell r="M286">
            <v>100</v>
          </cell>
          <cell r="N286">
            <v>100</v>
          </cell>
          <cell r="O286">
            <v>50</v>
          </cell>
          <cell r="P286" t="str">
            <v>N/A</v>
          </cell>
          <cell r="Q286" t="str">
            <v>N/A</v>
          </cell>
          <cell r="R286" t="str">
            <v>N/A</v>
          </cell>
          <cell r="S286" t="str">
            <v>N/A</v>
          </cell>
          <cell r="T286">
            <v>69800</v>
          </cell>
          <cell r="U286" t="str">
            <v>-</v>
          </cell>
          <cell r="V286" t="str">
            <v>-</v>
          </cell>
          <cell r="W286" t="str">
            <v>-</v>
          </cell>
          <cell r="X286" t="str">
            <v>-</v>
          </cell>
          <cell r="Y286" t="str">
            <v>-</v>
          </cell>
        </row>
        <row r="287">
          <cell r="A287" t="str">
            <v>PL-89-5991</v>
          </cell>
          <cell r="B287" t="str">
            <v>HELIOGEN BLUE L 7072 D</v>
          </cell>
          <cell r="C287" t="str">
            <v>Pigmento</v>
          </cell>
          <cell r="D287" t="str">
            <v>Azules</v>
          </cell>
          <cell r="E287" t="str">
            <v>pigmento con exelente  dispersabilidad.</v>
          </cell>
          <cell r="F287" t="str">
            <v>Ftalocianina-pigmento azul</v>
          </cell>
          <cell r="G287" t="str">
            <v>Sólido</v>
          </cell>
          <cell r="H287" t="str">
            <v>Polvo azul</v>
          </cell>
          <cell r="I287" t="str">
            <v>_</v>
          </cell>
          <cell r="J287" t="str">
            <v>_</v>
          </cell>
          <cell r="K287" t="str">
            <v>_</v>
          </cell>
          <cell r="L287">
            <v>1.6060000000000001</v>
          </cell>
          <cell r="M287">
            <v>100</v>
          </cell>
          <cell r="N287">
            <v>100</v>
          </cell>
          <cell r="O287">
            <v>0</v>
          </cell>
          <cell r="P287">
            <v>0</v>
          </cell>
          <cell r="Q287">
            <v>0</v>
          </cell>
          <cell r="R287">
            <v>0</v>
          </cell>
          <cell r="S287">
            <v>0</v>
          </cell>
          <cell r="T287">
            <v>0</v>
          </cell>
          <cell r="U287">
            <v>0</v>
          </cell>
          <cell r="V287">
            <v>0</v>
          </cell>
          <cell r="W287">
            <v>0</v>
          </cell>
          <cell r="X287">
            <v>0</v>
          </cell>
          <cell r="Y287">
            <v>0</v>
          </cell>
        </row>
        <row r="288">
          <cell r="A288" t="str">
            <v>PLH-825</v>
          </cell>
          <cell r="B288" t="str">
            <v>PALIOGEN BLUE L-6955 F</v>
          </cell>
          <cell r="C288" t="str">
            <v>Pigmento</v>
          </cell>
          <cell r="D288" t="str">
            <v>Azules</v>
          </cell>
          <cell r="E288" t="str">
            <v>Usado para la industria textil, ya que es un pigmento que del cual se derivan otros al cambiar algun átomo de la estructura.</v>
          </cell>
          <cell r="F288" t="str">
            <v>Ftalocianina de cobre</v>
          </cell>
          <cell r="G288" t="str">
            <v>Sólido</v>
          </cell>
          <cell r="H288" t="str">
            <v>Polvo azul</v>
          </cell>
          <cell r="I288" t="str">
            <v>_</v>
          </cell>
          <cell r="J288" t="str">
            <v>_</v>
          </cell>
          <cell r="K288" t="str">
            <v>_</v>
          </cell>
          <cell r="L288">
            <v>1.736</v>
          </cell>
          <cell r="M288">
            <v>100</v>
          </cell>
          <cell r="N288">
            <v>100</v>
          </cell>
          <cell r="O288">
            <v>0</v>
          </cell>
          <cell r="P288">
            <v>0</v>
          </cell>
          <cell r="Q288">
            <v>0</v>
          </cell>
          <cell r="R288">
            <v>0</v>
          </cell>
          <cell r="S288">
            <v>0</v>
          </cell>
          <cell r="T288">
            <v>0</v>
          </cell>
          <cell r="U288">
            <v>0</v>
          </cell>
          <cell r="V288">
            <v>0</v>
          </cell>
          <cell r="W288">
            <v>0</v>
          </cell>
          <cell r="X288">
            <v>0</v>
          </cell>
          <cell r="Y288">
            <v>0</v>
          </cell>
        </row>
        <row r="289">
          <cell r="A289" t="str">
            <v>PLQ-2696</v>
          </cell>
          <cell r="B289" t="str">
            <v>PALIOGEN AZUL L 6480</v>
          </cell>
          <cell r="C289" t="str">
            <v>Pigmento</v>
          </cell>
          <cell r="D289" t="str">
            <v>Azules</v>
          </cell>
          <cell r="E289" t="str">
            <v>No se disuelve en agua y es químicamente muy estable a condiciones normales.</v>
          </cell>
          <cell r="F289" t="str">
            <v>Antraquinona- Pigmento azul</v>
          </cell>
          <cell r="G289" t="str">
            <v>sólido</v>
          </cell>
          <cell r="H289" t="str">
            <v>Polvo azul</v>
          </cell>
          <cell r="I289">
            <v>213</v>
          </cell>
          <cell r="J289" t="str">
            <v>_</v>
          </cell>
          <cell r="K289" t="str">
            <v>_</v>
          </cell>
          <cell r="L289">
            <v>1.4570000000000001</v>
          </cell>
          <cell r="M289">
            <v>100</v>
          </cell>
          <cell r="N289">
            <v>100</v>
          </cell>
          <cell r="O289">
            <v>0</v>
          </cell>
          <cell r="P289">
            <v>0</v>
          </cell>
          <cell r="Q289">
            <v>0</v>
          </cell>
          <cell r="R289">
            <v>0</v>
          </cell>
          <cell r="S289">
            <v>0</v>
          </cell>
          <cell r="T289">
            <v>0</v>
          </cell>
          <cell r="U289">
            <v>0</v>
          </cell>
          <cell r="V289">
            <v>0</v>
          </cell>
          <cell r="W289">
            <v>0</v>
          </cell>
          <cell r="X289">
            <v>0</v>
          </cell>
          <cell r="Y289">
            <v>0</v>
          </cell>
        </row>
        <row r="290">
          <cell r="A290" t="str">
            <v>PLR-9119</v>
          </cell>
          <cell r="B290" t="str">
            <v>HELIOGEN BLUE L 7081 D</v>
          </cell>
          <cell r="C290" t="str">
            <v>Pigmento</v>
          </cell>
          <cell r="D290" t="str">
            <v>Azules</v>
          </cell>
          <cell r="E290" t="str">
            <v>Pigmento de color azul de fácil dispersión con buena resistencia al bronceado y con un pronunciado flop rojizo</v>
          </cell>
          <cell r="F290" t="str">
            <v>Ftalocianina de cobre; Pigmento azul 15:3</v>
          </cell>
          <cell r="G290" t="str">
            <v>Sólido</v>
          </cell>
          <cell r="H290" t="str">
            <v>Polvo azul</v>
          </cell>
          <cell r="I290" t="str">
            <v>-</v>
          </cell>
          <cell r="J290" t="str">
            <v>-</v>
          </cell>
          <cell r="K290" t="str">
            <v>-</v>
          </cell>
          <cell r="L290">
            <v>1.6160000000000001</v>
          </cell>
          <cell r="M290">
            <v>100</v>
          </cell>
          <cell r="N290">
            <v>100</v>
          </cell>
          <cell r="O290">
            <v>46.5</v>
          </cell>
          <cell r="P290" t="str">
            <v>N/A</v>
          </cell>
          <cell r="Q290" t="str">
            <v>N/A</v>
          </cell>
          <cell r="R290" t="str">
            <v>N/A</v>
          </cell>
          <cell r="S290" t="str">
            <v>N/A</v>
          </cell>
          <cell r="T290">
            <v>74160</v>
          </cell>
          <cell r="U290" t="str">
            <v>-</v>
          </cell>
          <cell r="V290" t="str">
            <v>-</v>
          </cell>
          <cell r="W290" t="str">
            <v>-</v>
          </cell>
          <cell r="X290" t="str">
            <v>-</v>
          </cell>
          <cell r="Y290" t="str">
            <v>-</v>
          </cell>
        </row>
        <row r="291">
          <cell r="A291" t="str">
            <v>PM-14-9304</v>
          </cell>
          <cell r="B291" t="str">
            <v>STAPA 4 NL</v>
          </cell>
          <cell r="C291" t="str">
            <v>Pigmento</v>
          </cell>
          <cell r="D291" t="str">
            <v>Rojos inorgánicos</v>
          </cell>
          <cell r="E291" t="str">
            <v>Pasta de aluminio non leafing usada en pinturas marinas</v>
          </cell>
          <cell r="F291" t="str">
            <v>Pigmento pasta de aluminio non leafing</v>
          </cell>
          <cell r="G291" t="str">
            <v>Líquido</v>
          </cell>
          <cell r="H291" t="str">
            <v>Pasta plateada</v>
          </cell>
          <cell r="I291">
            <v>40</v>
          </cell>
          <cell r="J291">
            <v>0.6</v>
          </cell>
          <cell r="K291">
            <v>7</v>
          </cell>
          <cell r="L291">
            <v>1.504</v>
          </cell>
          <cell r="M291">
            <v>65</v>
          </cell>
          <cell r="N291">
            <v>30.49</v>
          </cell>
          <cell r="O291" t="str">
            <v>No Info</v>
          </cell>
          <cell r="P291" t="str">
            <v>N/A</v>
          </cell>
          <cell r="Q291" t="str">
            <v>N/A</v>
          </cell>
          <cell r="R291" t="str">
            <v>N/A</v>
          </cell>
          <cell r="S291" t="str">
            <v>N/A</v>
          </cell>
          <cell r="T291" t="str">
            <v>N/A</v>
          </cell>
          <cell r="U291" t="str">
            <v>No Info</v>
          </cell>
          <cell r="V291" t="str">
            <v>No info</v>
          </cell>
          <cell r="W291" t="str">
            <v>No info</v>
          </cell>
          <cell r="X291" t="str">
            <v>No info</v>
          </cell>
          <cell r="Y291" t="str">
            <v>No info</v>
          </cell>
        </row>
        <row r="292">
          <cell r="A292" t="str">
            <v>PM-32-4795</v>
          </cell>
          <cell r="B292" t="str">
            <v>BAYF130 M/FER. RED 218M/FEPREN TP 333</v>
          </cell>
          <cell r="C292" t="str">
            <v>Pigmento</v>
          </cell>
          <cell r="D292" t="str">
            <v>Rojos inorgánicos</v>
          </cell>
          <cell r="E292" t="str">
            <v>Pigmento rojo de óxido de hierro micronizado. Pigmento d alto rendimiento, de alta dispersión, de alta dureza y con alta estabilidad en calor</v>
          </cell>
          <cell r="F292" t="str">
            <v>CI PIGMENT RED 101; FE2O3; RED IRON OXIDE</v>
          </cell>
          <cell r="G292" t="str">
            <v>Sólido</v>
          </cell>
          <cell r="H292" t="str">
            <v>Polvo rojo</v>
          </cell>
          <cell r="I292" t="str">
            <v>-</v>
          </cell>
          <cell r="J292" t="str">
            <v>-</v>
          </cell>
          <cell r="K292" t="str">
            <v>-</v>
          </cell>
          <cell r="L292">
            <v>5</v>
          </cell>
          <cell r="M292">
            <v>100</v>
          </cell>
          <cell r="N292">
            <v>100</v>
          </cell>
          <cell r="O292">
            <v>27</v>
          </cell>
          <cell r="P292" t="str">
            <v>N/A</v>
          </cell>
          <cell r="Q292" t="str">
            <v>N/A</v>
          </cell>
          <cell r="R292" t="str">
            <v>N/A</v>
          </cell>
          <cell r="S292" t="str">
            <v>N/A</v>
          </cell>
          <cell r="T292">
            <v>77491</v>
          </cell>
          <cell r="U292" t="str">
            <v>-</v>
          </cell>
          <cell r="V292" t="str">
            <v>-</v>
          </cell>
          <cell r="W292" t="str">
            <v>-</v>
          </cell>
          <cell r="X292" t="str">
            <v>-</v>
          </cell>
          <cell r="Y292" t="str">
            <v>-</v>
          </cell>
        </row>
        <row r="293">
          <cell r="A293" t="str">
            <v>PM-44-4789</v>
          </cell>
          <cell r="B293" t="str">
            <v>ROJO BON BR1727</v>
          </cell>
          <cell r="C293" t="str">
            <v>Pigmento</v>
          </cell>
          <cell r="D293" t="str">
            <v>Rojos inorgánicos</v>
          </cell>
          <cell r="E293" t="str">
            <v>Dar color a  tintas y pinturas</v>
          </cell>
          <cell r="F293" t="str">
            <v>Pigmento rojo</v>
          </cell>
          <cell r="G293" t="str">
            <v>sólido</v>
          </cell>
          <cell r="H293" t="str">
            <v>Polvo</v>
          </cell>
          <cell r="I293" t="str">
            <v>_</v>
          </cell>
          <cell r="J293" t="str">
            <v>_</v>
          </cell>
          <cell r="K293" t="str">
            <v>_</v>
          </cell>
          <cell r="L293">
            <v>1.7470000000000001</v>
          </cell>
          <cell r="M293">
            <v>100</v>
          </cell>
          <cell r="N293">
            <v>100</v>
          </cell>
          <cell r="O293">
            <v>0</v>
          </cell>
          <cell r="P293">
            <v>0</v>
          </cell>
          <cell r="Q293">
            <v>0</v>
          </cell>
          <cell r="R293">
            <v>0</v>
          </cell>
          <cell r="S293">
            <v>0</v>
          </cell>
          <cell r="T293">
            <v>0</v>
          </cell>
        </row>
        <row r="294">
          <cell r="A294" t="str">
            <v>PP-41-2470</v>
          </cell>
          <cell r="B294" t="str">
            <v>QUINDO MAGENTA 122 228-6832</v>
          </cell>
          <cell r="C294" t="str">
            <v>Pigmento</v>
          </cell>
          <cell r="D294" t="str">
            <v>Morados, púrpuras</v>
          </cell>
          <cell r="E294" t="str">
            <v>Este pigmento es una quinacridona de suave textura . Tiene un matiz magenta y un alto poder de tinturación. Tiene excelente resistencia a la temperatura y a la luz</v>
          </cell>
          <cell r="F294" t="str">
            <v>Pigmento rojo 122; Quinacridona</v>
          </cell>
          <cell r="G294" t="str">
            <v>Sólido</v>
          </cell>
          <cell r="H294" t="str">
            <v>Polvo rojo</v>
          </cell>
          <cell r="I294" t="str">
            <v>-</v>
          </cell>
          <cell r="J294" t="str">
            <v>-</v>
          </cell>
          <cell r="K294" t="str">
            <v>-</v>
          </cell>
          <cell r="L294">
            <v>1.468</v>
          </cell>
          <cell r="M294">
            <v>100</v>
          </cell>
          <cell r="N294">
            <v>100</v>
          </cell>
          <cell r="O294">
            <v>69</v>
          </cell>
          <cell r="P294" t="str">
            <v>N/A</v>
          </cell>
          <cell r="Q294" t="str">
            <v>N/A</v>
          </cell>
          <cell r="R294" t="str">
            <v>N/A</v>
          </cell>
          <cell r="S294" t="str">
            <v>N/A</v>
          </cell>
          <cell r="T294">
            <v>73915</v>
          </cell>
          <cell r="U294" t="str">
            <v>-</v>
          </cell>
          <cell r="V294" t="str">
            <v>-</v>
          </cell>
          <cell r="W294" t="str">
            <v>-</v>
          </cell>
          <cell r="X294" t="str">
            <v>-</v>
          </cell>
          <cell r="Y294" t="str">
            <v>-</v>
          </cell>
        </row>
        <row r="295">
          <cell r="A295" t="str">
            <v>PP-61-3499</v>
          </cell>
          <cell r="B295" t="str">
            <v>HOSTAPERM RED VIOLET ER 02</v>
          </cell>
          <cell r="C295" t="str">
            <v>Pigmento</v>
          </cell>
          <cell r="D295" t="str">
            <v>Morados, púrpuras</v>
          </cell>
          <cell r="E295" t="str">
            <v>Tiene buenas propiedades de solidez. Tiene mayor capacidad de sombreado para su uso con pigmentos orgánicos de color naranja opaco</v>
          </cell>
          <cell r="F295" t="str">
            <v>Quinacridona; Pigmento violeta 19</v>
          </cell>
          <cell r="G295" t="str">
            <v>Sólido</v>
          </cell>
          <cell r="H295" t="str">
            <v>Polvo violeta</v>
          </cell>
          <cell r="I295" t="str">
            <v>-</v>
          </cell>
          <cell r="J295" t="str">
            <v>-</v>
          </cell>
          <cell r="K295" t="str">
            <v>-</v>
          </cell>
          <cell r="L295">
            <v>1.4870000000000001</v>
          </cell>
          <cell r="M295">
            <v>100</v>
          </cell>
          <cell r="N295">
            <v>100</v>
          </cell>
          <cell r="O295">
            <v>74</v>
          </cell>
          <cell r="P295" t="str">
            <v>N/A</v>
          </cell>
          <cell r="Q295" t="str">
            <v>N/A</v>
          </cell>
          <cell r="R295" t="str">
            <v>N/A</v>
          </cell>
          <cell r="S295" t="str">
            <v>N/A</v>
          </cell>
          <cell r="T295">
            <v>73900</v>
          </cell>
          <cell r="U295" t="str">
            <v>-</v>
          </cell>
          <cell r="V295" t="str">
            <v>-</v>
          </cell>
          <cell r="W295" t="str">
            <v>-</v>
          </cell>
          <cell r="X295" t="str">
            <v>-</v>
          </cell>
          <cell r="Y295" t="str">
            <v>-</v>
          </cell>
        </row>
        <row r="296">
          <cell r="A296" t="str">
            <v>PP-64-7092</v>
          </cell>
          <cell r="B296" t="str">
            <v>14-4007 PV FAST VIOLET RL</v>
          </cell>
          <cell r="C296" t="str">
            <v>Pigmento</v>
          </cell>
          <cell r="D296" t="str">
            <v>Morados, púrpuras</v>
          </cell>
          <cell r="E296" t="str">
            <v>Es un pigmento violeta muy fuerte y brillante. Tiene altos niveles de solidez. No se recomienda como un componente de tinteado. En combinación con pigmentos ftalocianina es podible conseguir tonos azul marino económicamente</v>
          </cell>
          <cell r="F296" t="str">
            <v>Dioxazine; Pigmento violeta 23</v>
          </cell>
          <cell r="G296" t="str">
            <v>Sólido</v>
          </cell>
          <cell r="H296" t="str">
            <v>Polvo violeta</v>
          </cell>
          <cell r="I296" t="str">
            <v>-</v>
          </cell>
          <cell r="J296" t="str">
            <v>-</v>
          </cell>
          <cell r="K296" t="str">
            <v>-</v>
          </cell>
          <cell r="L296">
            <v>1.48</v>
          </cell>
          <cell r="M296">
            <v>100</v>
          </cell>
          <cell r="N296">
            <v>100</v>
          </cell>
          <cell r="O296">
            <v>58</v>
          </cell>
          <cell r="P296" t="str">
            <v>N/A</v>
          </cell>
          <cell r="Q296" t="str">
            <v>N/A</v>
          </cell>
          <cell r="R296" t="str">
            <v>N/A</v>
          </cell>
          <cell r="S296" t="str">
            <v>N/A</v>
          </cell>
          <cell r="T296">
            <v>51319</v>
          </cell>
          <cell r="U296" t="str">
            <v>-</v>
          </cell>
          <cell r="V296" t="str">
            <v>-</v>
          </cell>
          <cell r="W296" t="str">
            <v>-</v>
          </cell>
          <cell r="X296" t="str">
            <v>-</v>
          </cell>
          <cell r="Y296" t="str">
            <v>-</v>
          </cell>
        </row>
        <row r="297">
          <cell r="A297" t="str">
            <v>PP-75-3027</v>
          </cell>
          <cell r="B297" t="str">
            <v>CINQUESIA MAGENTA L 4530</v>
          </cell>
          <cell r="C297" t="str">
            <v>Pigmento</v>
          </cell>
          <cell r="D297" t="str">
            <v>Morados, púrpuras</v>
          </cell>
          <cell r="E297" t="str">
            <v xml:space="preserve">Es un pigmento saturado magenta azuloso con excelente reología para rojos opacos saturados en pinturas altos sólidos, también se usa en acabados metálicos. </v>
          </cell>
          <cell r="F297" t="str">
            <v>Quinacridona; Pigmento rojo 202</v>
          </cell>
          <cell r="G297" t="str">
            <v>Sólido</v>
          </cell>
          <cell r="H297" t="str">
            <v>Polvo rojo</v>
          </cell>
          <cell r="I297" t="str">
            <v>-</v>
          </cell>
          <cell r="J297" t="str">
            <v>-</v>
          </cell>
          <cell r="K297" t="str">
            <v>-</v>
          </cell>
          <cell r="L297">
            <v>1.6</v>
          </cell>
          <cell r="M297">
            <v>100</v>
          </cell>
          <cell r="N297">
            <v>100</v>
          </cell>
          <cell r="O297">
            <v>58</v>
          </cell>
          <cell r="P297" t="str">
            <v>N/A</v>
          </cell>
          <cell r="Q297" t="str">
            <v>N/A</v>
          </cell>
          <cell r="R297" t="str">
            <v>N/A</v>
          </cell>
          <cell r="S297" t="str">
            <v>N/A</v>
          </cell>
          <cell r="T297">
            <v>73907</v>
          </cell>
          <cell r="U297" t="str">
            <v>-</v>
          </cell>
          <cell r="V297" t="str">
            <v>-</v>
          </cell>
          <cell r="W297" t="str">
            <v>-</v>
          </cell>
          <cell r="X297" t="str">
            <v>-</v>
          </cell>
          <cell r="Y297" t="str">
            <v>-</v>
          </cell>
        </row>
        <row r="298">
          <cell r="A298" t="str">
            <v>PPA-4140</v>
          </cell>
          <cell r="B298" t="str">
            <v>229-6424 PERRINDO MAROON 179</v>
          </cell>
          <cell r="C298" t="str">
            <v>Pigmento</v>
          </cell>
          <cell r="D298" t="str">
            <v>Morados, púrpuras</v>
          </cell>
          <cell r="E298" t="str">
            <v>Es un pigmento perileno marrón. Se usa en sistemas altos sólidos. Es muy transparente con un tono marrón amarilloso profundo y un bajotono azuloso. Tiene resistencia a la intemperie y buena estabilidad a a la temperatura.</v>
          </cell>
          <cell r="F298" t="str">
            <v>Perileno; Pigmento rojo 179</v>
          </cell>
          <cell r="G298" t="str">
            <v>Sólido</v>
          </cell>
          <cell r="H298" t="str">
            <v>Polvo rojo</v>
          </cell>
          <cell r="I298">
            <v>213</v>
          </cell>
          <cell r="J298" t="str">
            <v>-</v>
          </cell>
          <cell r="K298" t="str">
            <v>-</v>
          </cell>
          <cell r="L298">
            <v>1.5880000000000001</v>
          </cell>
          <cell r="M298">
            <v>100</v>
          </cell>
          <cell r="N298">
            <v>100</v>
          </cell>
          <cell r="O298">
            <v>50</v>
          </cell>
          <cell r="P298" t="str">
            <v>N/A</v>
          </cell>
          <cell r="Q298" t="str">
            <v>N/A</v>
          </cell>
          <cell r="R298" t="str">
            <v>N/A</v>
          </cell>
          <cell r="S298" t="str">
            <v>N/A</v>
          </cell>
          <cell r="T298">
            <v>71130</v>
          </cell>
          <cell r="U298" t="str">
            <v>-</v>
          </cell>
          <cell r="V298" t="str">
            <v>-</v>
          </cell>
          <cell r="W298" t="str">
            <v>-</v>
          </cell>
          <cell r="X298" t="str">
            <v>-</v>
          </cell>
          <cell r="Y298" t="str">
            <v>-</v>
          </cell>
        </row>
        <row r="299">
          <cell r="A299" t="str">
            <v>PPR-3250</v>
          </cell>
          <cell r="B299" t="str">
            <v>PALIOGEN MAROON L-3920</v>
          </cell>
          <cell r="C299" t="str">
            <v>Pigmento</v>
          </cell>
          <cell r="D299" t="str">
            <v>Morados, púrpuras</v>
          </cell>
          <cell r="E299" t="str">
            <v xml:space="preserve">Es un pigmento perileno rojo con muy buenas propiedades de solidez. </v>
          </cell>
          <cell r="F299" t="str">
            <v>Perileno; Pigmento rojo 179</v>
          </cell>
          <cell r="G299" t="str">
            <v>Sólido</v>
          </cell>
          <cell r="H299" t="str">
            <v>Polvo</v>
          </cell>
          <cell r="I299" t="str">
            <v>-</v>
          </cell>
          <cell r="J299" t="str">
            <v>-</v>
          </cell>
          <cell r="K299" t="str">
            <v>-</v>
          </cell>
          <cell r="L299">
            <v>1.448</v>
          </cell>
          <cell r="M299">
            <v>100</v>
          </cell>
          <cell r="N299">
            <v>100</v>
          </cell>
          <cell r="O299">
            <v>46</v>
          </cell>
          <cell r="P299" t="str">
            <v>N/A</v>
          </cell>
          <cell r="Q299" t="str">
            <v>N/A</v>
          </cell>
          <cell r="R299" t="str">
            <v>N/A</v>
          </cell>
          <cell r="S299" t="str">
            <v>N/A</v>
          </cell>
          <cell r="T299">
            <v>71130</v>
          </cell>
          <cell r="U299" t="str">
            <v>-</v>
          </cell>
          <cell r="V299" t="str">
            <v>-</v>
          </cell>
          <cell r="W299" t="str">
            <v>-</v>
          </cell>
          <cell r="X299" t="str">
            <v>-</v>
          </cell>
          <cell r="Y299" t="str">
            <v>-</v>
          </cell>
        </row>
        <row r="300">
          <cell r="A300" t="str">
            <v>PPT-8998</v>
          </cell>
          <cell r="B300" t="str">
            <v>HOSTAPERM VIOLET RL SPECIAL</v>
          </cell>
          <cell r="C300" t="str">
            <v>Pigmento</v>
          </cell>
          <cell r="D300" t="str">
            <v>Morados, púrpuras</v>
          </cell>
          <cell r="E300" t="str">
            <v>Es un pigmento dioxazine muy fuerte, con una sombra azul. Tiene muy buenas propiedades de solidez</v>
          </cell>
          <cell r="F300" t="str">
            <v>Pigmento violeta 23</v>
          </cell>
          <cell r="G300" t="str">
            <v>Sólido</v>
          </cell>
          <cell r="H300" t="str">
            <v>Polvo violeta</v>
          </cell>
          <cell r="I300" t="str">
            <v>-</v>
          </cell>
          <cell r="J300" t="str">
            <v>-</v>
          </cell>
          <cell r="K300" t="str">
            <v>-</v>
          </cell>
          <cell r="L300">
            <v>1.49</v>
          </cell>
          <cell r="M300">
            <v>100</v>
          </cell>
          <cell r="N300">
            <v>100</v>
          </cell>
          <cell r="O300">
            <v>72.930000000000007</v>
          </cell>
          <cell r="P300" t="str">
            <v>N/A</v>
          </cell>
          <cell r="Q300" t="str">
            <v>N/A</v>
          </cell>
          <cell r="R300" t="str">
            <v>N/A</v>
          </cell>
          <cell r="S300" t="str">
            <v>N/A</v>
          </cell>
          <cell r="T300">
            <v>51319</v>
          </cell>
          <cell r="U300" t="str">
            <v>-</v>
          </cell>
          <cell r="V300" t="str">
            <v>-</v>
          </cell>
          <cell r="W300" t="str">
            <v>-</v>
          </cell>
          <cell r="X300" t="str">
            <v>-</v>
          </cell>
          <cell r="Y300" t="str">
            <v>-</v>
          </cell>
        </row>
        <row r="301">
          <cell r="A301" t="str">
            <v>PQ-23-5020</v>
          </cell>
          <cell r="B301" t="str">
            <v>NUBIFER R-5531</v>
          </cell>
          <cell r="C301" t="str">
            <v>Pigmento</v>
          </cell>
          <cell r="D301" t="str">
            <v>Rojos óxido de hierro</v>
          </cell>
          <cell r="E301" t="str">
            <v>Es un pigmento micronizado, por lo que minimiza la presencia de aglomerados. Su alta dispersabilidad  incrementa los índices de productividad. Mejora la consistencia del color y el brillo</v>
          </cell>
          <cell r="F301" t="str">
            <v>Pigment red 101</v>
          </cell>
          <cell r="G301" t="str">
            <v>Sólido</v>
          </cell>
          <cell r="H301" t="str">
            <v>Polvo rojo</v>
          </cell>
          <cell r="I301" t="str">
            <v>-</v>
          </cell>
          <cell r="J301" t="str">
            <v>-</v>
          </cell>
          <cell r="K301" t="str">
            <v>-</v>
          </cell>
          <cell r="L301">
            <v>5</v>
          </cell>
          <cell r="M301">
            <v>100</v>
          </cell>
          <cell r="N301">
            <v>100</v>
          </cell>
          <cell r="O301">
            <v>21</v>
          </cell>
          <cell r="P301" t="str">
            <v>N/A</v>
          </cell>
          <cell r="Q301" t="str">
            <v>N/A</v>
          </cell>
          <cell r="R301" t="str">
            <v>N/A</v>
          </cell>
          <cell r="S301" t="str">
            <v>N/A</v>
          </cell>
          <cell r="T301">
            <v>77491</v>
          </cell>
          <cell r="U301" t="str">
            <v>-</v>
          </cell>
          <cell r="V301" t="str">
            <v>-</v>
          </cell>
          <cell r="W301" t="str">
            <v>-</v>
          </cell>
          <cell r="X301" t="str">
            <v>-</v>
          </cell>
          <cell r="Y301" t="str">
            <v>-</v>
          </cell>
        </row>
        <row r="302">
          <cell r="A302" t="str">
            <v>PQ-41-6396</v>
          </cell>
          <cell r="B302" t="str">
            <v>WB MMD L2817 SICOTRANS RED</v>
          </cell>
          <cell r="C302" t="str">
            <v>Pigmento</v>
          </cell>
          <cell r="D302" t="str">
            <v>Rojos óxido de hierro</v>
          </cell>
          <cell r="E302" t="str">
            <v>Es un pigmento transparente de óxido de hierro. Tiene fuerte absorción UV, lo que incrementa la resistencia a la intemperie de los enlazantes y los pigmentos mezclados.</v>
          </cell>
          <cell r="F302" t="str">
            <v>Pigmento rojo 101; Óxido de hierro</v>
          </cell>
          <cell r="G302" t="str">
            <v>Sólido</v>
          </cell>
          <cell r="H302" t="str">
            <v>Polvo rojo</v>
          </cell>
          <cell r="I302" t="str">
            <v>-</v>
          </cell>
          <cell r="J302" t="str">
            <v>-</v>
          </cell>
          <cell r="K302" t="str">
            <v>-</v>
          </cell>
          <cell r="L302">
            <v>3.8929999999999998</v>
          </cell>
          <cell r="M302">
            <v>100</v>
          </cell>
          <cell r="N302">
            <v>100</v>
          </cell>
          <cell r="O302">
            <v>56</v>
          </cell>
          <cell r="P302" t="str">
            <v>N/A</v>
          </cell>
          <cell r="Q302" t="str">
            <v>N/A</v>
          </cell>
          <cell r="R302" t="str">
            <v>N/A</v>
          </cell>
          <cell r="S302" t="str">
            <v>N/A</v>
          </cell>
          <cell r="T302">
            <v>77491</v>
          </cell>
          <cell r="U302" t="str">
            <v>-</v>
          </cell>
          <cell r="V302" t="str">
            <v>-</v>
          </cell>
          <cell r="W302" t="str">
            <v>-</v>
          </cell>
          <cell r="X302" t="str">
            <v>-</v>
          </cell>
          <cell r="Y302" t="str">
            <v>-</v>
          </cell>
        </row>
        <row r="303">
          <cell r="A303" t="str">
            <v>PQ-72-9354</v>
          </cell>
          <cell r="B303" t="str">
            <v xml:space="preserve">BAYFERROX 222 FM </v>
          </cell>
          <cell r="C303" t="str">
            <v>Pigmento</v>
          </cell>
          <cell r="D303" t="str">
            <v>Rojos óxido de hierro</v>
          </cell>
          <cell r="E303" t="str">
            <v>Pigmento rojo de óxido de hierro con molido fino. Se aplica principalmente en recubrimientos base o anticorrosivos</v>
          </cell>
          <cell r="F303" t="str">
            <v>C.I. PIGMENT RED 101; FE2O3</v>
          </cell>
          <cell r="G303" t="str">
            <v>Sólido</v>
          </cell>
          <cell r="H303" t="str">
            <v>Polvo rojo</v>
          </cell>
          <cell r="I303" t="str">
            <v>-</v>
          </cell>
          <cell r="J303" t="str">
            <v>-</v>
          </cell>
          <cell r="K303" t="str">
            <v>-</v>
          </cell>
          <cell r="L303">
            <v>4.9909999999999997</v>
          </cell>
          <cell r="M303">
            <v>100</v>
          </cell>
          <cell r="N303">
            <v>100</v>
          </cell>
          <cell r="O303">
            <v>15</v>
          </cell>
          <cell r="P303" t="str">
            <v>N/A</v>
          </cell>
          <cell r="Q303" t="str">
            <v>N/A</v>
          </cell>
          <cell r="R303" t="str">
            <v>N/A</v>
          </cell>
          <cell r="S303" t="str">
            <v>N/A</v>
          </cell>
          <cell r="T303" t="str">
            <v>N/A</v>
          </cell>
          <cell r="U303" t="str">
            <v>-</v>
          </cell>
          <cell r="V303" t="str">
            <v>-</v>
          </cell>
          <cell r="W303" t="str">
            <v>-</v>
          </cell>
          <cell r="X303" t="str">
            <v>-</v>
          </cell>
          <cell r="Y303" t="str">
            <v>-</v>
          </cell>
        </row>
        <row r="304">
          <cell r="A304" t="str">
            <v>PQH-5782</v>
          </cell>
          <cell r="B304" t="str">
            <v>MICRONOX RED OXIDE</v>
          </cell>
          <cell r="C304" t="str">
            <v>Pigmento</v>
          </cell>
          <cell r="D304" t="str">
            <v>Rojos óxido de hierro</v>
          </cell>
          <cell r="E304" t="str">
            <v>Pigmente con numerosas propiedades anticorrosivas que ayudan a la durabilidad de un recubrimiento en u sustrato.</v>
          </cell>
          <cell r="F304" t="str">
            <v>Óxido de hierro</v>
          </cell>
          <cell r="G304" t="str">
            <v>Sólido</v>
          </cell>
          <cell r="H304" t="str">
            <v>Polvo</v>
          </cell>
          <cell r="I304" t="str">
            <v>-</v>
          </cell>
          <cell r="J304" t="str">
            <v>-</v>
          </cell>
          <cell r="K304" t="str">
            <v>-</v>
          </cell>
          <cell r="L304">
            <v>3.1659999999999999</v>
          </cell>
          <cell r="M304">
            <v>100</v>
          </cell>
          <cell r="N304">
            <v>100</v>
          </cell>
          <cell r="O304" t="str">
            <v>No Info</v>
          </cell>
          <cell r="P304" t="str">
            <v>N/A</v>
          </cell>
          <cell r="Q304" t="str">
            <v>N/A</v>
          </cell>
          <cell r="R304" t="str">
            <v>N/A</v>
          </cell>
          <cell r="S304" t="str">
            <v>N/A</v>
          </cell>
          <cell r="T304">
            <v>77491</v>
          </cell>
          <cell r="U304" t="str">
            <v>-</v>
          </cell>
          <cell r="V304" t="str">
            <v>-</v>
          </cell>
          <cell r="W304" t="str">
            <v>-</v>
          </cell>
          <cell r="X304" t="str">
            <v>-</v>
          </cell>
          <cell r="Y304" t="str">
            <v>-</v>
          </cell>
        </row>
        <row r="305">
          <cell r="A305" t="str">
            <v>PR-11-7273</v>
          </cell>
          <cell r="B305" t="str">
            <v>PALIOGEN RED VIOLETA L5100</v>
          </cell>
          <cell r="C305" t="str">
            <v>Pigmento</v>
          </cell>
          <cell r="D305" t="str">
            <v>Rojos inorgánicos</v>
          </cell>
          <cell r="E305" t="str">
            <v>Sustancia organica para producir pigmentos</v>
          </cell>
          <cell r="F305" t="str">
            <v>Quinacridona</v>
          </cell>
          <cell r="G305" t="str">
            <v>sólido</v>
          </cell>
          <cell r="H305" t="str">
            <v>Polvo violeta</v>
          </cell>
          <cell r="I305" t="str">
            <v>_</v>
          </cell>
          <cell r="J305" t="str">
            <v>_</v>
          </cell>
          <cell r="K305" t="str">
            <v>_</v>
          </cell>
          <cell r="L305">
            <v>1.49</v>
          </cell>
          <cell r="M305">
            <v>100</v>
          </cell>
          <cell r="N305">
            <v>100</v>
          </cell>
          <cell r="O305">
            <v>0</v>
          </cell>
          <cell r="P305">
            <v>0</v>
          </cell>
          <cell r="Q305">
            <v>0</v>
          </cell>
          <cell r="R305">
            <v>0</v>
          </cell>
          <cell r="S305">
            <v>0</v>
          </cell>
          <cell r="T305">
            <v>0</v>
          </cell>
          <cell r="U305">
            <v>0</v>
          </cell>
          <cell r="V305">
            <v>0</v>
          </cell>
          <cell r="W305">
            <v>0</v>
          </cell>
          <cell r="X305">
            <v>0</v>
          </cell>
          <cell r="Y305">
            <v>0</v>
          </cell>
        </row>
        <row r="306">
          <cell r="A306" t="str">
            <v>PR-31-7919</v>
          </cell>
          <cell r="B306" t="str">
            <v>TRICOLITH PINK E</v>
          </cell>
          <cell r="C306" t="str">
            <v>Pigmento</v>
          </cell>
          <cell r="D306" t="str">
            <v>Rojos orgánicos</v>
          </cell>
          <cell r="E306" t="str">
            <v>Pigmento con resistencia a la intemperie, a la migración y con excelente estabilidad al calor</v>
          </cell>
          <cell r="F306" t="str">
            <v>Quinacridona; Pigmento rojo 122</v>
          </cell>
          <cell r="G306" t="str">
            <v>Sólido</v>
          </cell>
          <cell r="H306" t="str">
            <v>Polvo rojo</v>
          </cell>
          <cell r="I306" t="str">
            <v>-</v>
          </cell>
          <cell r="J306" t="str">
            <v>-</v>
          </cell>
          <cell r="K306" t="str">
            <v>-</v>
          </cell>
          <cell r="L306">
            <v>1</v>
          </cell>
          <cell r="M306">
            <v>100</v>
          </cell>
          <cell r="N306">
            <v>100</v>
          </cell>
          <cell r="O306">
            <v>56</v>
          </cell>
          <cell r="P306" t="str">
            <v>N/A</v>
          </cell>
          <cell r="Q306" t="str">
            <v>N/A</v>
          </cell>
          <cell r="R306" t="str">
            <v>N/A</v>
          </cell>
          <cell r="S306" t="str">
            <v>N/A</v>
          </cell>
          <cell r="T306">
            <v>73915</v>
          </cell>
          <cell r="U306" t="str">
            <v>-</v>
          </cell>
          <cell r="V306" t="str">
            <v>-</v>
          </cell>
          <cell r="W306" t="str">
            <v>-</v>
          </cell>
          <cell r="X306" t="str">
            <v>-</v>
          </cell>
          <cell r="Y306" t="str">
            <v>-</v>
          </cell>
        </row>
        <row r="307">
          <cell r="A307" t="str">
            <v>PR-51-8577</v>
          </cell>
          <cell r="B307" t="str">
            <v>HOSTATINT AMARILLO OXIDO B-BR</v>
          </cell>
          <cell r="C307" t="str">
            <v>Pigmento</v>
          </cell>
          <cell r="D307" t="str">
            <v>Rojos inorgánicos</v>
          </cell>
          <cell r="E307" t="str">
            <v>Usado como material primario en la pintura</v>
          </cell>
          <cell r="F307" t="str">
            <v>Propilenglicol</v>
          </cell>
          <cell r="G307" t="str">
            <v>Líquido</v>
          </cell>
          <cell r="H307" t="str">
            <v>Líquido</v>
          </cell>
          <cell r="I307">
            <v>111</v>
          </cell>
          <cell r="J307" t="str">
            <v>_</v>
          </cell>
          <cell r="K307" t="str">
            <v>_</v>
          </cell>
          <cell r="L307">
            <v>1.95</v>
          </cell>
          <cell r="M307">
            <v>70</v>
          </cell>
          <cell r="N307">
            <v>36</v>
          </cell>
        </row>
        <row r="308">
          <cell r="A308" t="str">
            <v>PR-54-2234</v>
          </cell>
          <cell r="B308" t="str">
            <v>HOSTAPERM PINK E</v>
          </cell>
          <cell r="C308" t="str">
            <v>Pigmento</v>
          </cell>
          <cell r="D308" t="str">
            <v>Rojos inorgánicos</v>
          </cell>
          <cell r="E308" t="str">
            <v>por ser un buen pigmento resistente a la luz, es muy usado en la industria para la elaboració de pinturas.</v>
          </cell>
          <cell r="F308" t="str">
            <v>Quinacridona, pigmento rojo</v>
          </cell>
          <cell r="G308" t="str">
            <v>sólido</v>
          </cell>
          <cell r="H308" t="str">
            <v>Polvo</v>
          </cell>
          <cell r="I308" t="str">
            <v>_</v>
          </cell>
          <cell r="J308" t="str">
            <v>_</v>
          </cell>
          <cell r="K308" t="str">
            <v>_</v>
          </cell>
          <cell r="L308">
            <v>1.44</v>
          </cell>
          <cell r="M308">
            <v>100</v>
          </cell>
          <cell r="N308">
            <v>100</v>
          </cell>
          <cell r="O308">
            <v>0</v>
          </cell>
          <cell r="P308">
            <v>0</v>
          </cell>
          <cell r="Q308">
            <v>0</v>
          </cell>
          <cell r="R308">
            <v>0</v>
          </cell>
          <cell r="S308">
            <v>0</v>
          </cell>
          <cell r="T308">
            <v>0</v>
          </cell>
          <cell r="U308">
            <v>0</v>
          </cell>
          <cell r="V308">
            <v>0</v>
          </cell>
          <cell r="W308">
            <v>0</v>
          </cell>
          <cell r="X308">
            <v>0</v>
          </cell>
          <cell r="Y308">
            <v>0</v>
          </cell>
        </row>
        <row r="309">
          <cell r="A309" t="str">
            <v>PR-55-8792</v>
          </cell>
          <cell r="B309" t="str">
            <v>IRG.RED L3660HD/VER.DP2G/CIN DPPSR1C</v>
          </cell>
          <cell r="C309" t="str">
            <v>Pigmento</v>
          </cell>
          <cell r="D309" t="str">
            <v>Rojos orgánicos</v>
          </cell>
          <cell r="E309" t="str">
            <v>Pigmento de color rojo con buen poder cubriente, alta saturación y buena resistencia a la intemperie. Se usa en: acabados horneables, base agua, acrilico/isocianato, ácido-curable, amino-curable y secado al aire</v>
          </cell>
          <cell r="F309" t="str">
            <v>Diqueto-pirrolo-pirrol; Pigmento rojo 254</v>
          </cell>
          <cell r="G309" t="str">
            <v>Sólido</v>
          </cell>
          <cell r="H309" t="str">
            <v>Polvo</v>
          </cell>
          <cell r="I309" t="str">
            <v>-</v>
          </cell>
          <cell r="J309" t="str">
            <v>-</v>
          </cell>
          <cell r="K309" t="str">
            <v>-</v>
          </cell>
          <cell r="L309">
            <v>1.6</v>
          </cell>
          <cell r="M309">
            <v>100</v>
          </cell>
          <cell r="N309">
            <v>100</v>
          </cell>
          <cell r="O309">
            <v>43.8</v>
          </cell>
          <cell r="P309" t="str">
            <v>N/A</v>
          </cell>
          <cell r="Q309" t="str">
            <v>N/A</v>
          </cell>
          <cell r="R309" t="str">
            <v>N/A</v>
          </cell>
          <cell r="S309" t="str">
            <v>N/A</v>
          </cell>
          <cell r="T309">
            <v>56110</v>
          </cell>
          <cell r="U309" t="str">
            <v>-</v>
          </cell>
          <cell r="V309" t="str">
            <v>-</v>
          </cell>
          <cell r="W309" t="str">
            <v>-</v>
          </cell>
          <cell r="X309" t="str">
            <v>-</v>
          </cell>
          <cell r="Y309" t="str">
            <v>-</v>
          </cell>
        </row>
        <row r="310">
          <cell r="A310" t="str">
            <v>PR-57-3696</v>
          </cell>
          <cell r="B310" t="str">
            <v>VERSAL RED A2BN</v>
          </cell>
          <cell r="C310" t="str">
            <v>Pigmento</v>
          </cell>
          <cell r="D310" t="str">
            <v>Rojos orgánicos</v>
          </cell>
          <cell r="E310">
            <v>0</v>
          </cell>
          <cell r="F310" t="str">
            <v>Pigmento rojo 177</v>
          </cell>
          <cell r="G310" t="str">
            <v>Sólido</v>
          </cell>
          <cell r="H310" t="str">
            <v>Polvo rojo</v>
          </cell>
          <cell r="I310" t="str">
            <v>-</v>
          </cell>
          <cell r="J310" t="str">
            <v>-</v>
          </cell>
          <cell r="K310" t="str">
            <v>-</v>
          </cell>
          <cell r="L310">
            <v>1.4</v>
          </cell>
          <cell r="M310">
            <v>100</v>
          </cell>
          <cell r="N310">
            <v>100</v>
          </cell>
          <cell r="O310">
            <v>62.65</v>
          </cell>
          <cell r="P310" t="str">
            <v>N/A</v>
          </cell>
          <cell r="Q310" t="str">
            <v>N/A</v>
          </cell>
          <cell r="R310" t="str">
            <v>N/A</v>
          </cell>
          <cell r="S310" t="str">
            <v>N/A</v>
          </cell>
          <cell r="T310">
            <v>65300</v>
          </cell>
          <cell r="U310" t="str">
            <v>-</v>
          </cell>
          <cell r="V310" t="str">
            <v>-</v>
          </cell>
          <cell r="W310" t="str">
            <v>-</v>
          </cell>
          <cell r="X310" t="str">
            <v>-</v>
          </cell>
          <cell r="Y310" t="str">
            <v>-</v>
          </cell>
        </row>
        <row r="311">
          <cell r="A311" t="str">
            <v>PR-65-1522</v>
          </cell>
          <cell r="B311" t="str">
            <v>CINILEX DPP RED SR4C</v>
          </cell>
          <cell r="C311" t="str">
            <v>Pigmento</v>
          </cell>
          <cell r="D311" t="str">
            <v>Rojos orgánicos</v>
          </cell>
          <cell r="E311" t="str">
            <v>Es un pigmento orgánico rojo azulado altamente transparente. En la industria de motocicletas esta transparencia en combinación con pigmentos perlados/mica crean una sombra vistosa única con muy buenas propiedades</v>
          </cell>
          <cell r="F311" t="str">
            <v>Antraquinona</v>
          </cell>
          <cell r="G311" t="str">
            <v>Sólido</v>
          </cell>
          <cell r="H311" t="str">
            <v>Polvo rojo</v>
          </cell>
          <cell r="I311" t="str">
            <v>-</v>
          </cell>
          <cell r="J311" t="str">
            <v>-</v>
          </cell>
          <cell r="K311" t="str">
            <v>-</v>
          </cell>
          <cell r="L311">
            <v>1.4786589999999999</v>
          </cell>
          <cell r="M311">
            <v>100</v>
          </cell>
          <cell r="N311">
            <v>100</v>
          </cell>
          <cell r="O311">
            <v>50.2</v>
          </cell>
          <cell r="P311" t="str">
            <v>N/A</v>
          </cell>
          <cell r="Q311" t="str">
            <v>N/A</v>
          </cell>
          <cell r="R311" t="str">
            <v>N/A</v>
          </cell>
          <cell r="S311" t="str">
            <v>N/A</v>
          </cell>
          <cell r="T311">
            <v>65300</v>
          </cell>
          <cell r="U311" t="str">
            <v>-</v>
          </cell>
          <cell r="V311" t="str">
            <v>-</v>
          </cell>
          <cell r="W311" t="str">
            <v>-</v>
          </cell>
          <cell r="X311" t="str">
            <v>-</v>
          </cell>
          <cell r="Y311" t="str">
            <v>-</v>
          </cell>
        </row>
        <row r="312">
          <cell r="A312" t="str">
            <v>PR-81-4667</v>
          </cell>
          <cell r="B312" t="str">
            <v>BOON RED BR-1726 CX B20</v>
          </cell>
          <cell r="C312" t="str">
            <v>Pigmento</v>
          </cell>
          <cell r="D312" t="str">
            <v>Rojos orgánicos</v>
          </cell>
          <cell r="E312" t="str">
            <v>Pigmento usado solo para pinturas base-solvente</v>
          </cell>
          <cell r="F312" t="str">
            <v>Azo 2B-Toner (Mn)</v>
          </cell>
          <cell r="G312" t="str">
            <v>Sólido</v>
          </cell>
          <cell r="H312" t="str">
            <v>Polvo rojo</v>
          </cell>
          <cell r="I312" t="str">
            <v>-</v>
          </cell>
          <cell r="J312" t="str">
            <v>-</v>
          </cell>
          <cell r="K312" t="str">
            <v>-</v>
          </cell>
          <cell r="L312">
            <v>1.76</v>
          </cell>
          <cell r="M312">
            <v>100</v>
          </cell>
          <cell r="N312">
            <v>100</v>
          </cell>
          <cell r="O312">
            <v>65</v>
          </cell>
          <cell r="P312" t="str">
            <v>N/A</v>
          </cell>
          <cell r="Q312" t="str">
            <v>N/A</v>
          </cell>
          <cell r="R312" t="str">
            <v>N/A</v>
          </cell>
          <cell r="S312" t="str">
            <v>N/A</v>
          </cell>
          <cell r="T312" t="str">
            <v>15865:4</v>
          </cell>
          <cell r="U312" t="str">
            <v>-</v>
          </cell>
          <cell r="V312" t="str">
            <v>-</v>
          </cell>
          <cell r="W312" t="str">
            <v>-</v>
          </cell>
          <cell r="X312" t="str">
            <v>-</v>
          </cell>
          <cell r="Y312" t="str">
            <v>-</v>
          </cell>
        </row>
        <row r="313">
          <cell r="A313" t="str">
            <v>PR-88-8907</v>
          </cell>
          <cell r="B313" t="str">
            <v>IRGAZIN RUBINE L 4030</v>
          </cell>
          <cell r="C313" t="str">
            <v>Pigmento</v>
          </cell>
          <cell r="D313" t="str">
            <v>Rojos orgánicos</v>
          </cell>
          <cell r="E313" t="str">
            <v>Pigmento rojo  con una sombra azul, muy transparente  y saturado, con reología mejorada. Se usa en: acabados horneables,, acrilico/isocianato, ácido-curable, amino-curable y secado al aire</v>
          </cell>
          <cell r="F313" t="str">
            <v>Diqueto pirrolopirrol; Pigmento rojo 264</v>
          </cell>
          <cell r="G313" t="str">
            <v>Sólido</v>
          </cell>
          <cell r="H313" t="str">
            <v>Polvo rojo</v>
          </cell>
          <cell r="I313" t="str">
            <v>-</v>
          </cell>
          <cell r="J313" t="str">
            <v>-</v>
          </cell>
          <cell r="K313" t="str">
            <v>-</v>
          </cell>
          <cell r="L313">
            <v>1.37</v>
          </cell>
          <cell r="M313">
            <v>100</v>
          </cell>
          <cell r="N313">
            <v>100</v>
          </cell>
          <cell r="O313">
            <v>60.2</v>
          </cell>
          <cell r="P313" t="str">
            <v>N/A</v>
          </cell>
          <cell r="Q313" t="str">
            <v>N/A</v>
          </cell>
          <cell r="R313" t="str">
            <v>N/A</v>
          </cell>
          <cell r="S313" t="str">
            <v>N/A</v>
          </cell>
          <cell r="T313">
            <v>561300</v>
          </cell>
          <cell r="U313" t="str">
            <v>-</v>
          </cell>
          <cell r="V313" t="str">
            <v>-</v>
          </cell>
          <cell r="W313" t="str">
            <v>-</v>
          </cell>
          <cell r="X313" t="str">
            <v>-</v>
          </cell>
          <cell r="Y313" t="str">
            <v>-</v>
          </cell>
        </row>
        <row r="314">
          <cell r="A314" t="str">
            <v>PR-89-8036</v>
          </cell>
          <cell r="B314" t="str">
            <v xml:space="preserve">PALIOGEN RED L 3885 </v>
          </cell>
          <cell r="C314" t="str">
            <v>Pigmento</v>
          </cell>
          <cell r="D314" t="str">
            <v>Rojos orgánicos</v>
          </cell>
          <cell r="E314" t="str">
            <v>Pigmento opaco,con un alto nivel de solidez.</v>
          </cell>
          <cell r="F314" t="str">
            <v>Perileno; Pigmento rojo 179</v>
          </cell>
          <cell r="G314" t="str">
            <v>Sólido</v>
          </cell>
          <cell r="H314" t="str">
            <v>Polvo</v>
          </cell>
          <cell r="I314" t="str">
            <v>-</v>
          </cell>
          <cell r="J314" t="str">
            <v>-</v>
          </cell>
          <cell r="K314" t="str">
            <v>-</v>
          </cell>
          <cell r="L314">
            <v>1.65</v>
          </cell>
          <cell r="M314">
            <v>100</v>
          </cell>
          <cell r="N314">
            <v>100</v>
          </cell>
          <cell r="O314">
            <v>32</v>
          </cell>
          <cell r="P314" t="str">
            <v>N/A</v>
          </cell>
          <cell r="Q314" t="str">
            <v>N/A</v>
          </cell>
          <cell r="R314" t="str">
            <v>N/A</v>
          </cell>
          <cell r="S314" t="str">
            <v>N/A</v>
          </cell>
          <cell r="T314">
            <v>71130</v>
          </cell>
          <cell r="U314" t="str">
            <v>-</v>
          </cell>
          <cell r="V314" t="str">
            <v>-</v>
          </cell>
          <cell r="W314" t="str">
            <v>-</v>
          </cell>
          <cell r="X314" t="str">
            <v>-</v>
          </cell>
          <cell r="Y314" t="str">
            <v>-</v>
          </cell>
        </row>
        <row r="315">
          <cell r="A315" t="str">
            <v>PR-99-5841</v>
          </cell>
          <cell r="B315" t="str">
            <v>LYSOPAC RED 7030C</v>
          </cell>
          <cell r="C315" t="str">
            <v>Pigmento</v>
          </cell>
          <cell r="D315" t="str">
            <v>Rojos orgánicos</v>
          </cell>
          <cell r="E315" t="str">
            <v>Es un pigmento rojo orgánico. Tiene un tono rojo amarillento muy puro ofreciendo un buen poder cubriente. Tiene buena resistencia a la intemperie y a la luz</v>
          </cell>
          <cell r="F315" t="str">
            <v>Pigmento rojo 170; Naftol</v>
          </cell>
          <cell r="G315" t="str">
            <v>Sólido</v>
          </cell>
          <cell r="H315" t="str">
            <v>Polvo</v>
          </cell>
          <cell r="I315" t="str">
            <v>-</v>
          </cell>
          <cell r="J315" t="str">
            <v>-</v>
          </cell>
          <cell r="K315" t="str">
            <v>-</v>
          </cell>
          <cell r="L315">
            <v>1.288</v>
          </cell>
          <cell r="M315">
            <v>100</v>
          </cell>
          <cell r="N315">
            <v>100</v>
          </cell>
          <cell r="O315">
            <v>49</v>
          </cell>
          <cell r="P315" t="str">
            <v>N/A</v>
          </cell>
          <cell r="Q315" t="str">
            <v>N/A</v>
          </cell>
          <cell r="R315" t="str">
            <v>N/A</v>
          </cell>
          <cell r="S315" t="str">
            <v>N/A</v>
          </cell>
          <cell r="T315">
            <v>12475</v>
          </cell>
          <cell r="U315" t="str">
            <v>-</v>
          </cell>
          <cell r="V315" t="str">
            <v>-</v>
          </cell>
          <cell r="W315" t="str">
            <v>-</v>
          </cell>
          <cell r="X315" t="str">
            <v>-</v>
          </cell>
          <cell r="Y315" t="str">
            <v>-</v>
          </cell>
        </row>
        <row r="316">
          <cell r="A316" t="str">
            <v>PRB-6073</v>
          </cell>
          <cell r="B316" t="str">
            <v>PERRINDO RED R-6420</v>
          </cell>
          <cell r="C316" t="str">
            <v>Pigmento</v>
          </cell>
          <cell r="D316" t="str">
            <v>Rojos orgánicos</v>
          </cell>
          <cell r="E316" t="str">
            <v>Utilizado como carga en la fabricacion de recubrimientos para autos.</v>
          </cell>
          <cell r="F316" t="str">
            <v>Perileno; Pigmento rojo 224</v>
          </cell>
          <cell r="G316" t="str">
            <v>Sólido</v>
          </cell>
          <cell r="H316" t="str">
            <v>Polvo rojo</v>
          </cell>
          <cell r="I316" t="str">
            <v>-</v>
          </cell>
          <cell r="J316" t="str">
            <v>-</v>
          </cell>
          <cell r="K316" t="str">
            <v>-</v>
          </cell>
          <cell r="L316">
            <v>1.6763729999999999</v>
          </cell>
          <cell r="M316">
            <v>100</v>
          </cell>
          <cell r="N316">
            <v>100</v>
          </cell>
          <cell r="O316">
            <v>46</v>
          </cell>
          <cell r="P316" t="str">
            <v>N/A</v>
          </cell>
          <cell r="Q316" t="str">
            <v>N/A</v>
          </cell>
          <cell r="R316" t="str">
            <v>N/A</v>
          </cell>
          <cell r="S316" t="str">
            <v>N/A</v>
          </cell>
          <cell r="T316">
            <v>71127</v>
          </cell>
          <cell r="U316" t="str">
            <v>-</v>
          </cell>
          <cell r="V316" t="str">
            <v>-</v>
          </cell>
          <cell r="W316" t="str">
            <v>-</v>
          </cell>
          <cell r="X316" t="str">
            <v>-</v>
          </cell>
          <cell r="Y316" t="str">
            <v>-</v>
          </cell>
        </row>
        <row r="317">
          <cell r="A317" t="str">
            <v>PRH-9435</v>
          </cell>
          <cell r="B317" t="str">
            <v>228-6713 R-6713 QUINDO RED 19</v>
          </cell>
          <cell r="C317" t="str">
            <v>Pigmento</v>
          </cell>
          <cell r="D317" t="str">
            <v>Rojos orgánicos</v>
          </cell>
          <cell r="E317" t="str">
            <v>Permite una buena durabilidad de color en la pinturas</v>
          </cell>
          <cell r="F317" t="str">
            <v>Quinacridona; Pigmento violeta 19</v>
          </cell>
          <cell r="G317" t="str">
            <v>Sólido</v>
          </cell>
          <cell r="H317" t="str">
            <v>Polvo</v>
          </cell>
          <cell r="I317">
            <v>213</v>
          </cell>
          <cell r="J317" t="str">
            <v>-</v>
          </cell>
          <cell r="K317" t="str">
            <v>-</v>
          </cell>
          <cell r="L317">
            <v>1.4870000000000001</v>
          </cell>
          <cell r="M317">
            <v>100</v>
          </cell>
          <cell r="N317">
            <v>100</v>
          </cell>
          <cell r="O317">
            <v>57</v>
          </cell>
          <cell r="P317" t="str">
            <v>N/A</v>
          </cell>
          <cell r="Q317" t="str">
            <v>N/A</v>
          </cell>
          <cell r="R317" t="str">
            <v>N/A</v>
          </cell>
          <cell r="S317" t="str">
            <v>N/A</v>
          </cell>
          <cell r="T317">
            <v>73900</v>
          </cell>
          <cell r="U317" t="str">
            <v>-</v>
          </cell>
          <cell r="V317" t="str">
            <v>-</v>
          </cell>
          <cell r="W317" t="str">
            <v>-</v>
          </cell>
          <cell r="X317" t="str">
            <v>-</v>
          </cell>
          <cell r="Y317" t="str">
            <v>-</v>
          </cell>
        </row>
        <row r="318">
          <cell r="A318" t="str">
            <v>PS-19-8024</v>
          </cell>
          <cell r="B318" t="str">
            <v>BAYFERROX 4910</v>
          </cell>
          <cell r="C318" t="str">
            <v>Pigmento</v>
          </cell>
          <cell r="D318" t="str">
            <v>Amarillo óxido de hierro</v>
          </cell>
          <cell r="E318" t="str">
            <v>Óxido de hierro alpha sintético. Tiene excelente resistencia a la luz, fuerza de tinturación, consistencia de color y estabilidad a la intemperie.</v>
          </cell>
          <cell r="F318" t="str">
            <v>Óxido de hiero amarillo</v>
          </cell>
          <cell r="G318" t="str">
            <v>Sólido</v>
          </cell>
          <cell r="H318" t="str">
            <v>Polvo rojo</v>
          </cell>
          <cell r="I318" t="str">
            <v>-</v>
          </cell>
          <cell r="J318" t="str">
            <v>-</v>
          </cell>
          <cell r="K318" t="str">
            <v>-</v>
          </cell>
          <cell r="L318">
            <v>4.0999999999999996</v>
          </cell>
          <cell r="M318">
            <v>100</v>
          </cell>
          <cell r="N318">
            <v>100</v>
          </cell>
          <cell r="O318">
            <v>32</v>
          </cell>
          <cell r="P318" t="str">
            <v>N/A</v>
          </cell>
          <cell r="Q318" t="str">
            <v>N/A</v>
          </cell>
          <cell r="R318" t="str">
            <v>N/A</v>
          </cell>
          <cell r="S318" t="str">
            <v>N/A</v>
          </cell>
          <cell r="T318">
            <v>77492</v>
          </cell>
          <cell r="U318" t="str">
            <v>-</v>
          </cell>
          <cell r="V318" t="str">
            <v>-</v>
          </cell>
          <cell r="W318" t="str">
            <v>-</v>
          </cell>
          <cell r="X318" t="str">
            <v>-</v>
          </cell>
          <cell r="Y318" t="str">
            <v>-</v>
          </cell>
        </row>
        <row r="319">
          <cell r="A319" t="str">
            <v>PS-21-4673</v>
          </cell>
          <cell r="B319" t="str">
            <v>SICOTRANS YELLOW L 1916</v>
          </cell>
          <cell r="C319" t="str">
            <v>Pigmento</v>
          </cell>
          <cell r="D319" t="str">
            <v>Amarillo óxido de hierro</v>
          </cell>
          <cell r="E319" t="str">
            <v>Pigmento con un alto grado de transparencia  permite usarlos en formulaciones de recubrimientos con efectos. Este pigmento en particular se recomienda para sistemas base agua. Previene la delaminción entre capas. Tiene resistencia a la intemperie y alta absorción UV</v>
          </cell>
          <cell r="F319" t="str">
            <v>Óxido de hierro hidratado; Pigmento amarillo 42</v>
          </cell>
          <cell r="G319" t="str">
            <v>Sólido</v>
          </cell>
          <cell r="H319" t="str">
            <v>Polvo amarillo</v>
          </cell>
          <cell r="I319" t="str">
            <v>-</v>
          </cell>
          <cell r="J319" t="str">
            <v>-</v>
          </cell>
          <cell r="K319" t="str">
            <v>-</v>
          </cell>
          <cell r="L319">
            <v>3.6998829999999998</v>
          </cell>
          <cell r="M319">
            <v>100</v>
          </cell>
          <cell r="N319">
            <v>100</v>
          </cell>
          <cell r="O319">
            <v>47</v>
          </cell>
          <cell r="P319" t="str">
            <v>N/A</v>
          </cell>
          <cell r="Q319" t="str">
            <v>N/A</v>
          </cell>
          <cell r="R319" t="str">
            <v>N/A</v>
          </cell>
          <cell r="S319" t="str">
            <v>N/A</v>
          </cell>
          <cell r="T319">
            <v>77492</v>
          </cell>
          <cell r="U319" t="str">
            <v>-</v>
          </cell>
          <cell r="V319" t="str">
            <v>-</v>
          </cell>
          <cell r="W319" t="str">
            <v>-</v>
          </cell>
          <cell r="X319" t="str">
            <v>-</v>
          </cell>
          <cell r="Y319" t="str">
            <v>-</v>
          </cell>
        </row>
        <row r="320">
          <cell r="A320" t="str">
            <v>PS-58-1276</v>
          </cell>
          <cell r="B320" t="str">
            <v>CAPPOXYT YELLOW  4212X</v>
          </cell>
          <cell r="C320" t="str">
            <v>Pigmento</v>
          </cell>
          <cell r="D320" t="str">
            <v xml:space="preserve">Óxidp de hierro </v>
          </cell>
          <cell r="E320" t="str">
            <v>Oxido de hierro especialmente usado para pinturas de maderas. ofrece muy buena  capacidad de dispersión.</v>
          </cell>
          <cell r="F320" t="str">
            <v>Pigmento amarillo 42</v>
          </cell>
          <cell r="G320" t="str">
            <v>sólido</v>
          </cell>
          <cell r="H320" t="str">
            <v>Polvo</v>
          </cell>
          <cell r="I320" t="str">
            <v>_</v>
          </cell>
          <cell r="J320" t="str">
            <v>_</v>
          </cell>
          <cell r="K320" t="str">
            <v>_</v>
          </cell>
          <cell r="L320">
            <v>3.6</v>
          </cell>
          <cell r="M320">
            <v>100</v>
          </cell>
          <cell r="N320">
            <v>100</v>
          </cell>
          <cell r="O320">
            <v>0</v>
          </cell>
          <cell r="P320">
            <v>0</v>
          </cell>
          <cell r="Q320">
            <v>0</v>
          </cell>
          <cell r="R320">
            <v>0</v>
          </cell>
          <cell r="S320">
            <v>0</v>
          </cell>
          <cell r="T320">
            <v>0</v>
          </cell>
          <cell r="U320">
            <v>0</v>
          </cell>
          <cell r="V320">
            <v>0</v>
          </cell>
          <cell r="W320">
            <v>0</v>
          </cell>
          <cell r="X320">
            <v>0</v>
          </cell>
          <cell r="Y320">
            <v>0</v>
          </cell>
        </row>
        <row r="321">
          <cell r="A321" t="str">
            <v>PS-69-9913</v>
          </cell>
          <cell r="B321" t="str">
            <v>NUBIFER Y-5021</v>
          </cell>
          <cell r="C321" t="str">
            <v>Pigmento</v>
          </cell>
          <cell r="D321" t="str">
            <v>Amarillo óxido de hierro</v>
          </cell>
          <cell r="E321" t="str">
            <v>Es un pigmento micronizado, por lo que minimiza la presencia de aglomerados. Su alta dispersabilidad  incrementa los índices de productividad. Mejora la consistencia del color y el brillo</v>
          </cell>
          <cell r="F321" t="str">
            <v>Óxido hidróxido de hierro: Pigmento amarillo 42</v>
          </cell>
          <cell r="G321" t="str">
            <v>Sólido</v>
          </cell>
          <cell r="H321" t="str">
            <v>Polvo amarillo</v>
          </cell>
          <cell r="I321" t="str">
            <v>-</v>
          </cell>
          <cell r="J321" t="str">
            <v>-</v>
          </cell>
          <cell r="K321" t="str">
            <v>-</v>
          </cell>
          <cell r="L321">
            <v>4.0999999999999996</v>
          </cell>
          <cell r="M321">
            <v>100</v>
          </cell>
          <cell r="N321">
            <v>100</v>
          </cell>
          <cell r="O321">
            <v>33</v>
          </cell>
          <cell r="P321" t="str">
            <v>N/A</v>
          </cell>
          <cell r="Q321" t="str">
            <v>N/A</v>
          </cell>
          <cell r="R321" t="str">
            <v>N/A</v>
          </cell>
          <cell r="S321" t="str">
            <v>N/A</v>
          </cell>
          <cell r="T321">
            <v>77492</v>
          </cell>
          <cell r="U321" t="str">
            <v>-</v>
          </cell>
          <cell r="V321" t="str">
            <v>-</v>
          </cell>
          <cell r="W321" t="str">
            <v>-</v>
          </cell>
          <cell r="X321" t="str">
            <v>-</v>
          </cell>
          <cell r="Y321" t="str">
            <v>-</v>
          </cell>
        </row>
        <row r="322">
          <cell r="A322" t="str">
            <v>PS-72-7178</v>
          </cell>
          <cell r="B322" t="str">
            <v>FERRIT Y28M YELLOW IRON OXIDE</v>
          </cell>
          <cell r="C322" t="str">
            <v>Pigmento</v>
          </cell>
          <cell r="D322" t="str">
            <v>Amarillo óxido de hierro</v>
          </cell>
          <cell r="E322" t="str">
            <v>Resistente a la opacidad e  interfiere, usado como pigmento en  recubriemientos.</v>
          </cell>
          <cell r="F322" t="str">
            <v>Óxido de hierro sintético - Pigmento amarillo 42</v>
          </cell>
          <cell r="G322" t="str">
            <v>Sólido</v>
          </cell>
          <cell r="H322" t="str">
            <v>Polvo</v>
          </cell>
          <cell r="I322" t="str">
            <v>-</v>
          </cell>
          <cell r="J322" t="str">
            <v>-</v>
          </cell>
          <cell r="K322" t="str">
            <v>-</v>
          </cell>
          <cell r="L322">
            <v>4</v>
          </cell>
          <cell r="M322">
            <v>99.5</v>
          </cell>
          <cell r="N322">
            <v>97.99</v>
          </cell>
          <cell r="O322">
            <v>25</v>
          </cell>
          <cell r="P322" t="str">
            <v>N/A</v>
          </cell>
          <cell r="Q322" t="str">
            <v>N/A</v>
          </cell>
          <cell r="R322" t="str">
            <v>N/A</v>
          </cell>
          <cell r="S322" t="str">
            <v>N/A</v>
          </cell>
          <cell r="T322">
            <v>77492</v>
          </cell>
          <cell r="U322" t="str">
            <v>-</v>
          </cell>
          <cell r="V322" t="str">
            <v>-</v>
          </cell>
          <cell r="W322" t="str">
            <v>-</v>
          </cell>
          <cell r="X322" t="str">
            <v>-</v>
          </cell>
          <cell r="Y322" t="str">
            <v>-</v>
          </cell>
        </row>
        <row r="323">
          <cell r="A323" t="str">
            <v>PS-89-9925</v>
          </cell>
          <cell r="B323" t="str">
            <v xml:space="preserve">BAYFERROX 3910 </v>
          </cell>
          <cell r="C323" t="str">
            <v>Pigmento</v>
          </cell>
          <cell r="D323" t="str">
            <v>Amarillo óxido de hierro</v>
          </cell>
          <cell r="E323" t="str">
            <v>Óxido de hierro amarillo micronizado con absorción de aceite reducida y excelente dispersión. Es un pigmento de alto rendimiento</v>
          </cell>
          <cell r="F323" t="str">
            <v>Pigmento óxido de hierro amarillo</v>
          </cell>
          <cell r="G323" t="str">
            <v>Sólido</v>
          </cell>
          <cell r="H323" t="str">
            <v>Polvo amarillo</v>
          </cell>
          <cell r="I323" t="str">
            <v>-</v>
          </cell>
          <cell r="J323" t="str">
            <v>-</v>
          </cell>
          <cell r="K323" t="str">
            <v>-</v>
          </cell>
          <cell r="L323">
            <v>4.0919999999999996</v>
          </cell>
          <cell r="M323">
            <v>100</v>
          </cell>
          <cell r="N323">
            <v>100</v>
          </cell>
          <cell r="O323">
            <v>35</v>
          </cell>
          <cell r="P323" t="str">
            <v>N/A</v>
          </cell>
          <cell r="Q323" t="str">
            <v>N/A</v>
          </cell>
          <cell r="R323" t="str">
            <v>N/A</v>
          </cell>
          <cell r="S323" t="str">
            <v>N/A</v>
          </cell>
          <cell r="T323">
            <v>77492</v>
          </cell>
          <cell r="U323" t="str">
            <v>-</v>
          </cell>
          <cell r="V323" t="str">
            <v>-</v>
          </cell>
          <cell r="W323" t="str">
            <v>-</v>
          </cell>
          <cell r="X323" t="str">
            <v>-</v>
          </cell>
          <cell r="Y323" t="str">
            <v>-</v>
          </cell>
        </row>
        <row r="324">
          <cell r="A324" t="str">
            <v>PS-91-5224</v>
          </cell>
          <cell r="B324" t="str">
            <v xml:space="preserve">BAYFERROX 3920 </v>
          </cell>
          <cell r="C324" t="str">
            <v>Pigmento</v>
          </cell>
          <cell r="D324" t="str">
            <v>Amarillo óxido de hierro</v>
          </cell>
          <cell r="E324" t="str">
            <v>Óxido de hierro amarillo micronizado con absorción de aceite reducida y excelente dispersión. Es un pigmento de alto rendimiento</v>
          </cell>
          <cell r="F324" t="str">
            <v>IRON OXIDE; C.I. PIGMENT YELLOW 42</v>
          </cell>
          <cell r="G324" t="str">
            <v>Sólido</v>
          </cell>
          <cell r="H324" t="str">
            <v>Polvo amarillo</v>
          </cell>
          <cell r="I324" t="str">
            <v>-</v>
          </cell>
          <cell r="J324" t="str">
            <v>-</v>
          </cell>
          <cell r="K324" t="str">
            <v>-</v>
          </cell>
          <cell r="L324">
            <v>4.0924339999999999</v>
          </cell>
          <cell r="M324">
            <v>100</v>
          </cell>
          <cell r="N324">
            <v>100</v>
          </cell>
          <cell r="O324">
            <v>35</v>
          </cell>
          <cell r="P324" t="str">
            <v>N/A</v>
          </cell>
          <cell r="Q324" t="str">
            <v>N/A</v>
          </cell>
          <cell r="R324" t="str">
            <v>N/A</v>
          </cell>
          <cell r="S324" t="str">
            <v>N/A</v>
          </cell>
          <cell r="T324">
            <v>77492</v>
          </cell>
          <cell r="U324" t="str">
            <v>-</v>
          </cell>
          <cell r="V324" t="str">
            <v>-</v>
          </cell>
          <cell r="W324" t="str">
            <v>-</v>
          </cell>
          <cell r="X324" t="str">
            <v>-</v>
          </cell>
          <cell r="Y324" t="str">
            <v>-</v>
          </cell>
        </row>
        <row r="325">
          <cell r="A325" t="str">
            <v>PS-92-5790</v>
          </cell>
          <cell r="B325" t="str">
            <v xml:space="preserve">BAYFERROX 915 </v>
          </cell>
          <cell r="C325" t="str">
            <v>Pigmento</v>
          </cell>
          <cell r="D325" t="str">
            <v>Amarillo óxido de hierro</v>
          </cell>
          <cell r="E325" t="str">
            <v>Óxido de hierro alpha sintético amarillo</v>
          </cell>
          <cell r="F325" t="str">
            <v>CI PIGMENT YELLOW 42; FEOOH</v>
          </cell>
          <cell r="G325" t="str">
            <v>Sólido</v>
          </cell>
          <cell r="H325" t="str">
            <v>Polvo</v>
          </cell>
          <cell r="I325" t="str">
            <v>-</v>
          </cell>
          <cell r="J325" t="str">
            <v>-</v>
          </cell>
          <cell r="K325" t="str">
            <v>-</v>
          </cell>
          <cell r="L325">
            <v>4.0919999999999996</v>
          </cell>
          <cell r="M325">
            <v>100</v>
          </cell>
          <cell r="N325">
            <v>100</v>
          </cell>
          <cell r="O325">
            <v>32</v>
          </cell>
          <cell r="P325" t="str">
            <v>N/A</v>
          </cell>
          <cell r="Q325" t="str">
            <v>N/A</v>
          </cell>
          <cell r="R325" t="str">
            <v>N/A</v>
          </cell>
          <cell r="S325" t="str">
            <v>N/A</v>
          </cell>
          <cell r="T325">
            <v>77492</v>
          </cell>
          <cell r="U325" t="str">
            <v>-</v>
          </cell>
          <cell r="V325" t="str">
            <v>-</v>
          </cell>
          <cell r="W325" t="str">
            <v>-</v>
          </cell>
          <cell r="X325" t="str">
            <v>-</v>
          </cell>
          <cell r="Y325" t="str">
            <v>-</v>
          </cell>
        </row>
        <row r="326">
          <cell r="A326" t="str">
            <v>PT-13-1462</v>
          </cell>
          <cell r="B326" t="str">
            <v/>
          </cell>
          <cell r="C326" t="str">
            <v>Pigmento</v>
          </cell>
          <cell r="D326" t="str">
            <v>Dióxido de titanio</v>
          </cell>
          <cell r="E326" t="str">
            <v>Mantiene su color en cualquier sircunstancia que se encuentre.</v>
          </cell>
          <cell r="F326" t="str">
            <v>Dióxido de titanio</v>
          </cell>
          <cell r="G326" t="str">
            <v>sólido</v>
          </cell>
          <cell r="H326" t="str">
            <v>Polvo blanco</v>
          </cell>
          <cell r="I326" t="str">
            <v>_</v>
          </cell>
          <cell r="J326" t="str">
            <v>_</v>
          </cell>
          <cell r="K326" t="str">
            <v>_</v>
          </cell>
          <cell r="L326">
            <v>4</v>
          </cell>
          <cell r="M326">
            <v>100</v>
          </cell>
          <cell r="N326">
            <v>100</v>
          </cell>
          <cell r="O326">
            <v>0</v>
          </cell>
          <cell r="P326">
            <v>0</v>
          </cell>
          <cell r="Q326">
            <v>0</v>
          </cell>
          <cell r="R326">
            <v>0</v>
          </cell>
          <cell r="S326">
            <v>0</v>
          </cell>
          <cell r="T326" t="str">
            <v/>
          </cell>
          <cell r="U326">
            <v>0</v>
          </cell>
          <cell r="V326">
            <v>0</v>
          </cell>
          <cell r="W326">
            <v>0</v>
          </cell>
          <cell r="X326">
            <v>0</v>
          </cell>
          <cell r="Y326">
            <v>0</v>
          </cell>
        </row>
        <row r="327">
          <cell r="A327" t="str">
            <v>PT-25-1130</v>
          </cell>
          <cell r="B327" t="str">
            <v>TIOXIDE TR93</v>
          </cell>
          <cell r="C327" t="str">
            <v>Pigmento</v>
          </cell>
          <cell r="D327" t="str">
            <v>Dióxido de titanio</v>
          </cell>
          <cell r="E327" t="str">
            <v>Pigmento de rutilo super durable. Tiene excelentes propiedades de dispersión que resultan en recubrimientos de alto brillo y opacidad con excelente color. Se usa en recubrimientos donde se necesita alta durabilidad</v>
          </cell>
          <cell r="F327" t="str">
            <v>Dióxido de titanio</v>
          </cell>
          <cell r="G327" t="str">
            <v>Sólido</v>
          </cell>
          <cell r="H327" t="str">
            <v>Polvo blanco</v>
          </cell>
          <cell r="I327" t="str">
            <v>-</v>
          </cell>
          <cell r="J327" t="str">
            <v>-</v>
          </cell>
          <cell r="K327" t="str">
            <v>-</v>
          </cell>
          <cell r="L327">
            <v>4.0141869999999997</v>
          </cell>
          <cell r="M327">
            <v>100</v>
          </cell>
          <cell r="N327">
            <v>100</v>
          </cell>
          <cell r="O327">
            <v>18</v>
          </cell>
          <cell r="P327" t="str">
            <v>N/A</v>
          </cell>
          <cell r="Q327" t="str">
            <v>N/A</v>
          </cell>
          <cell r="R327" t="str">
            <v>N/A</v>
          </cell>
          <cell r="S327" t="str">
            <v>N/A</v>
          </cell>
          <cell r="T327" t="str">
            <v>N/A</v>
          </cell>
          <cell r="U327" t="str">
            <v>-</v>
          </cell>
          <cell r="V327" t="str">
            <v>-</v>
          </cell>
          <cell r="W327" t="str">
            <v>-</v>
          </cell>
          <cell r="X327" t="str">
            <v>-</v>
          </cell>
          <cell r="Y327" t="str">
            <v>-</v>
          </cell>
        </row>
        <row r="328">
          <cell r="A328" t="str">
            <v>PT-28-8881</v>
          </cell>
          <cell r="B328" t="str">
            <v>TITANIUM DIOXIDE PIGMENT BLR-699</v>
          </cell>
          <cell r="C328" t="str">
            <v>Pigmento</v>
          </cell>
          <cell r="D328" t="str">
            <v>Dióxido de titanio</v>
          </cell>
          <cell r="E328" t="str">
            <v>Mantiene su color en cualquier circunstancia que se encuentre.</v>
          </cell>
          <cell r="F328" t="str">
            <v>Dióxido de titanio</v>
          </cell>
          <cell r="G328" t="str">
            <v>sólido</v>
          </cell>
          <cell r="H328" t="str">
            <v>Polvo blanco</v>
          </cell>
          <cell r="I328" t="str">
            <v>_</v>
          </cell>
          <cell r="J328" t="str">
            <v>_</v>
          </cell>
          <cell r="K328" t="str">
            <v>_</v>
          </cell>
          <cell r="L328">
            <v>4.2</v>
          </cell>
          <cell r="M328">
            <v>100</v>
          </cell>
          <cell r="N328">
            <v>100</v>
          </cell>
        </row>
        <row r="329">
          <cell r="A329" t="str">
            <v>PT-43-3389</v>
          </cell>
          <cell r="B329" t="str">
            <v>DIOXIDO TITANIO RXL</v>
          </cell>
          <cell r="C329" t="str">
            <v>Pigmento</v>
          </cell>
          <cell r="D329" t="str">
            <v>Dióxido de titanio</v>
          </cell>
          <cell r="E329" t="str">
            <v>Mantiene su color en cualquier sircunstancia que se encuentre.</v>
          </cell>
          <cell r="F329" t="str">
            <v>Pigmento de dióxido de titanio</v>
          </cell>
          <cell r="G329" t="str">
            <v>sólido</v>
          </cell>
          <cell r="H329" t="str">
            <v>Polvo</v>
          </cell>
          <cell r="I329" t="str">
            <v>_</v>
          </cell>
          <cell r="J329" t="str">
            <v>_</v>
          </cell>
          <cell r="K329" t="str">
            <v>_</v>
          </cell>
          <cell r="L329">
            <v>3.72</v>
          </cell>
          <cell r="M329">
            <v>98</v>
          </cell>
          <cell r="N329">
            <v>92.399000000000001</v>
          </cell>
          <cell r="O329">
            <v>0</v>
          </cell>
          <cell r="P329">
            <v>0</v>
          </cell>
          <cell r="Q329">
            <v>0</v>
          </cell>
          <cell r="R329">
            <v>0</v>
          </cell>
          <cell r="S329">
            <v>0</v>
          </cell>
          <cell r="T329">
            <v>0</v>
          </cell>
          <cell r="U329">
            <v>0</v>
          </cell>
          <cell r="V329">
            <v>0</v>
          </cell>
          <cell r="W329">
            <v>0</v>
          </cell>
          <cell r="X329">
            <v>0</v>
          </cell>
          <cell r="Y329">
            <v>0</v>
          </cell>
        </row>
        <row r="330">
          <cell r="A330" t="str">
            <v>PT-62-9166</v>
          </cell>
          <cell r="B330" t="str">
            <v>TIONA 595</v>
          </cell>
          <cell r="C330" t="str">
            <v>Pigmento</v>
          </cell>
          <cell r="D330" t="str">
            <v>Dióxido de titanio</v>
          </cell>
          <cell r="E330" t="str">
            <v>Este pigmento blanco está diseñado para dar una muy buena combinación de dispersión, opacidad, brillo y durabilidad en un amplio rango interior y exterior.</v>
          </cell>
          <cell r="F330" t="str">
            <v>Pigmento dióxido de titanio/Rutilo seco/Pigmento blanco 6</v>
          </cell>
          <cell r="G330" t="str">
            <v>Sólido</v>
          </cell>
          <cell r="H330" t="str">
            <v>Polvo blanco</v>
          </cell>
          <cell r="I330" t="str">
            <v>-</v>
          </cell>
          <cell r="J330" t="str">
            <v>-</v>
          </cell>
          <cell r="K330" t="str">
            <v>-</v>
          </cell>
          <cell r="L330">
            <v>4.0980660000000002</v>
          </cell>
          <cell r="M330">
            <v>100</v>
          </cell>
          <cell r="N330">
            <v>100</v>
          </cell>
          <cell r="O330">
            <v>19</v>
          </cell>
          <cell r="P330" t="str">
            <v>N/A</v>
          </cell>
          <cell r="Q330" t="str">
            <v>N/A</v>
          </cell>
          <cell r="R330" t="str">
            <v>N/A</v>
          </cell>
          <cell r="S330" t="str">
            <v>N/A</v>
          </cell>
          <cell r="T330">
            <v>77891</v>
          </cell>
          <cell r="U330" t="str">
            <v>-</v>
          </cell>
          <cell r="V330" t="str">
            <v>-</v>
          </cell>
          <cell r="W330" t="str">
            <v>-</v>
          </cell>
          <cell r="X330" t="str">
            <v>-</v>
          </cell>
          <cell r="Y330" t="str">
            <v>-</v>
          </cell>
        </row>
        <row r="331">
          <cell r="A331" t="str">
            <v>PT-65-4941</v>
          </cell>
          <cell r="B331" t="str">
            <v>TRONOX CR 828</v>
          </cell>
          <cell r="C331" t="str">
            <v>Pigmento</v>
          </cell>
          <cell r="D331" t="str">
            <v>Dióxido de titanio</v>
          </cell>
          <cell r="E331" t="str">
            <v>Mantiene su color en cualquier sircunstancia que se encuentre.</v>
          </cell>
          <cell r="F331" t="str">
            <v>Pigmento de dióxido de titanio</v>
          </cell>
          <cell r="G331" t="str">
            <v>sólido</v>
          </cell>
          <cell r="H331" t="str">
            <v xml:space="preserve">Polvo blanco </v>
          </cell>
          <cell r="I331" t="str">
            <v>_</v>
          </cell>
          <cell r="J331" t="str">
            <v>_</v>
          </cell>
          <cell r="K331" t="str">
            <v>_</v>
          </cell>
          <cell r="L331">
            <v>4.0999999999999996</v>
          </cell>
          <cell r="M331">
            <v>100</v>
          </cell>
          <cell r="N331">
            <v>100</v>
          </cell>
          <cell r="O331">
            <v>0</v>
          </cell>
          <cell r="P331">
            <v>0</v>
          </cell>
          <cell r="Q331">
            <v>0</v>
          </cell>
          <cell r="R331">
            <v>0</v>
          </cell>
          <cell r="S331">
            <v>0</v>
          </cell>
          <cell r="T331">
            <v>0</v>
          </cell>
          <cell r="U331">
            <v>0</v>
          </cell>
          <cell r="V331">
            <v>0</v>
          </cell>
          <cell r="W331">
            <v>0</v>
          </cell>
          <cell r="X331">
            <v>0</v>
          </cell>
          <cell r="Y331">
            <v>0</v>
          </cell>
        </row>
        <row r="332">
          <cell r="A332" t="str">
            <v>PT-82-3486</v>
          </cell>
          <cell r="B332" t="str">
            <v>TITANIUM DIOXIDE LOMON R-996</v>
          </cell>
          <cell r="C332" t="str">
            <v>Pigmento</v>
          </cell>
          <cell r="D332" t="str">
            <v>Dióxido de titanio</v>
          </cell>
          <cell r="E332" t="str">
            <v>Pigmente de una alta durabilidad y brillo.</v>
          </cell>
          <cell r="F332" t="str">
            <v>Dioxido de titanio/Pigmento blanco 6</v>
          </cell>
          <cell r="G332" t="str">
            <v>Sólido</v>
          </cell>
          <cell r="H332" t="str">
            <v>Polvo blanco</v>
          </cell>
          <cell r="I332" t="str">
            <v>-</v>
          </cell>
          <cell r="J332" t="str">
            <v>-</v>
          </cell>
          <cell r="K332" t="str">
            <v>-</v>
          </cell>
          <cell r="L332">
            <v>3.9929999999999999</v>
          </cell>
          <cell r="M332">
            <v>100</v>
          </cell>
          <cell r="N332">
            <v>100</v>
          </cell>
          <cell r="O332">
            <v>22</v>
          </cell>
          <cell r="P332" t="str">
            <v>N/A</v>
          </cell>
          <cell r="Q332" t="str">
            <v>N/A</v>
          </cell>
          <cell r="R332" t="str">
            <v>N/A</v>
          </cell>
          <cell r="S332" t="str">
            <v>N/A</v>
          </cell>
          <cell r="T332">
            <v>77891</v>
          </cell>
          <cell r="U332" t="str">
            <v>-</v>
          </cell>
          <cell r="V332" t="str">
            <v>-</v>
          </cell>
          <cell r="W332" t="str">
            <v>-</v>
          </cell>
          <cell r="X332" t="str">
            <v>-</v>
          </cell>
          <cell r="Y332" t="str">
            <v>-</v>
          </cell>
        </row>
        <row r="333">
          <cell r="A333" t="str">
            <v>PT-86-4236</v>
          </cell>
          <cell r="B333" t="str">
            <v xml:space="preserve"> TRONOX CR-826</v>
          </cell>
          <cell r="C333" t="str">
            <v>Pigmento</v>
          </cell>
          <cell r="D333" t="str">
            <v>Dióxido de titanio</v>
          </cell>
          <cell r="E333" t="str">
            <v>Pigmento blanco que combina muy buenas propiedades ópticas con alta durabilidad. Tiene alto brillo, fácil dispersión, fuerza de tinturación excepcional, excelente resistencia a la tiza y retención de brillo en aplicaciones exteriores</v>
          </cell>
          <cell r="F333" t="str">
            <v>Dióxido de titanio/Pigmento blanco 6</v>
          </cell>
          <cell r="G333" t="str">
            <v>Sólido</v>
          </cell>
          <cell r="H333" t="str">
            <v>Polvo blanco</v>
          </cell>
          <cell r="I333" t="str">
            <v>-</v>
          </cell>
          <cell r="J333" t="str">
            <v>-</v>
          </cell>
          <cell r="K333" t="str">
            <v>-</v>
          </cell>
          <cell r="L333">
            <v>4.0999999999999996</v>
          </cell>
          <cell r="M333">
            <v>100</v>
          </cell>
          <cell r="N333">
            <v>100</v>
          </cell>
          <cell r="O333">
            <v>19</v>
          </cell>
          <cell r="P333" t="str">
            <v>N/A</v>
          </cell>
          <cell r="Q333" t="str">
            <v>N/A</v>
          </cell>
          <cell r="R333" t="str">
            <v>N/A</v>
          </cell>
          <cell r="S333" t="str">
            <v>N/A</v>
          </cell>
          <cell r="T333">
            <v>77891</v>
          </cell>
          <cell r="U333" t="str">
            <v>-</v>
          </cell>
          <cell r="V333" t="str">
            <v>-</v>
          </cell>
          <cell r="W333" t="str">
            <v>-</v>
          </cell>
          <cell r="X333" t="str">
            <v>-</v>
          </cell>
          <cell r="Y333" t="str">
            <v>-</v>
          </cell>
        </row>
        <row r="334">
          <cell r="A334" t="str">
            <v>PT-94-2686</v>
          </cell>
          <cell r="B334" t="str">
            <v>TITANE ULTRAFIN L 530</v>
          </cell>
          <cell r="C334" t="str">
            <v>Pigmento</v>
          </cell>
          <cell r="D334" t="str">
            <v>Dióxido de titanio</v>
          </cell>
          <cell r="E334" t="str">
            <v>Pigmento ultrafino, tratado superficialmente con dioxido de titanio rutilo, desarrollado especificamente para dar excelente durabilidad exterior  y protección UV. Excelente dispersabilidad y es ideal para efecto metálico, dando un efecto flip dorado y un efecto flop azul ligero.</v>
          </cell>
          <cell r="F334" t="str">
            <v>Pigmento dióxido de titanio/Pigmento blanco 6</v>
          </cell>
          <cell r="G334" t="str">
            <v>Sólido</v>
          </cell>
          <cell r="H334" t="str">
            <v>Polvo blanco</v>
          </cell>
          <cell r="I334" t="str">
            <v>-</v>
          </cell>
          <cell r="J334" t="str">
            <v>-</v>
          </cell>
          <cell r="K334" t="str">
            <v>-</v>
          </cell>
          <cell r="L334">
            <v>3.5</v>
          </cell>
          <cell r="M334">
            <v>100</v>
          </cell>
          <cell r="N334">
            <v>100</v>
          </cell>
          <cell r="O334">
            <v>51</v>
          </cell>
          <cell r="P334" t="str">
            <v>N/A</v>
          </cell>
          <cell r="Q334" t="str">
            <v>N/A</v>
          </cell>
          <cell r="R334" t="str">
            <v>N/A</v>
          </cell>
          <cell r="S334" t="str">
            <v>N/A</v>
          </cell>
          <cell r="T334">
            <v>77891</v>
          </cell>
          <cell r="U334" t="str">
            <v>-</v>
          </cell>
          <cell r="V334" t="str">
            <v>-</v>
          </cell>
          <cell r="W334" t="str">
            <v>-</v>
          </cell>
          <cell r="X334" t="str">
            <v>-</v>
          </cell>
          <cell r="Y334" t="str">
            <v>-</v>
          </cell>
        </row>
        <row r="335">
          <cell r="A335" t="str">
            <v>PV-38-7503</v>
          </cell>
          <cell r="B335" t="str">
            <v>HOSTAPERM BROWN HFR 01</v>
          </cell>
          <cell r="C335" t="str">
            <v>Pigmento</v>
          </cell>
          <cell r="D335" t="str">
            <v>Marrón, ambar</v>
          </cell>
          <cell r="E335" t="str">
            <v xml:space="preserve">Pigmento benzimidazolona de color café oscuro, muy transparente, con excelente resistencia a la luz, a los solventes y a la intemperie, así como alta estabilidad al calor </v>
          </cell>
          <cell r="F335" t="str">
            <v>Pigmento café 25; Benzinidazolona</v>
          </cell>
          <cell r="G335" t="str">
            <v>Sólido</v>
          </cell>
          <cell r="H335" t="str">
            <v>Polvo café</v>
          </cell>
          <cell r="I335" t="str">
            <v>-</v>
          </cell>
          <cell r="J335" t="str">
            <v>-</v>
          </cell>
          <cell r="K335" t="str">
            <v>-</v>
          </cell>
          <cell r="L335">
            <v>1.4870000000000001</v>
          </cell>
          <cell r="M335">
            <v>100</v>
          </cell>
          <cell r="N335">
            <v>100</v>
          </cell>
          <cell r="O335">
            <v>65</v>
          </cell>
          <cell r="P335" t="str">
            <v>N/A</v>
          </cell>
          <cell r="Q335" t="str">
            <v>N/A</v>
          </cell>
          <cell r="R335" t="str">
            <v>N/A</v>
          </cell>
          <cell r="S335" t="str">
            <v>N/A</v>
          </cell>
          <cell r="T335">
            <v>12510</v>
          </cell>
          <cell r="U335" t="str">
            <v>-</v>
          </cell>
          <cell r="V335" t="str">
            <v>-</v>
          </cell>
          <cell r="W335" t="str">
            <v>-</v>
          </cell>
          <cell r="X335" t="str">
            <v>-</v>
          </cell>
          <cell r="Y335" t="str">
            <v>-</v>
          </cell>
        </row>
        <row r="336">
          <cell r="A336" t="str">
            <v>PX-34-9571</v>
          </cell>
          <cell r="B336" t="str">
            <v>PALIOTAN YELLOW L 1145</v>
          </cell>
          <cell r="C336" t="str">
            <v>Pigmento</v>
          </cell>
          <cell r="D336" t="str">
            <v>Amarillo inorgánico</v>
          </cell>
          <cell r="E336" t="str">
            <v>Pigmento de color amarillo. El bismuto de vanadato es un pigmento inorgánico libre de plomo recomendado en aplicaciones de alto rendimiento, debido a su brillo y alto poder colorante. Su estabilidad térmica es superior a los 200 °C y presenta buena resistencia a los solventes, ácidos, álcalis y dióxidos de azufre, a la luz y a la intemperie.</v>
          </cell>
          <cell r="F336" t="str">
            <v>Pigmento amarillo 184 y 138; Vanadato de Bismuto</v>
          </cell>
          <cell r="G336" t="str">
            <v>Sólido</v>
          </cell>
          <cell r="H336" t="str">
            <v>Polvo amarillo</v>
          </cell>
          <cell r="I336" t="str">
            <v>-</v>
          </cell>
          <cell r="J336" t="str">
            <v>-</v>
          </cell>
          <cell r="K336" t="str">
            <v>-</v>
          </cell>
          <cell r="L336">
            <v>3.894361</v>
          </cell>
          <cell r="M336">
            <v>100</v>
          </cell>
          <cell r="N336">
            <v>100</v>
          </cell>
          <cell r="O336" t="str">
            <v>No Info</v>
          </cell>
          <cell r="P336" t="str">
            <v>N/A</v>
          </cell>
          <cell r="Q336" t="str">
            <v>N/A</v>
          </cell>
          <cell r="R336" t="str">
            <v>N/A</v>
          </cell>
          <cell r="S336" t="str">
            <v>N/A</v>
          </cell>
          <cell r="T336">
            <v>771740</v>
          </cell>
          <cell r="U336" t="str">
            <v>-</v>
          </cell>
          <cell r="V336" t="str">
            <v>-</v>
          </cell>
          <cell r="W336" t="str">
            <v>-</v>
          </cell>
          <cell r="X336" t="str">
            <v>-</v>
          </cell>
          <cell r="Y336" t="str">
            <v>-</v>
          </cell>
        </row>
        <row r="337">
          <cell r="A337" t="str">
            <v>PX-67-2384</v>
          </cell>
          <cell r="B337" t="str">
            <v>LYSOPAC YELLOW 6616B</v>
          </cell>
          <cell r="C337" t="str">
            <v>Pigmento</v>
          </cell>
          <cell r="D337" t="str">
            <v>Amarillo inorgánico</v>
          </cell>
          <cell r="E337" t="str">
            <v>Pigmento inorgánico de bismuto de vanadato. Tiene una sombra amarilla verdosa y muy limpia, alto poder cubriente, junto con una buena resistencia a la luz y a la intemperie</v>
          </cell>
          <cell r="F337" t="str">
            <v>Pigmento amarillo 184; Vanadato de Bismuto</v>
          </cell>
          <cell r="G337" t="str">
            <v>Sólido</v>
          </cell>
          <cell r="H337" t="str">
            <v>Polvo</v>
          </cell>
          <cell r="I337" t="str">
            <v>-</v>
          </cell>
          <cell r="J337" t="str">
            <v>-</v>
          </cell>
          <cell r="K337" t="str">
            <v>-</v>
          </cell>
          <cell r="L337">
            <v>6.6879999999999997</v>
          </cell>
          <cell r="M337">
            <v>100</v>
          </cell>
          <cell r="N337">
            <v>100</v>
          </cell>
          <cell r="O337">
            <v>40</v>
          </cell>
          <cell r="P337" t="str">
            <v>N/A</v>
          </cell>
          <cell r="Q337" t="str">
            <v>N/A</v>
          </cell>
          <cell r="R337" t="str">
            <v>N/A</v>
          </cell>
          <cell r="S337" t="str">
            <v>N/A</v>
          </cell>
          <cell r="T337">
            <v>771740</v>
          </cell>
          <cell r="U337" t="str">
            <v>-</v>
          </cell>
          <cell r="V337" t="str">
            <v>-</v>
          </cell>
          <cell r="W337" t="str">
            <v>-</v>
          </cell>
          <cell r="X337" t="str">
            <v>-</v>
          </cell>
          <cell r="Y337" t="str">
            <v>-</v>
          </cell>
        </row>
        <row r="338">
          <cell r="A338" t="str">
            <v>PX-68-1465</v>
          </cell>
          <cell r="B338" t="str">
            <v>AR-81 CHROME YELLOW</v>
          </cell>
          <cell r="C338" t="str">
            <v>Pigmento</v>
          </cell>
          <cell r="D338" t="str">
            <v>Amarillo inorgánico</v>
          </cell>
          <cell r="E338" t="str">
            <v>Pigmente muy resistente a la luz, interperie y calor.</v>
          </cell>
          <cell r="F338" t="str">
            <v>Sulfocromato de plomo/Pigmento amarillo 34</v>
          </cell>
          <cell r="G338" t="str">
            <v>Sólido</v>
          </cell>
          <cell r="H338" t="str">
            <v>Polvo amarillo</v>
          </cell>
          <cell r="I338" t="str">
            <v>-</v>
          </cell>
          <cell r="J338" t="str">
            <v>-</v>
          </cell>
          <cell r="K338" t="str">
            <v>-</v>
          </cell>
          <cell r="L338">
            <v>5.4</v>
          </cell>
          <cell r="M338">
            <v>100</v>
          </cell>
          <cell r="N338">
            <v>100</v>
          </cell>
          <cell r="O338">
            <v>28</v>
          </cell>
          <cell r="P338" t="str">
            <v>N/A</v>
          </cell>
          <cell r="Q338" t="str">
            <v>N/A</v>
          </cell>
          <cell r="R338" t="str">
            <v>N/A</v>
          </cell>
          <cell r="S338" t="str">
            <v>N/A</v>
          </cell>
          <cell r="T338" t="str">
            <v>77600 / 77603</v>
          </cell>
          <cell r="U338" t="str">
            <v>-</v>
          </cell>
          <cell r="V338" t="str">
            <v>-</v>
          </cell>
          <cell r="W338" t="str">
            <v>-</v>
          </cell>
          <cell r="X338" t="str">
            <v>-</v>
          </cell>
          <cell r="Y338" t="str">
            <v>-</v>
          </cell>
        </row>
        <row r="339">
          <cell r="A339" t="str">
            <v>PX-72-9773</v>
          </cell>
          <cell r="B339" t="str">
            <v>CHROME YELLOW A-533 FM</v>
          </cell>
          <cell r="C339" t="str">
            <v>Pigmento</v>
          </cell>
          <cell r="D339" t="str">
            <v>Amarillo inorgánico</v>
          </cell>
          <cell r="E339" t="str">
            <v xml:space="preserve">Pigmente amarillo usado para acabados metalicos y de superficies. </v>
          </cell>
          <cell r="F339" t="str">
            <v>Sulfocromato de plomo/Pigmento amarillo 34</v>
          </cell>
          <cell r="G339" t="str">
            <v>Sólido</v>
          </cell>
          <cell r="H339" t="str">
            <v>Polvo amarillo</v>
          </cell>
          <cell r="I339" t="str">
            <v>-</v>
          </cell>
          <cell r="J339" t="str">
            <v>-</v>
          </cell>
          <cell r="K339" t="str">
            <v>-</v>
          </cell>
          <cell r="L339">
            <v>5.0999999999999996</v>
          </cell>
          <cell r="M339">
            <v>100</v>
          </cell>
          <cell r="N339">
            <v>100</v>
          </cell>
          <cell r="O339">
            <v>33</v>
          </cell>
          <cell r="P339" t="str">
            <v>N/A</v>
          </cell>
          <cell r="Q339" t="str">
            <v>N/A</v>
          </cell>
          <cell r="R339" t="str">
            <v>N/A</v>
          </cell>
          <cell r="S339" t="str">
            <v>N/A</v>
          </cell>
          <cell r="T339" t="str">
            <v>77600 / 77603</v>
          </cell>
          <cell r="U339" t="str">
            <v>-</v>
          </cell>
          <cell r="V339" t="str">
            <v>-</v>
          </cell>
          <cell r="W339" t="str">
            <v>-</v>
          </cell>
          <cell r="X339" t="str">
            <v>-</v>
          </cell>
          <cell r="Y339" t="str">
            <v>-</v>
          </cell>
        </row>
        <row r="340">
          <cell r="A340" t="str">
            <v>PX-89-8039</v>
          </cell>
          <cell r="B340" t="str">
            <v>AR-73 AMARILLO DE CROMO/CHROME YELLOW</v>
          </cell>
          <cell r="C340" t="str">
            <v>Pigmento</v>
          </cell>
          <cell r="D340" t="str">
            <v>Amarillo inorgánico</v>
          </cell>
          <cell r="E340" t="str">
            <v xml:space="preserve">Resistente pigmeto amarillo de cromo cloro con muy buena estabilidad a la luz y el color. </v>
          </cell>
          <cell r="F340" t="str">
            <v>Cromato de plomo/Pigmento amarillo 34</v>
          </cell>
          <cell r="G340" t="str">
            <v>Sólido</v>
          </cell>
          <cell r="H340" t="str">
            <v>Polvo amarillo</v>
          </cell>
          <cell r="I340" t="str">
            <v>-</v>
          </cell>
          <cell r="J340" t="str">
            <v>-</v>
          </cell>
          <cell r="K340" t="str">
            <v>-</v>
          </cell>
          <cell r="L340">
            <v>5.4</v>
          </cell>
          <cell r="M340">
            <v>100</v>
          </cell>
          <cell r="N340">
            <v>100</v>
          </cell>
          <cell r="O340">
            <v>31</v>
          </cell>
          <cell r="P340" t="str">
            <v>N/A</v>
          </cell>
          <cell r="Q340" t="str">
            <v>N/A</v>
          </cell>
          <cell r="R340" t="str">
            <v>N/A</v>
          </cell>
          <cell r="S340" t="str">
            <v>N/A</v>
          </cell>
          <cell r="T340">
            <v>77600</v>
          </cell>
          <cell r="U340" t="str">
            <v>-</v>
          </cell>
          <cell r="V340" t="str">
            <v>-</v>
          </cell>
          <cell r="W340" t="str">
            <v>-</v>
          </cell>
          <cell r="X340" t="str">
            <v>-</v>
          </cell>
          <cell r="Y340" t="str">
            <v>-</v>
          </cell>
        </row>
        <row r="341">
          <cell r="A341" t="str">
            <v>PY-18-5073</v>
          </cell>
          <cell r="B341" t="str">
            <v>AMARILLO IRGAZIN 5GLT</v>
          </cell>
          <cell r="C341" t="str">
            <v>Pigmento</v>
          </cell>
          <cell r="D341" t="str">
            <v>Amarillo orgánico</v>
          </cell>
          <cell r="E341" t="str">
            <v xml:space="preserve">Complejo de cobre azometano, diseñado para acabados metálicos de alto brillo en la industria automotriz. </v>
          </cell>
          <cell r="F341" t="str">
            <v>Pigmento amarillo</v>
          </cell>
          <cell r="G341" t="str">
            <v>sólido</v>
          </cell>
          <cell r="H341" t="str">
            <v>Polvo</v>
          </cell>
          <cell r="I341" t="str">
            <v>_</v>
          </cell>
          <cell r="J341" t="str">
            <v>_</v>
          </cell>
          <cell r="K341" t="str">
            <v>_</v>
          </cell>
          <cell r="L341">
            <v>1.7</v>
          </cell>
          <cell r="M341">
            <v>100</v>
          </cell>
          <cell r="N341">
            <v>100</v>
          </cell>
          <cell r="O341">
            <v>0</v>
          </cell>
          <cell r="P341">
            <v>0</v>
          </cell>
          <cell r="Q341">
            <v>0</v>
          </cell>
          <cell r="R341">
            <v>0</v>
          </cell>
          <cell r="S341">
            <v>0</v>
          </cell>
          <cell r="T341">
            <v>0</v>
          </cell>
          <cell r="U341">
            <v>0</v>
          </cell>
          <cell r="V341">
            <v>0</v>
          </cell>
          <cell r="W341">
            <v>0</v>
          </cell>
          <cell r="X341">
            <v>0</v>
          </cell>
          <cell r="Y341">
            <v>0</v>
          </cell>
        </row>
        <row r="342">
          <cell r="A342" t="str">
            <v>PY-65-2369</v>
          </cell>
          <cell r="B342" t="str">
            <v>BAYFAST YELLOW Y-5688</v>
          </cell>
          <cell r="C342" t="str">
            <v>Pigmento</v>
          </cell>
          <cell r="D342" t="str">
            <v>Amarillo orgánico</v>
          </cell>
          <cell r="E342" t="str">
            <v>Pigmento de color amarillo con una tonalidad verdosa. Es un pigmento orgánico el cual posee excelente estabilidad a la luz y a la intemperie.</v>
          </cell>
          <cell r="F342" t="str">
            <v>AZO-Ni complex; pigmento amarillo 150</v>
          </cell>
          <cell r="G342" t="str">
            <v>Sólido</v>
          </cell>
          <cell r="H342" t="str">
            <v>Polvo amarillo</v>
          </cell>
          <cell r="I342" t="str">
            <v>-</v>
          </cell>
          <cell r="J342" t="str">
            <v>-</v>
          </cell>
          <cell r="K342" t="str">
            <v>-</v>
          </cell>
          <cell r="L342">
            <v>1.8</v>
          </cell>
          <cell r="M342">
            <v>98</v>
          </cell>
          <cell r="N342">
            <v>96.393000000000001</v>
          </cell>
          <cell r="O342">
            <v>65</v>
          </cell>
          <cell r="P342" t="str">
            <v>N/A</v>
          </cell>
          <cell r="Q342" t="str">
            <v>N/A</v>
          </cell>
          <cell r="R342" t="str">
            <v>N/A</v>
          </cell>
          <cell r="S342" t="str">
            <v>N/A</v>
          </cell>
          <cell r="T342">
            <v>12764</v>
          </cell>
          <cell r="U342" t="str">
            <v>-</v>
          </cell>
          <cell r="V342" t="str">
            <v>-</v>
          </cell>
          <cell r="W342" t="str">
            <v>-</v>
          </cell>
          <cell r="X342" t="str">
            <v>-</v>
          </cell>
          <cell r="Y342" t="str">
            <v>-</v>
          </cell>
        </row>
        <row r="343">
          <cell r="A343" t="str">
            <v>PY-84-4597</v>
          </cell>
          <cell r="B343" t="str">
            <v>PV FAST YELLOW HR 02</v>
          </cell>
          <cell r="C343" t="str">
            <v>Pigmento</v>
          </cell>
          <cell r="D343" t="str">
            <v>Amarillo orgánico</v>
          </cell>
          <cell r="E343" t="str">
            <v>Pigmento de color amarillo rojizo, muy fuerte, puro y transparente. Posee excelente solidez y propiedades dieléctricas. No se recomienda para temperaturas superiores a 200 °C</v>
          </cell>
          <cell r="F343" t="str">
            <v>CI Pigmento amarillo 83, Diarilida</v>
          </cell>
          <cell r="G343" t="str">
            <v>Sólido</v>
          </cell>
          <cell r="H343" t="str">
            <v>Polvo amarillo</v>
          </cell>
          <cell r="I343" t="str">
            <v>-</v>
          </cell>
          <cell r="J343" t="str">
            <v>-</v>
          </cell>
          <cell r="K343" t="str">
            <v>-</v>
          </cell>
          <cell r="L343">
            <v>1.49</v>
          </cell>
          <cell r="M343">
            <v>100</v>
          </cell>
          <cell r="N343">
            <v>100</v>
          </cell>
          <cell r="O343">
            <v>56</v>
          </cell>
          <cell r="P343" t="str">
            <v>N/A</v>
          </cell>
          <cell r="Q343" t="str">
            <v>N/A</v>
          </cell>
          <cell r="R343" t="str">
            <v>N/A</v>
          </cell>
          <cell r="S343" t="str">
            <v>N/A</v>
          </cell>
          <cell r="T343">
            <v>21108</v>
          </cell>
          <cell r="U343" t="str">
            <v>-</v>
          </cell>
          <cell r="V343" t="str">
            <v>-</v>
          </cell>
          <cell r="W343" t="str">
            <v>-</v>
          </cell>
          <cell r="X343" t="str">
            <v>-</v>
          </cell>
          <cell r="Y343" t="str">
            <v>-</v>
          </cell>
        </row>
        <row r="344">
          <cell r="A344" t="str">
            <v>PYF-1379</v>
          </cell>
          <cell r="B344" t="str">
            <v>IRGAZIN YELLOW L 0800 (5GLT)</v>
          </cell>
          <cell r="C344" t="str">
            <v>Pigmento</v>
          </cell>
          <cell r="D344" t="str">
            <v>Amarillo orgánico</v>
          </cell>
          <cell r="E344" t="str">
            <v>Pigmento amarillo con una sombra verdosa. Mejora el brillo. Es especialmente adecuado para acabados metálicos. Es adecuado para acabados horneables, acrilico/isocianato, curado ácido y secado al aire</v>
          </cell>
          <cell r="F344" t="str">
            <v>Pigmento amarillo 129 tipo Azo</v>
          </cell>
          <cell r="G344" t="str">
            <v>Sólido</v>
          </cell>
          <cell r="H344" t="str">
            <v>Polvo amarillo</v>
          </cell>
          <cell r="I344" t="str">
            <v>-</v>
          </cell>
          <cell r="J344" t="str">
            <v>-</v>
          </cell>
          <cell r="K344" t="str">
            <v>-</v>
          </cell>
          <cell r="L344">
            <v>1.637</v>
          </cell>
          <cell r="M344">
            <v>100</v>
          </cell>
          <cell r="N344">
            <v>100</v>
          </cell>
          <cell r="O344">
            <v>51</v>
          </cell>
          <cell r="P344" t="str">
            <v>N/A</v>
          </cell>
          <cell r="Q344" t="str">
            <v>N/A</v>
          </cell>
          <cell r="R344" t="str">
            <v>N/A</v>
          </cell>
          <cell r="S344" t="str">
            <v>N/A</v>
          </cell>
          <cell r="T344">
            <v>48042</v>
          </cell>
          <cell r="U344" t="str">
            <v>-</v>
          </cell>
          <cell r="V344" t="str">
            <v>-</v>
          </cell>
          <cell r="W344" t="str">
            <v>-</v>
          </cell>
          <cell r="X344" t="str">
            <v>-</v>
          </cell>
          <cell r="Y344" t="str">
            <v>-</v>
          </cell>
        </row>
        <row r="345">
          <cell r="A345" t="str">
            <v>PYQ-3047</v>
          </cell>
          <cell r="B345" t="str">
            <v>PALIOTOL YELLOW L 2140 HD</v>
          </cell>
          <cell r="C345" t="str">
            <v>Pigmento</v>
          </cell>
          <cell r="D345" t="str">
            <v>Amarillo orgánico</v>
          </cell>
          <cell r="E345" t="str">
            <v>Pigmento de color amarillo rojizo, altamente opaco para vehículos y recubrimientos industriales</v>
          </cell>
          <cell r="F345" t="str">
            <v>Derivado de Isoindolina ; Pigmento amarillo 139</v>
          </cell>
          <cell r="G345" t="str">
            <v>Sólido</v>
          </cell>
          <cell r="H345" t="str">
            <v>Polvo amarillo</v>
          </cell>
          <cell r="I345">
            <v>213</v>
          </cell>
          <cell r="J345" t="str">
            <v>-</v>
          </cell>
          <cell r="K345" t="str">
            <v>-</v>
          </cell>
          <cell r="L345">
            <v>1.7210000000000001</v>
          </cell>
          <cell r="M345">
            <v>100</v>
          </cell>
          <cell r="N345">
            <v>100</v>
          </cell>
          <cell r="O345">
            <v>48</v>
          </cell>
          <cell r="P345" t="str">
            <v>N/A</v>
          </cell>
          <cell r="Q345" t="str">
            <v>N/A</v>
          </cell>
          <cell r="R345" t="str">
            <v>N/A</v>
          </cell>
          <cell r="S345" t="str">
            <v>N/A</v>
          </cell>
          <cell r="T345">
            <v>56298</v>
          </cell>
          <cell r="U345" t="str">
            <v>-</v>
          </cell>
          <cell r="V345" t="str">
            <v>-</v>
          </cell>
          <cell r="W345" t="str">
            <v>-</v>
          </cell>
          <cell r="X345" t="str">
            <v>-</v>
          </cell>
          <cell r="Y345" t="str">
            <v>-</v>
          </cell>
        </row>
        <row r="346">
          <cell r="A346" t="str">
            <v>PYQ-6851</v>
          </cell>
          <cell r="B346" t="str">
            <v>IRGAZIN YELLOW L 2040 (2RLT)</v>
          </cell>
          <cell r="C346" t="str">
            <v>Pigmento</v>
          </cell>
          <cell r="D346" t="str">
            <v>Amarillo orgánico</v>
          </cell>
          <cell r="E346" t="str">
            <v>Pigmento de color amarillo rojizo especialmente adecuado para acabados metálicos. Provee alta transparencia, fuerza de tinturación y buen resistencia a la intemperie</v>
          </cell>
          <cell r="F346" t="str">
            <v>Isoindolinona; Pigmento amarillo 110</v>
          </cell>
          <cell r="G346" t="str">
            <v>Sólido</v>
          </cell>
          <cell r="H346" t="str">
            <v>Polvo amarillo</v>
          </cell>
          <cell r="I346">
            <v>213</v>
          </cell>
          <cell r="J346" t="str">
            <v>-</v>
          </cell>
          <cell r="K346" t="str">
            <v>-</v>
          </cell>
          <cell r="L346">
            <v>1.899969</v>
          </cell>
          <cell r="M346">
            <v>100</v>
          </cell>
          <cell r="N346">
            <v>100</v>
          </cell>
          <cell r="O346">
            <v>50</v>
          </cell>
          <cell r="P346" t="str">
            <v>N/A</v>
          </cell>
          <cell r="Q346" t="str">
            <v>N/A</v>
          </cell>
          <cell r="R346" t="str">
            <v>N/A</v>
          </cell>
          <cell r="S346" t="str">
            <v>N/A</v>
          </cell>
          <cell r="T346">
            <v>56280</v>
          </cell>
          <cell r="U346" t="str">
            <v>-</v>
          </cell>
          <cell r="V346" t="str">
            <v>-</v>
          </cell>
          <cell r="W346" t="str">
            <v>-</v>
          </cell>
          <cell r="X346" t="str">
            <v>-</v>
          </cell>
          <cell r="Y346" t="str">
            <v>-</v>
          </cell>
        </row>
        <row r="347">
          <cell r="A347" t="str">
            <v>PZ-11-4306</v>
          </cell>
          <cell r="B347" t="str">
            <v>MIRAVAL 95311 WR SCENIC WHITE</v>
          </cell>
          <cell r="C347" t="str">
            <v>Pigmento</v>
          </cell>
          <cell r="D347" t="str">
            <v>Perla</v>
          </cell>
          <cell r="E347" t="str">
            <v>tratamiento superficial usado para muchas aplicaciones al aire libre, pero es usado especialmente para recubriemientos en polvo. Es el punto de referencia de durabilidad en aplicaciones exteriores de recubrimientos en polvo.</v>
          </cell>
          <cell r="F347" t="str">
            <v>_</v>
          </cell>
          <cell r="G347" t="str">
            <v>sólido</v>
          </cell>
          <cell r="H347" t="str">
            <v>Polvo blanco</v>
          </cell>
          <cell r="I347" t="str">
            <v>_</v>
          </cell>
          <cell r="J347" t="str">
            <v>_</v>
          </cell>
          <cell r="K347" t="str">
            <v>_</v>
          </cell>
          <cell r="L347">
            <v>2.5</v>
          </cell>
          <cell r="M347">
            <v>100</v>
          </cell>
          <cell r="N347">
            <v>100</v>
          </cell>
          <cell r="O347">
            <v>0</v>
          </cell>
        </row>
        <row r="348">
          <cell r="A348" t="str">
            <v>PZ-14-8439</v>
          </cell>
          <cell r="B348" t="str">
            <v>IRIODIN 9221 RUTILE FINE BLUE WR</v>
          </cell>
          <cell r="C348" t="str">
            <v>Pigmento</v>
          </cell>
          <cell r="D348" t="str">
            <v>Perla</v>
          </cell>
          <cell r="E348" t="str">
            <v>Pigmento con efecto perla. Ofrecen buena resistencia a la intemperie</v>
          </cell>
          <cell r="F348" t="str">
            <v>Mica recubierta con TiO2 y óxido de estaño</v>
          </cell>
          <cell r="G348" t="str">
            <v>Sólido</v>
          </cell>
          <cell r="H348" t="str">
            <v>Polvo azul</v>
          </cell>
          <cell r="I348" t="str">
            <v>-</v>
          </cell>
          <cell r="J348" t="str">
            <v>-</v>
          </cell>
          <cell r="K348" t="str">
            <v>-</v>
          </cell>
          <cell r="L348">
            <v>3.194</v>
          </cell>
          <cell r="M348">
            <v>90</v>
          </cell>
          <cell r="N348">
            <v>57.9</v>
          </cell>
          <cell r="O348">
            <v>40</v>
          </cell>
          <cell r="P348" t="str">
            <v>N/A</v>
          </cell>
          <cell r="Q348" t="str">
            <v>N/A</v>
          </cell>
          <cell r="R348" t="str">
            <v>N/A</v>
          </cell>
          <cell r="S348" t="str">
            <v>N/A</v>
          </cell>
          <cell r="T348" t="str">
            <v>77891 - 77019</v>
          </cell>
          <cell r="U348" t="str">
            <v>-</v>
          </cell>
          <cell r="V348" t="str">
            <v>-</v>
          </cell>
          <cell r="W348" t="str">
            <v>-</v>
          </cell>
          <cell r="X348" t="str">
            <v>-</v>
          </cell>
          <cell r="Y348" t="str">
            <v>-</v>
          </cell>
        </row>
        <row r="349">
          <cell r="A349" t="str">
            <v>PZ-19-4883</v>
          </cell>
          <cell r="B349" t="str">
            <v>IRIODIN 9111 RUTILE FINE SATIN SW</v>
          </cell>
          <cell r="C349" t="str">
            <v>Pigmento</v>
          </cell>
          <cell r="D349" t="str">
            <v>Perla</v>
          </cell>
          <cell r="E349" t="str">
            <v>Mineral de silicato de aluminio</v>
          </cell>
          <cell r="F349" t="str">
            <v>Mica</v>
          </cell>
          <cell r="G349" t="str">
            <v>sólido</v>
          </cell>
          <cell r="H349" t="str">
            <v>Polvo</v>
          </cell>
          <cell r="I349" t="str">
            <v>_</v>
          </cell>
          <cell r="J349" t="str">
            <v>_</v>
          </cell>
          <cell r="K349" t="str">
            <v>_</v>
          </cell>
          <cell r="L349">
            <v>3.0939999999999999</v>
          </cell>
          <cell r="M349">
            <v>100</v>
          </cell>
          <cell r="N349">
            <v>100</v>
          </cell>
          <cell r="O349">
            <v>0</v>
          </cell>
          <cell r="P349">
            <v>0</v>
          </cell>
          <cell r="Q349">
            <v>0</v>
          </cell>
          <cell r="R349">
            <v>0</v>
          </cell>
          <cell r="S349">
            <v>0</v>
          </cell>
          <cell r="T349">
            <v>0</v>
          </cell>
          <cell r="U349">
            <v>0</v>
          </cell>
          <cell r="V349">
            <v>0</v>
          </cell>
          <cell r="W349">
            <v>0</v>
          </cell>
          <cell r="X349">
            <v>0</v>
          </cell>
          <cell r="Y349">
            <v>0</v>
          </cell>
        </row>
        <row r="350">
          <cell r="A350" t="str">
            <v>PZ-19-9909</v>
          </cell>
          <cell r="B350" t="str">
            <v>XIRALLIC F60-51 SW RADIA RED/WB MMD</v>
          </cell>
          <cell r="C350" t="str">
            <v>Pigmento</v>
          </cell>
          <cell r="D350" t="str">
            <v>Perla</v>
          </cell>
          <cell r="E350" t="str">
            <v>Pigmento con efecto perla. Tiene un mayor efecto que las perlas Iriodin. Tiene plaquetas de alúmina con superficies perfectamente consistentes, altamente reflectantes y con distribución estrecha del tamaño de partícula con una interferencia de color rojo. Tiene un alto nivel de transparencia y no da lechosidad al color. Produce buenos efectos incluso en los tonos blancos. Ofrecen buena resistencia a la intemperie</v>
          </cell>
          <cell r="F350" t="str">
            <v>Al2O3/Fe2O3/SiO2 W/Weather TRMNT</v>
          </cell>
          <cell r="G350" t="str">
            <v>Sólido</v>
          </cell>
          <cell r="H350" t="str">
            <v>Polvo</v>
          </cell>
          <cell r="I350" t="str">
            <v>-</v>
          </cell>
          <cell r="J350" t="str">
            <v>-</v>
          </cell>
          <cell r="K350" t="str">
            <v>-</v>
          </cell>
          <cell r="L350">
            <v>4.194</v>
          </cell>
          <cell r="M350">
            <v>100</v>
          </cell>
          <cell r="N350">
            <v>100</v>
          </cell>
          <cell r="O350">
            <v>46</v>
          </cell>
          <cell r="P350" t="str">
            <v>N/A</v>
          </cell>
          <cell r="Q350" t="str">
            <v>N/A</v>
          </cell>
          <cell r="R350" t="str">
            <v>N/A</v>
          </cell>
          <cell r="S350" t="str">
            <v>N/A</v>
          </cell>
          <cell r="T350" t="str">
            <v>77019 - 77491</v>
          </cell>
          <cell r="U350" t="str">
            <v>-</v>
          </cell>
          <cell r="V350" t="str">
            <v>-</v>
          </cell>
          <cell r="W350" t="str">
            <v>-</v>
          </cell>
          <cell r="X350" t="str">
            <v>-</v>
          </cell>
          <cell r="Y350" t="str">
            <v>-</v>
          </cell>
        </row>
        <row r="351">
          <cell r="A351" t="str">
            <v>PZ-21-8091</v>
          </cell>
          <cell r="B351" t="str">
            <v>XIRALLIC T60-24 SW STELLAR GREEN/WB MMD</v>
          </cell>
          <cell r="C351" t="str">
            <v>Pigmento</v>
          </cell>
          <cell r="D351" t="str">
            <v>Perla</v>
          </cell>
          <cell r="E351" t="str">
            <v>Pigmento con efecto perla. Tiene un mayor efecto que las perlas Iriodin. Tiene plaquetas de alúmina con superficies perfectamente consistentes, altamente reflectantes y con distribución estrecha del tamaño de partícula con una interferencia de color verde. Tiene un alto nivel de transparencia y no da lechosidad al color. Produce buenos efectos incluso en los tonos blancos. Ofrecen buena resistencia a la intemperie</v>
          </cell>
          <cell r="F351" t="str">
            <v>TiO2/Al2O3/SiO2/TiO2 W/Weather TMNT</v>
          </cell>
          <cell r="G351" t="str">
            <v>Sólido</v>
          </cell>
          <cell r="H351" t="str">
            <v>Polvo verde</v>
          </cell>
          <cell r="I351" t="str">
            <v>-</v>
          </cell>
          <cell r="J351" t="str">
            <v>-</v>
          </cell>
          <cell r="K351" t="str">
            <v>-</v>
          </cell>
          <cell r="L351">
            <v>3.7002419999999998</v>
          </cell>
          <cell r="M351">
            <v>100</v>
          </cell>
          <cell r="N351">
            <v>100</v>
          </cell>
          <cell r="O351" t="str">
            <v>No Info</v>
          </cell>
          <cell r="P351" t="str">
            <v>N/A</v>
          </cell>
          <cell r="Q351" t="str">
            <v>N/A</v>
          </cell>
          <cell r="R351" t="str">
            <v>N/A</v>
          </cell>
          <cell r="S351" t="str">
            <v>N/A</v>
          </cell>
          <cell r="T351" t="str">
            <v>No Info</v>
          </cell>
          <cell r="U351" t="str">
            <v>-</v>
          </cell>
          <cell r="V351" t="str">
            <v>-</v>
          </cell>
          <cell r="W351" t="str">
            <v>-</v>
          </cell>
          <cell r="X351" t="str">
            <v>-</v>
          </cell>
          <cell r="Y351" t="str">
            <v>-</v>
          </cell>
        </row>
        <row r="352">
          <cell r="A352" t="str">
            <v>PZ-22-5023</v>
          </cell>
          <cell r="B352" t="str">
            <v>IRIODIN 9504 RED SW</v>
          </cell>
          <cell r="C352" t="str">
            <v>Pigmento</v>
          </cell>
          <cell r="D352" t="str">
            <v>Perla</v>
          </cell>
          <cell r="E352" t="str">
            <v>Conferir color</v>
          </cell>
          <cell r="F352" t="str">
            <v>Mica/pigmento de óxido de hierro</v>
          </cell>
          <cell r="G352" t="str">
            <v>sólido</v>
          </cell>
          <cell r="H352" t="str">
            <v>Polvo</v>
          </cell>
          <cell r="I352" t="str">
            <v>_</v>
          </cell>
          <cell r="J352" t="str">
            <v>_</v>
          </cell>
          <cell r="K352" t="str">
            <v>_</v>
          </cell>
          <cell r="L352">
            <v>3.2</v>
          </cell>
          <cell r="M352">
            <v>100</v>
          </cell>
          <cell r="N352">
            <v>100</v>
          </cell>
          <cell r="O352">
            <v>0</v>
          </cell>
        </row>
        <row r="353">
          <cell r="A353" t="str">
            <v>PZ-22-7107</v>
          </cell>
          <cell r="B353" t="str">
            <v>XIRALLIC T60-20 SW SUNBEAM GOLD</v>
          </cell>
          <cell r="C353" t="str">
            <v>Pigmento</v>
          </cell>
          <cell r="D353" t="str">
            <v>Perla</v>
          </cell>
          <cell r="E353" t="str">
            <v>Pigmento con efecto perla. Tiene un mayor efecto que las perlas Iriodin. Tiene plaquetas de alúmina con superficies perfectamente consistentes, altamente reflectantes y con distribución estrecha del tamaño de partícula con una interferencia de color amarillo. Tiene un alto nivel de transparencia y no da lechosidad al color. Produce buenos efectos incluso en los tonos blancos. Ofrecen buena resistencia a la intemperie</v>
          </cell>
          <cell r="F353" t="str">
            <v>Al2O3(+TiO2+SnO2+Additive)</v>
          </cell>
          <cell r="G353" t="str">
            <v>Sólido</v>
          </cell>
          <cell r="H353" t="str">
            <v>Polvo amarillo</v>
          </cell>
          <cell r="I353" t="str">
            <v>-</v>
          </cell>
          <cell r="J353" t="str">
            <v>-</v>
          </cell>
          <cell r="K353" t="str">
            <v>-</v>
          </cell>
          <cell r="L353">
            <v>3.9940000000000002</v>
          </cell>
          <cell r="M353">
            <v>100</v>
          </cell>
          <cell r="N353">
            <v>100</v>
          </cell>
          <cell r="O353" t="str">
            <v>No Info</v>
          </cell>
          <cell r="P353" t="str">
            <v>N/A</v>
          </cell>
          <cell r="Q353" t="str">
            <v>N/A</v>
          </cell>
          <cell r="R353" t="str">
            <v>N/A</v>
          </cell>
          <cell r="S353" t="str">
            <v>N/A</v>
          </cell>
          <cell r="T353" t="str">
            <v>No Info</v>
          </cell>
          <cell r="U353" t="str">
            <v>-</v>
          </cell>
          <cell r="V353" t="str">
            <v>-</v>
          </cell>
          <cell r="W353" t="str">
            <v>-</v>
          </cell>
          <cell r="X353" t="str">
            <v>-</v>
          </cell>
          <cell r="Y353" t="str">
            <v>-</v>
          </cell>
        </row>
        <row r="354">
          <cell r="A354" t="str">
            <v>PZ-25-4184</v>
          </cell>
          <cell r="B354" t="str">
            <v>IRIODIN 9219 WR RUTILE LILAC PEARL</v>
          </cell>
          <cell r="C354" t="str">
            <v>Pigmento</v>
          </cell>
          <cell r="D354" t="str">
            <v>Perla</v>
          </cell>
          <cell r="E354" t="str">
            <v>Pigmento con efecto perla. Ofrecen buena resistencia a la intemperie</v>
          </cell>
          <cell r="F354" t="str">
            <v>Dioxido de titanio/Mica</v>
          </cell>
          <cell r="G354" t="str">
            <v>Sólido</v>
          </cell>
          <cell r="H354" t="str">
            <v>Polvo blanco a amarillo</v>
          </cell>
          <cell r="I354" t="str">
            <v>-</v>
          </cell>
          <cell r="J354" t="str">
            <v>-</v>
          </cell>
          <cell r="K354" t="str">
            <v>-</v>
          </cell>
          <cell r="L354">
            <v>3.2</v>
          </cell>
          <cell r="M354">
            <v>100</v>
          </cell>
          <cell r="N354">
            <v>100</v>
          </cell>
          <cell r="O354">
            <v>55</v>
          </cell>
          <cell r="P354" t="str">
            <v>N/A</v>
          </cell>
          <cell r="Q354" t="str">
            <v>N/A</v>
          </cell>
          <cell r="R354" t="str">
            <v>N/A</v>
          </cell>
          <cell r="S354" t="str">
            <v>N/A</v>
          </cell>
          <cell r="T354" t="str">
            <v>77019-77891-77861</v>
          </cell>
          <cell r="U354" t="str">
            <v>-</v>
          </cell>
          <cell r="V354" t="str">
            <v>-</v>
          </cell>
          <cell r="W354" t="str">
            <v>-</v>
          </cell>
          <cell r="X354" t="str">
            <v>-</v>
          </cell>
          <cell r="Y354" t="str">
            <v>-</v>
          </cell>
        </row>
        <row r="355">
          <cell r="A355" t="str">
            <v>PZ-26-9390</v>
          </cell>
          <cell r="B355" t="str">
            <v>EXT. MEARLIN MAJESTIC GOLD 2229X</v>
          </cell>
          <cell r="C355" t="str">
            <v>Pigmento</v>
          </cell>
          <cell r="D355" t="str">
            <v>Perla</v>
          </cell>
          <cell r="E355" t="str">
            <v>Escama de mica recubiertas con óxido de hierro con efecto de brillo de oro.</v>
          </cell>
          <cell r="F355" t="str">
            <v>TiO2/Fe2O3/Cr(OH)3-Coated mica</v>
          </cell>
          <cell r="G355" t="str">
            <v>Sólido</v>
          </cell>
          <cell r="H355" t="str">
            <v>Polvo</v>
          </cell>
          <cell r="I355" t="str">
            <v>-</v>
          </cell>
          <cell r="J355" t="str">
            <v>-</v>
          </cell>
          <cell r="K355" t="str">
            <v>-</v>
          </cell>
          <cell r="L355">
            <v>3.2995420000000002</v>
          </cell>
          <cell r="M355">
            <v>100</v>
          </cell>
          <cell r="N355">
            <v>100</v>
          </cell>
          <cell r="O355">
            <v>62</v>
          </cell>
          <cell r="P355" t="str">
            <v>N/A</v>
          </cell>
          <cell r="Q355" t="str">
            <v>N/A</v>
          </cell>
          <cell r="R355" t="str">
            <v>N/A</v>
          </cell>
          <cell r="S355" t="str">
            <v>N/A</v>
          </cell>
          <cell r="T355" t="str">
            <v>77019 - 77891-77491</v>
          </cell>
          <cell r="U355" t="str">
            <v>-</v>
          </cell>
          <cell r="V355" t="str">
            <v>-</v>
          </cell>
          <cell r="W355" t="str">
            <v>-</v>
          </cell>
          <cell r="X355" t="str">
            <v>-</v>
          </cell>
          <cell r="Y355" t="str">
            <v>-</v>
          </cell>
        </row>
        <row r="356">
          <cell r="A356" t="str">
            <v>PZ-35-9171</v>
          </cell>
          <cell r="B356" t="str">
            <v>IRIODIN 9103 STERLING SILVER WR</v>
          </cell>
          <cell r="C356" t="str">
            <v>Pigmento</v>
          </cell>
          <cell r="D356" t="str">
            <v>Perla</v>
          </cell>
          <cell r="E356" t="str">
            <v>Pigmento con efecto perla. Ofrecen buena resistencia a la intemperie</v>
          </cell>
          <cell r="F356" t="str">
            <v>Dioxido de titanio/mica</v>
          </cell>
          <cell r="G356" t="str">
            <v>Sólido</v>
          </cell>
          <cell r="H356" t="str">
            <v>Polvo blanco</v>
          </cell>
          <cell r="I356" t="str">
            <v>-</v>
          </cell>
          <cell r="J356" t="str">
            <v>-</v>
          </cell>
          <cell r="K356" t="str">
            <v>-</v>
          </cell>
          <cell r="L356">
            <v>2.895</v>
          </cell>
          <cell r="M356">
            <v>100</v>
          </cell>
          <cell r="N356">
            <v>100</v>
          </cell>
          <cell r="O356">
            <v>60</v>
          </cell>
          <cell r="P356" t="str">
            <v>N/A</v>
          </cell>
          <cell r="Q356" t="str">
            <v>N/A</v>
          </cell>
          <cell r="R356" t="str">
            <v>N/A</v>
          </cell>
          <cell r="S356" t="str">
            <v>N/A</v>
          </cell>
          <cell r="T356" t="str">
            <v>77019 - 77891</v>
          </cell>
          <cell r="U356" t="str">
            <v>-</v>
          </cell>
          <cell r="V356" t="str">
            <v>-</v>
          </cell>
          <cell r="W356" t="str">
            <v>-</v>
          </cell>
          <cell r="X356" t="str">
            <v>-</v>
          </cell>
          <cell r="Y356" t="str">
            <v>-</v>
          </cell>
        </row>
        <row r="357">
          <cell r="A357" t="str">
            <v>PZ-36-5252</v>
          </cell>
          <cell r="B357" t="str">
            <v>IRIODIN 9111 WR RUTILE FINE SATIN</v>
          </cell>
          <cell r="C357" t="str">
            <v>Pigmento</v>
          </cell>
          <cell r="D357" t="str">
            <v>Perla</v>
          </cell>
          <cell r="E357" t="str">
            <v>Pigmento con efecto perla. Ofrece buena resistencia a la intemperie</v>
          </cell>
          <cell r="F357" t="str">
            <v>TiO2/Mica</v>
          </cell>
          <cell r="G357" t="str">
            <v>Sólido</v>
          </cell>
          <cell r="H357" t="str">
            <v>Polvo plateado-blanco</v>
          </cell>
          <cell r="I357" t="str">
            <v>-</v>
          </cell>
          <cell r="J357" t="str">
            <v>-</v>
          </cell>
          <cell r="K357" t="str">
            <v>-</v>
          </cell>
          <cell r="L357">
            <v>3.2</v>
          </cell>
          <cell r="M357">
            <v>100</v>
          </cell>
          <cell r="N357">
            <v>100</v>
          </cell>
          <cell r="O357">
            <v>55</v>
          </cell>
          <cell r="P357" t="str">
            <v>N/A</v>
          </cell>
          <cell r="Q357" t="str">
            <v>N/A</v>
          </cell>
          <cell r="R357" t="str">
            <v>N/A</v>
          </cell>
          <cell r="S357" t="str">
            <v>N/A</v>
          </cell>
          <cell r="T357" t="str">
            <v>77019 - 77891</v>
          </cell>
          <cell r="U357" t="str">
            <v>-</v>
          </cell>
          <cell r="V357" t="str">
            <v>-</v>
          </cell>
          <cell r="W357" t="str">
            <v>-</v>
          </cell>
          <cell r="X357" t="str">
            <v>-</v>
          </cell>
          <cell r="Y357" t="str">
            <v>-</v>
          </cell>
        </row>
        <row r="358">
          <cell r="A358" t="str">
            <v>PZ-41-6985</v>
          </cell>
          <cell r="B358" t="str">
            <v>IRIODIN 9103 STERLING SILVER SW</v>
          </cell>
          <cell r="C358" t="str">
            <v>Pigmento</v>
          </cell>
          <cell r="D358" t="str">
            <v>Perla</v>
          </cell>
          <cell r="E358" t="str">
            <v>Colorante en las pinturas</v>
          </cell>
          <cell r="F358" t="str">
            <v>Mica/óxido de titanio</v>
          </cell>
          <cell r="G358" t="str">
            <v>sólido</v>
          </cell>
          <cell r="H358" t="str">
            <v>Polvo blanco</v>
          </cell>
          <cell r="I358" t="str">
            <v>_</v>
          </cell>
          <cell r="J358" t="str">
            <v>_</v>
          </cell>
          <cell r="K358" t="str">
            <v>_</v>
          </cell>
          <cell r="L358">
            <v>2.6</v>
          </cell>
          <cell r="M358">
            <v>100</v>
          </cell>
          <cell r="N358">
            <v>100</v>
          </cell>
          <cell r="O358">
            <v>0</v>
          </cell>
          <cell r="P358">
            <v>0</v>
          </cell>
          <cell r="Q358">
            <v>0</v>
          </cell>
          <cell r="R358">
            <v>0</v>
          </cell>
          <cell r="S358">
            <v>0</v>
          </cell>
          <cell r="T358">
            <v>0</v>
          </cell>
          <cell r="U358">
            <v>0</v>
          </cell>
          <cell r="V358">
            <v>0</v>
          </cell>
          <cell r="W358">
            <v>0</v>
          </cell>
          <cell r="X358">
            <v>0</v>
          </cell>
          <cell r="Y358">
            <v>0</v>
          </cell>
        </row>
        <row r="359">
          <cell r="A359" t="str">
            <v>PZ-43-1029</v>
          </cell>
          <cell r="B359" t="str">
            <v>IRIODIN 9502 RED BROWN SW</v>
          </cell>
          <cell r="C359" t="str">
            <v>Pigmento</v>
          </cell>
          <cell r="D359" t="str">
            <v>Perla</v>
          </cell>
          <cell r="E359" t="str">
            <v>Conferir color</v>
          </cell>
          <cell r="F359" t="str">
            <v>Mica óxido de hierro</v>
          </cell>
          <cell r="G359" t="str">
            <v>sólido</v>
          </cell>
          <cell r="H359" t="str">
            <v>Polvo</v>
          </cell>
          <cell r="I359" t="str">
            <v>_</v>
          </cell>
          <cell r="J359" t="str">
            <v>_</v>
          </cell>
          <cell r="K359" t="str">
            <v>_</v>
          </cell>
          <cell r="L359">
            <v>3.19</v>
          </cell>
          <cell r="M359">
            <v>100</v>
          </cell>
          <cell r="N359">
            <v>100</v>
          </cell>
          <cell r="O359">
            <v>0</v>
          </cell>
          <cell r="P359">
            <v>0</v>
          </cell>
          <cell r="Q359">
            <v>0</v>
          </cell>
          <cell r="R359">
            <v>0</v>
          </cell>
          <cell r="S359">
            <v>0</v>
          </cell>
          <cell r="T359">
            <v>0</v>
          </cell>
          <cell r="U359">
            <v>0</v>
          </cell>
          <cell r="V359">
            <v>0</v>
          </cell>
          <cell r="W359">
            <v>0</v>
          </cell>
          <cell r="X359">
            <v>0</v>
          </cell>
          <cell r="Y359">
            <v>0</v>
          </cell>
        </row>
        <row r="360">
          <cell r="A360" t="str">
            <v>PZ-43-8321</v>
          </cell>
          <cell r="B360" t="str">
            <v>XIRALLIC T60-10 SW CRYSTAL SILV EXT</v>
          </cell>
          <cell r="C360" t="str">
            <v>Pigmento</v>
          </cell>
          <cell r="D360" t="str">
            <v>Perla</v>
          </cell>
          <cell r="E360" t="str">
            <v>Pigmento con efecto perla. Tiene un mayor efecto que las perlas Iriodin. Tiene plaquetas de alúmina con superficies perfectamente consistentes, altamente reflectantes y con distribución estrecha del tamaño de partícula con una interferencia de color blanco plateado. Tiene un alto nivel de transparencia y no da lechosidad al color. Produce buenos efectos incluso en los tonos blancos. Ofrecen buena resistencia a la intemperie</v>
          </cell>
          <cell r="F360" t="str">
            <v>Pigmento óxido de aluminio</v>
          </cell>
          <cell r="G360" t="str">
            <v>Sólido</v>
          </cell>
          <cell r="H360" t="str">
            <v>Polvo plateado</v>
          </cell>
          <cell r="I360" t="str">
            <v>-</v>
          </cell>
          <cell r="J360" t="str">
            <v>-</v>
          </cell>
          <cell r="K360" t="str">
            <v>-</v>
          </cell>
          <cell r="L360">
            <v>3.8940000000000001</v>
          </cell>
          <cell r="M360">
            <v>100</v>
          </cell>
          <cell r="N360">
            <v>100</v>
          </cell>
          <cell r="O360" t="str">
            <v>No Info</v>
          </cell>
          <cell r="P360" t="str">
            <v>N/A</v>
          </cell>
          <cell r="Q360" t="str">
            <v>N/A</v>
          </cell>
          <cell r="R360" t="str">
            <v>N/A</v>
          </cell>
          <cell r="S360" t="str">
            <v>N/A</v>
          </cell>
          <cell r="T360" t="str">
            <v>No Info</v>
          </cell>
          <cell r="U360" t="str">
            <v>-</v>
          </cell>
          <cell r="V360" t="str">
            <v>-</v>
          </cell>
          <cell r="W360" t="str">
            <v>-</v>
          </cell>
          <cell r="X360" t="str">
            <v>-</v>
          </cell>
          <cell r="Y360" t="str">
            <v>-</v>
          </cell>
        </row>
        <row r="361">
          <cell r="A361" t="str">
            <v>PZ-44-8162</v>
          </cell>
          <cell r="B361" t="str">
            <v>IRIODIN 9205 RUTILE  PLATINUM GOLD SW</v>
          </cell>
          <cell r="C361" t="str">
            <v>Pigmento</v>
          </cell>
          <cell r="D361" t="str">
            <v>Perla</v>
          </cell>
          <cell r="E361" t="str">
            <v>Pigmento usado  para recubriemientos interiores</v>
          </cell>
          <cell r="F361" t="str">
            <v>Mica recubierta con óxido de titanio</v>
          </cell>
          <cell r="G361" t="str">
            <v>sólido</v>
          </cell>
          <cell r="H361" t="str">
            <v>Polvo blanco</v>
          </cell>
          <cell r="I361" t="str">
            <v>_</v>
          </cell>
          <cell r="J361" t="str">
            <v>_</v>
          </cell>
          <cell r="K361" t="str">
            <v>_</v>
          </cell>
          <cell r="L361">
            <v>3.1</v>
          </cell>
          <cell r="M361">
            <v>100</v>
          </cell>
          <cell r="N361">
            <v>100</v>
          </cell>
          <cell r="O361">
            <v>0</v>
          </cell>
          <cell r="P361">
            <v>0</v>
          </cell>
          <cell r="Q361">
            <v>0</v>
          </cell>
          <cell r="R361">
            <v>0</v>
          </cell>
          <cell r="S361">
            <v>0</v>
          </cell>
          <cell r="T361">
            <v>0</v>
          </cell>
          <cell r="U361">
            <v>0</v>
          </cell>
          <cell r="V361">
            <v>0</v>
          </cell>
          <cell r="W361">
            <v>0</v>
          </cell>
          <cell r="X361">
            <v>0</v>
          </cell>
          <cell r="Y361">
            <v>0</v>
          </cell>
        </row>
        <row r="362">
          <cell r="A362" t="str">
            <v>PZ-52-1994</v>
          </cell>
          <cell r="B362" t="str">
            <v>MIRAVAL 5420 MAGIC GOLD</v>
          </cell>
          <cell r="C362" t="str">
            <v>Pigmento</v>
          </cell>
          <cell r="D362" t="str">
            <v>Perla</v>
          </cell>
          <cell r="E362" t="str">
            <v>Permite darle a las pinturas color y poder de cubrición</v>
          </cell>
          <cell r="F362" t="str">
            <v>Pigmento inorgánico</v>
          </cell>
          <cell r="G362" t="str">
            <v>Sólido</v>
          </cell>
          <cell r="H362" t="str">
            <v>Polvo</v>
          </cell>
          <cell r="I362" t="str">
            <v>_</v>
          </cell>
          <cell r="J362" t="str">
            <v>_</v>
          </cell>
          <cell r="K362" t="str">
            <v>_</v>
          </cell>
          <cell r="L362">
            <v>2.6</v>
          </cell>
          <cell r="M362">
            <v>100</v>
          </cell>
          <cell r="N362">
            <v>100</v>
          </cell>
          <cell r="O362">
            <v>0</v>
          </cell>
          <cell r="P362">
            <v>0</v>
          </cell>
          <cell r="Q362">
            <v>0</v>
          </cell>
          <cell r="R362">
            <v>0</v>
          </cell>
          <cell r="S362">
            <v>0</v>
          </cell>
          <cell r="T362">
            <v>0</v>
          </cell>
          <cell r="U362">
            <v>0</v>
          </cell>
          <cell r="V362">
            <v>0</v>
          </cell>
          <cell r="W362">
            <v>0</v>
          </cell>
          <cell r="X362">
            <v>0</v>
          </cell>
          <cell r="Y362">
            <v>0</v>
          </cell>
        </row>
        <row r="363">
          <cell r="A363" t="str">
            <v>PZ-52-5625</v>
          </cell>
          <cell r="B363" t="str">
            <v>IRIODIN 9219 RUTILE LILAC PEARL SW</v>
          </cell>
          <cell r="C363" t="str">
            <v>Pigmento</v>
          </cell>
          <cell r="D363" t="str">
            <v>Perla</v>
          </cell>
          <cell r="E363" t="str">
            <v>Agente colorante</v>
          </cell>
          <cell r="F363" t="str">
            <v>Mica con óxido de titanio</v>
          </cell>
          <cell r="G363" t="str">
            <v>sólido</v>
          </cell>
          <cell r="H363" t="str">
            <v>Polvo</v>
          </cell>
          <cell r="I363" t="str">
            <v>_</v>
          </cell>
          <cell r="J363" t="str">
            <v>_</v>
          </cell>
          <cell r="K363" t="str">
            <v>_</v>
          </cell>
          <cell r="L363">
            <v>1.99</v>
          </cell>
          <cell r="M363">
            <v>100</v>
          </cell>
          <cell r="N363">
            <v>100</v>
          </cell>
        </row>
        <row r="364">
          <cell r="A364" t="str">
            <v>PZ-55-3020</v>
          </cell>
          <cell r="B364" t="str">
            <v>MEARLIN EXT CFS SUPER ORANGE 3303Z</v>
          </cell>
          <cell r="C364" t="str">
            <v>Pigmento</v>
          </cell>
          <cell r="D364" t="str">
            <v>Perla</v>
          </cell>
          <cell r="E364" t="str">
            <v>Pigmento de hojuelas de mica recubiertas con dióxido de titanio y con apariencia metálica. Tiene un brillo más alto y excelente resistencia a la intemperie. Es de color naranja con un flop oscuro</v>
          </cell>
          <cell r="F364" t="str">
            <v>Amorph silicate/TIO2/Cr(OH)3/SNO2</v>
          </cell>
          <cell r="G364" t="str">
            <v>Sólido</v>
          </cell>
          <cell r="H364" t="str">
            <v>Polvo blancuzco</v>
          </cell>
          <cell r="I364" t="str">
            <v>-</v>
          </cell>
          <cell r="J364" t="str">
            <v>-</v>
          </cell>
          <cell r="K364" t="str">
            <v>-</v>
          </cell>
          <cell r="L364">
            <v>3.3</v>
          </cell>
          <cell r="M364">
            <v>100</v>
          </cell>
          <cell r="N364">
            <v>100</v>
          </cell>
          <cell r="O364" t="str">
            <v>No Info</v>
          </cell>
          <cell r="P364" t="str">
            <v>N/A</v>
          </cell>
          <cell r="Q364" t="str">
            <v>N/A</v>
          </cell>
          <cell r="R364" t="str">
            <v>N/A</v>
          </cell>
          <cell r="S364" t="str">
            <v>N/A</v>
          </cell>
          <cell r="T364" t="str">
            <v>No Info</v>
          </cell>
          <cell r="U364" t="str">
            <v>-</v>
          </cell>
          <cell r="V364" t="str">
            <v>-</v>
          </cell>
          <cell r="W364" t="str">
            <v>-</v>
          </cell>
          <cell r="X364" t="str">
            <v>-</v>
          </cell>
          <cell r="Y364" t="str">
            <v>-</v>
          </cell>
        </row>
        <row r="365">
          <cell r="A365" t="str">
            <v>PZ-58-3459</v>
          </cell>
          <cell r="B365" t="str">
            <v>XIRALLIC F60-50 SW FIRESIDE COPPER</v>
          </cell>
          <cell r="C365" t="str">
            <v>Pigmento</v>
          </cell>
          <cell r="D365" t="str">
            <v>Perla</v>
          </cell>
          <cell r="E365" t="str">
            <v>Pigmento con efecto perla. Tiene un mayor efecto que las perlas Iriodin. Tiene plaquetas de alúmina con superficies perfectamente consistentes, altamente reflectantes y con distribución estrecha del tamaño de partícula con una interferencia de color cobre. Tiene un alto nivel de transparencia y no da lechosidad al color. Produce buenos efectos incluso en los tonos blancos. Ofrecen buena resistencia a la intemperie</v>
          </cell>
          <cell r="F365" t="str">
            <v>Pigmento inorgánico</v>
          </cell>
          <cell r="G365" t="str">
            <v>Sólido</v>
          </cell>
          <cell r="H365" t="str">
            <v>Polvo color cobre</v>
          </cell>
          <cell r="I365" t="str">
            <v>-</v>
          </cell>
          <cell r="J365" t="str">
            <v>-</v>
          </cell>
          <cell r="K365" t="str">
            <v>-</v>
          </cell>
          <cell r="L365">
            <v>4.3</v>
          </cell>
          <cell r="M365">
            <v>100</v>
          </cell>
          <cell r="N365">
            <v>100</v>
          </cell>
          <cell r="O365">
            <v>60</v>
          </cell>
          <cell r="P365" t="str">
            <v>N/A</v>
          </cell>
          <cell r="Q365" t="str">
            <v>N/A</v>
          </cell>
          <cell r="R365" t="str">
            <v>N/A</v>
          </cell>
          <cell r="S365" t="str">
            <v>N/A</v>
          </cell>
          <cell r="T365">
            <v>77491</v>
          </cell>
          <cell r="U365" t="str">
            <v>-</v>
          </cell>
          <cell r="V365" t="str">
            <v>-</v>
          </cell>
          <cell r="W365" t="str">
            <v>-</v>
          </cell>
          <cell r="X365" t="str">
            <v>-</v>
          </cell>
          <cell r="Y365" t="str">
            <v>-</v>
          </cell>
        </row>
        <row r="366">
          <cell r="A366" t="str">
            <v>PZ-69-6763</v>
          </cell>
          <cell r="B366" t="str">
            <v>IRIODIN 9225 RUTILE BLUE PEARL SW</v>
          </cell>
          <cell r="C366" t="str">
            <v>Pigmento</v>
          </cell>
          <cell r="D366" t="str">
            <v>Perla</v>
          </cell>
          <cell r="E366" t="str">
            <v>Agente colorante</v>
          </cell>
          <cell r="F366" t="str">
            <v>Mica recubierta con óxido de titanio</v>
          </cell>
          <cell r="G366" t="str">
            <v>sólido</v>
          </cell>
          <cell r="H366" t="str">
            <v>Polvo azul</v>
          </cell>
          <cell r="I366" t="str">
            <v>_</v>
          </cell>
          <cell r="J366" t="str">
            <v>_</v>
          </cell>
          <cell r="K366" t="str">
            <v>_</v>
          </cell>
          <cell r="L366">
            <v>3.1</v>
          </cell>
          <cell r="M366">
            <v>100</v>
          </cell>
          <cell r="N366">
            <v>100</v>
          </cell>
        </row>
        <row r="367">
          <cell r="A367" t="str">
            <v>PZ-71-5091</v>
          </cell>
          <cell r="B367" t="str">
            <v>XIRALLIC T60-23 SW GALAXY BLUE</v>
          </cell>
          <cell r="C367" t="str">
            <v>Pigmento</v>
          </cell>
          <cell r="D367" t="str">
            <v>Perla</v>
          </cell>
          <cell r="E367" t="str">
            <v>Pigmento con efecto perla. Tiene un mayor efecto que las perlas Iriodin. Tiene plaquetas de alúmina con superficies perfectamente consistentes, altamente reflectantes y con distribución estrecha del tamaño de partícula con una interferencia de color azul. Tiene un alto nivel de transparencia y no da lechosidad al color. Produce buenos efectos incluso en los tonos blancos. Ofrecen buena resistencia a la intemperie</v>
          </cell>
          <cell r="F367" t="str">
            <v>Al2O3/TiO2/SnO2/Weather resist</v>
          </cell>
          <cell r="G367" t="str">
            <v>Sólido</v>
          </cell>
          <cell r="H367" t="str">
            <v>Polvo</v>
          </cell>
          <cell r="I367" t="str">
            <v>-</v>
          </cell>
          <cell r="J367" t="str">
            <v>-</v>
          </cell>
          <cell r="K367" t="str">
            <v>-</v>
          </cell>
          <cell r="L367">
            <v>3.7929879999999998</v>
          </cell>
          <cell r="M367">
            <v>100</v>
          </cell>
          <cell r="N367">
            <v>100</v>
          </cell>
          <cell r="O367">
            <v>60</v>
          </cell>
          <cell r="P367" t="str">
            <v>N/A</v>
          </cell>
          <cell r="Q367" t="str">
            <v>N/A</v>
          </cell>
          <cell r="R367" t="str">
            <v>N/A</v>
          </cell>
          <cell r="S367" t="str">
            <v>N/A</v>
          </cell>
          <cell r="T367" t="str">
            <v>77891-77861</v>
          </cell>
          <cell r="U367" t="str">
            <v>-</v>
          </cell>
          <cell r="V367" t="str">
            <v>-</v>
          </cell>
          <cell r="W367" t="str">
            <v>-</v>
          </cell>
          <cell r="X367" t="str">
            <v>-</v>
          </cell>
          <cell r="Y367" t="str">
            <v>-</v>
          </cell>
        </row>
        <row r="368">
          <cell r="A368" t="str">
            <v>PZ-75-2478</v>
          </cell>
          <cell r="B368" t="str">
            <v>EXTERIOR MEARLIN SUPER GOLD 239Z</v>
          </cell>
          <cell r="C368" t="str">
            <v>Pigmento</v>
          </cell>
          <cell r="D368" t="str">
            <v>Perla</v>
          </cell>
          <cell r="E368" t="str">
            <v>Escama de mica recubiertas con óxido de titanio con una suave reflexión de oro. Polvo blancusco con una reflexión amarillo palida.</v>
          </cell>
          <cell r="F368" t="str">
            <v>Mica recubierta con óxido de titanio</v>
          </cell>
          <cell r="G368" t="str">
            <v>Sólido</v>
          </cell>
          <cell r="H368" t="str">
            <v>Polvo amarillo</v>
          </cell>
          <cell r="I368" t="str">
            <v>-</v>
          </cell>
          <cell r="J368" t="str">
            <v>-</v>
          </cell>
          <cell r="K368" t="str">
            <v>-</v>
          </cell>
          <cell r="L368">
            <v>3.3</v>
          </cell>
          <cell r="M368">
            <v>100</v>
          </cell>
          <cell r="N368">
            <v>100</v>
          </cell>
          <cell r="O368">
            <v>73</v>
          </cell>
          <cell r="P368" t="str">
            <v>N/A</v>
          </cell>
          <cell r="Q368" t="str">
            <v>N/A</v>
          </cell>
          <cell r="R368" t="str">
            <v>N/A</v>
          </cell>
          <cell r="S368" t="str">
            <v>N/A</v>
          </cell>
          <cell r="T368" t="str">
            <v>77019-77891</v>
          </cell>
          <cell r="U368" t="str">
            <v>-</v>
          </cell>
          <cell r="V368" t="str">
            <v>-</v>
          </cell>
          <cell r="W368" t="str">
            <v>-</v>
          </cell>
          <cell r="X368" t="str">
            <v>-</v>
          </cell>
          <cell r="Y368" t="str">
            <v>-</v>
          </cell>
        </row>
        <row r="369">
          <cell r="A369" t="str">
            <v>PZ-76-2972</v>
          </cell>
          <cell r="B369" t="str">
            <v>IRIODIN 9504 RED WR</v>
          </cell>
          <cell r="C369" t="str">
            <v>Pigmento</v>
          </cell>
          <cell r="D369" t="str">
            <v>Perla</v>
          </cell>
          <cell r="E369" t="str">
            <v>Pigmento con efecto perla. Ofrece buena resistencia a la intemperie</v>
          </cell>
          <cell r="F369" t="str">
            <v>Mica recubierta con óxido de hierro (III)</v>
          </cell>
          <cell r="G369" t="str">
            <v>Sólido</v>
          </cell>
          <cell r="H369" t="str">
            <v>Polvo rojo</v>
          </cell>
          <cell r="I369" t="str">
            <v>-</v>
          </cell>
          <cell r="J369" t="str">
            <v>-</v>
          </cell>
          <cell r="K369" t="str">
            <v>-</v>
          </cell>
          <cell r="L369">
            <v>3.293911</v>
          </cell>
          <cell r="M369">
            <v>100</v>
          </cell>
          <cell r="N369">
            <v>100</v>
          </cell>
          <cell r="O369">
            <v>73</v>
          </cell>
          <cell r="P369" t="str">
            <v>N/A</v>
          </cell>
          <cell r="Q369" t="str">
            <v>N/A</v>
          </cell>
          <cell r="R369" t="str">
            <v>N/A</v>
          </cell>
          <cell r="S369" t="str">
            <v>N/A</v>
          </cell>
          <cell r="T369" t="str">
            <v>77019 - 77491</v>
          </cell>
          <cell r="U369" t="str">
            <v>-</v>
          </cell>
          <cell r="V369" t="str">
            <v>-</v>
          </cell>
          <cell r="W369" t="str">
            <v>-</v>
          </cell>
          <cell r="X369" t="str">
            <v>-</v>
          </cell>
          <cell r="Y369" t="str">
            <v>-</v>
          </cell>
        </row>
        <row r="370">
          <cell r="A370" t="str">
            <v>PZ-82-6766</v>
          </cell>
          <cell r="B370" t="str">
            <v>XIRALLIC T60-21 SW SOLARIS RED</v>
          </cell>
          <cell r="C370" t="str">
            <v>Pigmento</v>
          </cell>
          <cell r="D370" t="str">
            <v>Perla</v>
          </cell>
          <cell r="E370" t="str">
            <v>Pigmento con efecto perla. Tiene un mayor efecto que las perlas Iriodin. Tiene plaquetas de alúmina con superficies perfectamente consistentes, altamente reflectantes y con distribución estrecha del tamaño de partícula con una interferencia de color rojo. Tiene un alto nivel de transparencia y no da lechosidad al color. Produce buenos efectos incluso en los tonos blancos. Ofrecen buena resistencia a la intemperie</v>
          </cell>
          <cell r="F370" t="str">
            <v>Pigmento mica</v>
          </cell>
          <cell r="G370" t="str">
            <v>Sólido</v>
          </cell>
          <cell r="H370" t="str">
            <v>Polvo</v>
          </cell>
          <cell r="I370" t="str">
            <v>-</v>
          </cell>
          <cell r="J370" t="str">
            <v>-</v>
          </cell>
          <cell r="K370" t="str">
            <v>-</v>
          </cell>
          <cell r="L370">
            <v>3.7</v>
          </cell>
          <cell r="M370">
            <v>100</v>
          </cell>
          <cell r="N370">
            <v>100</v>
          </cell>
          <cell r="O370">
            <v>55</v>
          </cell>
          <cell r="P370" t="str">
            <v>N/A</v>
          </cell>
          <cell r="Q370" t="str">
            <v>N/A</v>
          </cell>
          <cell r="R370" t="str">
            <v>N/A</v>
          </cell>
          <cell r="S370" t="str">
            <v>N/A</v>
          </cell>
          <cell r="T370" t="str">
            <v>77891-77861</v>
          </cell>
          <cell r="U370" t="str">
            <v>-</v>
          </cell>
          <cell r="V370" t="str">
            <v>-</v>
          </cell>
          <cell r="W370" t="str">
            <v>-</v>
          </cell>
          <cell r="X370" t="str">
            <v>-</v>
          </cell>
          <cell r="Y370" t="str">
            <v>-</v>
          </cell>
        </row>
        <row r="371">
          <cell r="A371" t="str">
            <v>PZ-93-9130</v>
          </cell>
          <cell r="B371" t="str">
            <v>IRIODIN 9235 RUTILE GREEN SW</v>
          </cell>
          <cell r="C371" t="str">
            <v>Pigmento</v>
          </cell>
          <cell r="D371" t="str">
            <v>Perla</v>
          </cell>
          <cell r="E371">
            <v>0</v>
          </cell>
          <cell r="F371" t="str">
            <v>Mica/Pigmento</v>
          </cell>
          <cell r="G371" t="str">
            <v>Sólido</v>
          </cell>
          <cell r="H371" t="str">
            <v>Polvo</v>
          </cell>
          <cell r="I371" t="str">
            <v>_</v>
          </cell>
          <cell r="J371" t="str">
            <v>_</v>
          </cell>
          <cell r="K371" t="str">
            <v>_</v>
          </cell>
          <cell r="L371">
            <v>3.29</v>
          </cell>
          <cell r="M371">
            <v>100</v>
          </cell>
          <cell r="N371">
            <v>100</v>
          </cell>
          <cell r="O371">
            <v>0</v>
          </cell>
          <cell r="P371">
            <v>0</v>
          </cell>
          <cell r="Q371">
            <v>0</v>
          </cell>
          <cell r="R371">
            <v>0</v>
          </cell>
          <cell r="S371">
            <v>0</v>
          </cell>
          <cell r="T371">
            <v>0</v>
          </cell>
          <cell r="U371">
            <v>0</v>
          </cell>
          <cell r="V371">
            <v>0</v>
          </cell>
          <cell r="W371">
            <v>0</v>
          </cell>
          <cell r="X371">
            <v>0</v>
          </cell>
          <cell r="Y371">
            <v>0</v>
          </cell>
        </row>
        <row r="372">
          <cell r="A372" t="str">
            <v>PZ-96-1659</v>
          </cell>
          <cell r="B372" t="str">
            <v xml:space="preserve">PORTALUM B 25 </v>
          </cell>
          <cell r="C372" t="str">
            <v>Pigmento</v>
          </cell>
          <cell r="D372" t="str">
            <v>Otros</v>
          </cell>
          <cell r="E372" t="str">
            <v xml:space="preserve">Polvo de óxido de aluminio con excelente dureza, resistencia a la abrasión, propiedades antideslizantes </v>
          </cell>
          <cell r="F372" t="str">
            <v>Bauxita natural calcinada</v>
          </cell>
          <cell r="G372" t="str">
            <v>Sólido</v>
          </cell>
          <cell r="H372" t="str">
            <v>Polvo</v>
          </cell>
          <cell r="I372" t="str">
            <v>-</v>
          </cell>
          <cell r="J372" t="str">
            <v>-</v>
          </cell>
          <cell r="K372" t="str">
            <v>-</v>
          </cell>
          <cell r="L372">
            <v>3.8</v>
          </cell>
          <cell r="M372">
            <v>100</v>
          </cell>
          <cell r="N372">
            <v>100</v>
          </cell>
          <cell r="O372">
            <v>14</v>
          </cell>
          <cell r="P372" t="str">
            <v>N/A</v>
          </cell>
          <cell r="Q372" t="str">
            <v>N/A</v>
          </cell>
          <cell r="R372" t="str">
            <v>N/A</v>
          </cell>
          <cell r="S372" t="str">
            <v>N/A</v>
          </cell>
          <cell r="T372" t="str">
            <v>N/A</v>
          </cell>
          <cell r="U372" t="str">
            <v>-</v>
          </cell>
          <cell r="V372" t="str">
            <v>-</v>
          </cell>
          <cell r="W372" t="str">
            <v>-</v>
          </cell>
          <cell r="X372" t="str">
            <v>-</v>
          </cell>
          <cell r="Y372" t="str">
            <v>-</v>
          </cell>
        </row>
        <row r="373">
          <cell r="A373" t="str">
            <v>PZG-7148</v>
          </cell>
          <cell r="B373" t="str">
            <v>IRIODIN 9524 RED SATIN WR</v>
          </cell>
          <cell r="C373" t="str">
            <v>Pigmento</v>
          </cell>
          <cell r="D373" t="str">
            <v>Perla</v>
          </cell>
          <cell r="E373" t="str">
            <v xml:space="preserve">Pigmento de efecto perla </v>
          </cell>
          <cell r="F373" t="str">
            <v>Mica/óxido de hierro</v>
          </cell>
          <cell r="G373" t="str">
            <v>Sólido</v>
          </cell>
          <cell r="H373" t="str">
            <v>Polvo café rojizo</v>
          </cell>
          <cell r="I373" t="str">
            <v>-</v>
          </cell>
          <cell r="J373" t="str">
            <v>-</v>
          </cell>
          <cell r="K373" t="str">
            <v>-</v>
          </cell>
          <cell r="L373">
            <v>3.4929999999999999</v>
          </cell>
          <cell r="M373">
            <v>100</v>
          </cell>
          <cell r="N373">
            <v>100</v>
          </cell>
          <cell r="O373">
            <v>51</v>
          </cell>
          <cell r="P373" t="str">
            <v>N/A</v>
          </cell>
          <cell r="Q373" t="str">
            <v>N/A</v>
          </cell>
          <cell r="R373" t="str">
            <v>N/A</v>
          </cell>
          <cell r="S373" t="str">
            <v>N/A</v>
          </cell>
          <cell r="T373" t="str">
            <v>77019-77491</v>
          </cell>
          <cell r="U373" t="str">
            <v>-</v>
          </cell>
          <cell r="V373" t="str">
            <v>-</v>
          </cell>
          <cell r="W373" t="str">
            <v>-</v>
          </cell>
          <cell r="X373" t="str">
            <v>-</v>
          </cell>
          <cell r="Y373" t="str">
            <v>-</v>
          </cell>
        </row>
        <row r="374">
          <cell r="A374" t="str">
            <v>PZG-8417</v>
          </cell>
          <cell r="B374" t="str">
            <v>IRIODIN 9502 WR RED BROWN</v>
          </cell>
          <cell r="C374" t="str">
            <v>Pigmento</v>
          </cell>
          <cell r="D374" t="str">
            <v>Perla</v>
          </cell>
          <cell r="E374" t="str">
            <v>Pigmento con efecto perla. Ofrecen buena resistencia a la intemperie</v>
          </cell>
          <cell r="F374" t="str">
            <v>Mica recubierta con óxido de hierro (III)</v>
          </cell>
          <cell r="G374" t="str">
            <v>Sólido</v>
          </cell>
          <cell r="H374" t="str">
            <v>Polvo marrón-rojo</v>
          </cell>
          <cell r="I374">
            <v>213</v>
          </cell>
          <cell r="J374" t="str">
            <v>-</v>
          </cell>
          <cell r="K374" t="str">
            <v>-</v>
          </cell>
          <cell r="L374">
            <v>3.2</v>
          </cell>
          <cell r="M374">
            <v>100</v>
          </cell>
          <cell r="N374">
            <v>100</v>
          </cell>
          <cell r="O374">
            <v>46</v>
          </cell>
          <cell r="P374" t="str">
            <v>N/A</v>
          </cell>
          <cell r="Q374" t="str">
            <v>N/A</v>
          </cell>
          <cell r="R374" t="str">
            <v>N/A</v>
          </cell>
          <cell r="S374" t="str">
            <v>N/A</v>
          </cell>
          <cell r="T374" t="str">
            <v>77019 - 77491</v>
          </cell>
          <cell r="U374" t="str">
            <v>-</v>
          </cell>
          <cell r="V374" t="str">
            <v>-</v>
          </cell>
          <cell r="W374" t="str">
            <v>-</v>
          </cell>
          <cell r="X374" t="str">
            <v>-</v>
          </cell>
          <cell r="Y374" t="str">
            <v>-</v>
          </cell>
        </row>
        <row r="375">
          <cell r="A375" t="str">
            <v>PZR-1935</v>
          </cell>
          <cell r="B375" t="str">
            <v>IRIODIN 9235 WR RUTILE GREEN PEARL</v>
          </cell>
          <cell r="C375" t="str">
            <v>Pigmento</v>
          </cell>
          <cell r="D375" t="str">
            <v>Perla</v>
          </cell>
          <cell r="E375" t="str">
            <v>Pigmento con efecto perla. Ofrecen buena resistencia a la intemperie</v>
          </cell>
          <cell r="F375" t="str">
            <v>Mica/TiO2/óxido de estaño</v>
          </cell>
          <cell r="G375" t="str">
            <v>Sólido</v>
          </cell>
          <cell r="H375" t="str">
            <v>Polvo verde</v>
          </cell>
          <cell r="I375">
            <v>213</v>
          </cell>
          <cell r="J375" t="str">
            <v>-</v>
          </cell>
          <cell r="K375" t="str">
            <v>-</v>
          </cell>
          <cell r="L375">
            <v>3.0939999999999999</v>
          </cell>
          <cell r="M375">
            <v>100</v>
          </cell>
          <cell r="N375">
            <v>100</v>
          </cell>
          <cell r="O375">
            <v>68</v>
          </cell>
          <cell r="P375" t="str">
            <v>N/A</v>
          </cell>
          <cell r="Q375" t="str">
            <v>N/A</v>
          </cell>
          <cell r="R375" t="str">
            <v>N/A</v>
          </cell>
          <cell r="S375" t="str">
            <v>N/A</v>
          </cell>
          <cell r="T375" t="str">
            <v>77891 - 77019</v>
          </cell>
          <cell r="U375" t="str">
            <v>-</v>
          </cell>
          <cell r="V375" t="str">
            <v>-</v>
          </cell>
          <cell r="W375" t="str">
            <v>-</v>
          </cell>
          <cell r="X375" t="str">
            <v>-</v>
          </cell>
          <cell r="Y375" t="str">
            <v>-</v>
          </cell>
        </row>
        <row r="376">
          <cell r="A376" t="str">
            <v>PZV-9766</v>
          </cell>
          <cell r="B376" t="str">
            <v>EXTERIOR MEARLIN HI-LITE RED  439X</v>
          </cell>
          <cell r="C376" t="str">
            <v>Pigmento</v>
          </cell>
          <cell r="D376" t="str">
            <v>Perla</v>
          </cell>
          <cell r="E376" t="str">
            <v xml:space="preserve">Hojuelas de mica recubiertas con dióxido de titanio con un reflejo rojo brillante. </v>
          </cell>
          <cell r="F376" t="str">
            <v>Mica recubierta con dióxido de titanio</v>
          </cell>
          <cell r="G376" t="str">
            <v>Sólido</v>
          </cell>
          <cell r="H376" t="str">
            <v>Polvo rojo</v>
          </cell>
          <cell r="I376">
            <v>213</v>
          </cell>
          <cell r="J376" t="str">
            <v>-</v>
          </cell>
          <cell r="K376" t="str">
            <v>-</v>
          </cell>
          <cell r="L376">
            <v>3.3340000000000001</v>
          </cell>
          <cell r="M376">
            <v>100</v>
          </cell>
          <cell r="N376">
            <v>100</v>
          </cell>
          <cell r="O376">
            <v>70</v>
          </cell>
          <cell r="P376" t="str">
            <v>N/A</v>
          </cell>
          <cell r="Q376" t="str">
            <v>N/A</v>
          </cell>
          <cell r="R376" t="str">
            <v>N/A</v>
          </cell>
          <cell r="S376" t="str">
            <v>N/A</v>
          </cell>
          <cell r="T376" t="str">
            <v>77019-77891-77861</v>
          </cell>
          <cell r="U376" t="str">
            <v>-</v>
          </cell>
          <cell r="V376" t="str">
            <v>-</v>
          </cell>
          <cell r="W376" t="str">
            <v>-</v>
          </cell>
          <cell r="X376" t="str">
            <v>-</v>
          </cell>
          <cell r="Y376" t="str">
            <v>-</v>
          </cell>
        </row>
        <row r="377">
          <cell r="A377" t="str">
            <v>PZW-5604</v>
          </cell>
          <cell r="B377" t="str">
            <v>IRIODIN 9205 RUTILE PLATINUM GOLD WR</v>
          </cell>
          <cell r="C377" t="str">
            <v>Pigmento</v>
          </cell>
          <cell r="D377" t="str">
            <v>Perla</v>
          </cell>
          <cell r="E377" t="str">
            <v>Pigmento con efecto perla. Ofrecen buena resistencia a la intemperie</v>
          </cell>
          <cell r="F377" t="str">
            <v>Dioxido de titanio/MICA/SNO2</v>
          </cell>
          <cell r="G377" t="str">
            <v>Sólido</v>
          </cell>
          <cell r="H377" t="str">
            <v>Polvo amarillo</v>
          </cell>
          <cell r="I377" t="str">
            <v>-</v>
          </cell>
          <cell r="J377" t="str">
            <v>-</v>
          </cell>
          <cell r="K377" t="str">
            <v>-</v>
          </cell>
          <cell r="L377">
            <v>3.0939999999999999</v>
          </cell>
          <cell r="M377">
            <v>100</v>
          </cell>
          <cell r="N377">
            <v>100</v>
          </cell>
          <cell r="O377">
            <v>63</v>
          </cell>
          <cell r="P377" t="str">
            <v>N/A</v>
          </cell>
          <cell r="Q377" t="str">
            <v>N/A</v>
          </cell>
          <cell r="R377" t="str">
            <v>N/A</v>
          </cell>
          <cell r="S377" t="str">
            <v>N/A</v>
          </cell>
          <cell r="T377" t="str">
            <v>77019 - 77891</v>
          </cell>
          <cell r="U377" t="str">
            <v>-</v>
          </cell>
          <cell r="V377" t="str">
            <v>-</v>
          </cell>
          <cell r="W377" t="str">
            <v>-</v>
          </cell>
          <cell r="X377" t="str">
            <v>-</v>
          </cell>
          <cell r="Y377" t="str">
            <v>-</v>
          </cell>
        </row>
        <row r="378">
          <cell r="A378" t="str">
            <v>PZX-9818</v>
          </cell>
          <cell r="B378" t="str">
            <v>IRIODIN 9225 RUTILE BLUE PEARL WR</v>
          </cell>
          <cell r="C378" t="str">
            <v>Pigmento</v>
          </cell>
          <cell r="D378" t="str">
            <v>Perla</v>
          </cell>
          <cell r="E378" t="str">
            <v>Pigmento con efecto perla, de color blancuzco con un reflejo azul pálido</v>
          </cell>
          <cell r="F378" t="str">
            <v>Dióxido de titanio/mica</v>
          </cell>
          <cell r="G378" t="str">
            <v>Sólido</v>
          </cell>
          <cell r="H378" t="str">
            <v>Polvo azul</v>
          </cell>
          <cell r="I378">
            <v>213</v>
          </cell>
          <cell r="J378" t="str">
            <v>-</v>
          </cell>
          <cell r="K378" t="str">
            <v>-</v>
          </cell>
          <cell r="L378">
            <v>3.2</v>
          </cell>
          <cell r="M378">
            <v>100</v>
          </cell>
          <cell r="N378">
            <v>100</v>
          </cell>
          <cell r="O378">
            <v>54</v>
          </cell>
          <cell r="P378" t="str">
            <v>N/A</v>
          </cell>
          <cell r="Q378" t="str">
            <v>N/A</v>
          </cell>
          <cell r="R378" t="str">
            <v>N/A</v>
          </cell>
          <cell r="S378" t="str">
            <v>N/A</v>
          </cell>
          <cell r="T378" t="str">
            <v>77891-77019</v>
          </cell>
          <cell r="U378" t="str">
            <v>-</v>
          </cell>
          <cell r="V378" t="str">
            <v>-</v>
          </cell>
          <cell r="W378" t="str">
            <v>-</v>
          </cell>
          <cell r="X378" t="str">
            <v>-</v>
          </cell>
          <cell r="Y378" t="str">
            <v>-</v>
          </cell>
        </row>
        <row r="379">
          <cell r="A379" t="str">
            <v>RA-24-9537</v>
          </cell>
          <cell r="B379" t="str">
            <v>ALQUIDAN 061</v>
          </cell>
          <cell r="C379" t="str">
            <v>Solvent Resin</v>
          </cell>
          <cell r="D379" t="str">
            <v>Resina alquídica</v>
          </cell>
          <cell r="E379" t="str">
            <v>Resina alquídica corta en aceite de palmiste, de viscosidad intermedia. Imparte buen brillo, buena retención de color y posee buena durabilidad a la intemperie. Combinada con nitrocelulosa o resinas nitrogenadas termoendurecibles confiere flexibilidad. Tiene compatibilidad limitada con resinas cortas en acidos grasos o aceite de coco.</v>
          </cell>
          <cell r="F379" t="str">
            <v>Resina alquidica</v>
          </cell>
          <cell r="G379" t="str">
            <v>Líquido</v>
          </cell>
          <cell r="H379" t="str">
            <v>Líquido ambar</v>
          </cell>
          <cell r="I379">
            <v>7</v>
          </cell>
          <cell r="J379" t="str">
            <v>-</v>
          </cell>
          <cell r="K379" t="str">
            <v>-</v>
          </cell>
          <cell r="L379">
            <v>1.07</v>
          </cell>
          <cell r="M379">
            <v>73</v>
          </cell>
          <cell r="N379">
            <v>66.569000000000003</v>
          </cell>
          <cell r="O379">
            <v>0</v>
          </cell>
          <cell r="P379" t="str">
            <v>acidos grasos</v>
          </cell>
          <cell r="Q379" t="str">
            <v>33% de longitud de acidos grasos</v>
          </cell>
          <cell r="R379">
            <v>0</v>
          </cell>
          <cell r="S379">
            <v>0</v>
          </cell>
          <cell r="T379" t="str">
            <v>N/A</v>
          </cell>
          <cell r="U379" t="str">
            <v>-</v>
          </cell>
          <cell r="V379" t="str">
            <v>-</v>
          </cell>
          <cell r="W379" t="str">
            <v>-</v>
          </cell>
          <cell r="X379" t="str">
            <v>-</v>
          </cell>
          <cell r="Y379" t="str">
            <v>-</v>
          </cell>
        </row>
        <row r="380">
          <cell r="A380" t="str">
            <v>RA-26-1274</v>
          </cell>
          <cell r="B380" t="str">
            <v>ALQUIDAN 134</v>
          </cell>
          <cell r="C380" t="str">
            <v>Solvent Resin</v>
          </cell>
          <cell r="D380" t="str">
            <v>Resina alquídica</v>
          </cell>
          <cell r="E380" t="str">
            <v>Resina alquidica que se usa en formulación de esmaltes y anticorrosivos de secamiento al aire. Tiene excelente color y capacidad de retenerlo en exteriores e interiores. Excelente flexibilidad, aceptable dureza, buena nivelación y brillo.</v>
          </cell>
          <cell r="F380" t="str">
            <v>Resina alquidica</v>
          </cell>
          <cell r="G380" t="str">
            <v>Líquido</v>
          </cell>
          <cell r="H380" t="str">
            <v>Líquido ambar</v>
          </cell>
          <cell r="I380">
            <v>38</v>
          </cell>
          <cell r="J380" t="str">
            <v>-</v>
          </cell>
          <cell r="K380" t="str">
            <v>-</v>
          </cell>
          <cell r="L380">
            <v>0.93</v>
          </cell>
          <cell r="M380">
            <v>50</v>
          </cell>
          <cell r="N380">
            <v>41.213999999999999</v>
          </cell>
          <cell r="O380">
            <v>0</v>
          </cell>
          <cell r="P380" t="str">
            <v>acidos grasos</v>
          </cell>
          <cell r="Q380" t="str">
            <v>48% de longitud de acidos grasos</v>
          </cell>
          <cell r="R380">
            <v>0</v>
          </cell>
          <cell r="S380">
            <v>0</v>
          </cell>
          <cell r="T380" t="str">
            <v>N/A</v>
          </cell>
          <cell r="U380" t="str">
            <v>-</v>
          </cell>
          <cell r="V380" t="str">
            <v>-</v>
          </cell>
          <cell r="W380" t="str">
            <v>-</v>
          </cell>
          <cell r="X380" t="str">
            <v>-</v>
          </cell>
          <cell r="Y380" t="str">
            <v>-</v>
          </cell>
        </row>
        <row r="381">
          <cell r="A381" t="str">
            <v>RA-29-3419</v>
          </cell>
          <cell r="B381" t="str">
            <v>SETAL 142 XX-60</v>
          </cell>
          <cell r="C381" t="str">
            <v>Solvent Resin</v>
          </cell>
          <cell r="D381" t="str">
            <v>Resina alquídica</v>
          </cell>
          <cell r="E381" t="str">
            <v>Aceite alquidico corto de rápido secado al aire. Es usado como primer y capa de acabado en aplicaciones metálicas. Ofrece también excelente adherencia en acero. También es adecuado para aplicaciones horneables en combinación con melaminas</v>
          </cell>
          <cell r="F381" t="str">
            <v>SETAL 142 XX-60</v>
          </cell>
          <cell r="G381" t="str">
            <v>Líquido</v>
          </cell>
          <cell r="H381" t="str">
            <v>Líquido amarillo oscuro</v>
          </cell>
          <cell r="I381">
            <v>26</v>
          </cell>
          <cell r="J381">
            <v>1</v>
          </cell>
          <cell r="K381">
            <v>6.93</v>
          </cell>
          <cell r="L381">
            <v>1.02</v>
          </cell>
          <cell r="M381">
            <v>60</v>
          </cell>
          <cell r="N381">
            <v>54.927</v>
          </cell>
          <cell r="O381">
            <v>0</v>
          </cell>
          <cell r="P381">
            <v>0</v>
          </cell>
          <cell r="Q381">
            <v>0</v>
          </cell>
          <cell r="R381">
            <v>0</v>
          </cell>
          <cell r="S381">
            <v>0</v>
          </cell>
          <cell r="T381" t="str">
            <v>N/A</v>
          </cell>
          <cell r="U381">
            <v>0.7</v>
          </cell>
          <cell r="V381">
            <v>8.6</v>
          </cell>
          <cell r="W381">
            <v>0.5</v>
          </cell>
          <cell r="X381">
            <v>1.5</v>
          </cell>
          <cell r="Y381">
            <v>8.6999999999999993</v>
          </cell>
        </row>
        <row r="382">
          <cell r="A382" t="str">
            <v>RA-31-1116</v>
          </cell>
          <cell r="B382" t="str">
            <v xml:space="preserve">SETAL 90173 SS 50 </v>
          </cell>
          <cell r="C382" t="str">
            <v>Solvent Resin</v>
          </cell>
          <cell r="D382" t="str">
            <v>Resina alquídica</v>
          </cell>
          <cell r="E382" t="str">
            <v>Resina poliester saturada con buena compatibilidad con CAB, excelente control reológico, buen efecto metálico, buan adherencia y flexibilidad</v>
          </cell>
          <cell r="F382" t="str">
            <v>Resina poliéster</v>
          </cell>
          <cell r="G382" t="str">
            <v>Líquido</v>
          </cell>
          <cell r="H382" t="str">
            <v>Líquido</v>
          </cell>
          <cell r="I382">
            <v>26</v>
          </cell>
          <cell r="J382">
            <v>1</v>
          </cell>
          <cell r="K382" t="str">
            <v>-</v>
          </cell>
          <cell r="L382">
            <v>1.000551</v>
          </cell>
          <cell r="M382">
            <v>50.5</v>
          </cell>
          <cell r="N382">
            <v>43.206000000000003</v>
          </cell>
          <cell r="O382">
            <v>0</v>
          </cell>
          <cell r="P382" t="str">
            <v>AMINO</v>
          </cell>
          <cell r="T382" t="str">
            <v>N/A</v>
          </cell>
          <cell r="U382">
            <v>0.84</v>
          </cell>
          <cell r="V382">
            <v>8.6999999999999993</v>
          </cell>
          <cell r="W382">
            <v>0.3</v>
          </cell>
          <cell r="X382">
            <v>0.7</v>
          </cell>
          <cell r="Y382">
            <v>8.6999999999999993</v>
          </cell>
        </row>
        <row r="383">
          <cell r="A383" t="str">
            <v>RA-52-5156</v>
          </cell>
          <cell r="B383" t="str">
            <v>ALQUIDAN 000</v>
          </cell>
          <cell r="C383" t="str">
            <v>Solvent Resin</v>
          </cell>
          <cell r="D383" t="str">
            <v>Resina alquídica</v>
          </cell>
          <cell r="E383" t="str">
            <v>Resina alquídica corta en aceites de linaza y tung, de rápido secamiento al aire, buena dureza, alto brillo y muy resistente al agua y a las grasas. Compatible con las resinas cortas, exceptuando las de coco, con compatibilidad parcial.</v>
          </cell>
          <cell r="F383" t="str">
            <v>Resina alquidica</v>
          </cell>
          <cell r="G383" t="str">
            <v>Líquido</v>
          </cell>
          <cell r="H383" t="str">
            <v>Líquido ambar</v>
          </cell>
          <cell r="I383">
            <v>29</v>
          </cell>
          <cell r="J383" t="str">
            <v>-</v>
          </cell>
          <cell r="K383" t="str">
            <v>-</v>
          </cell>
          <cell r="L383">
            <v>0.99</v>
          </cell>
          <cell r="M383">
            <v>50</v>
          </cell>
          <cell r="N383">
            <v>42.783999999999999</v>
          </cell>
          <cell r="O383">
            <v>0</v>
          </cell>
          <cell r="P383" t="str">
            <v>acidos grasos</v>
          </cell>
          <cell r="Q383" t="str">
            <v>31% de longitud de acidos grasos</v>
          </cell>
          <cell r="T383" t="str">
            <v>N/A</v>
          </cell>
          <cell r="U383" t="str">
            <v>-</v>
          </cell>
          <cell r="V383" t="str">
            <v>-</v>
          </cell>
          <cell r="W383" t="str">
            <v>-</v>
          </cell>
          <cell r="X383" t="str">
            <v>-</v>
          </cell>
          <cell r="Y383" t="str">
            <v>-</v>
          </cell>
        </row>
        <row r="384">
          <cell r="A384" t="str">
            <v>RA-54-1268</v>
          </cell>
          <cell r="B384" t="str">
            <v xml:space="preserve">NEBORES SP 24-65 DP </v>
          </cell>
          <cell r="C384" t="str">
            <v>Solvent Resin</v>
          </cell>
          <cell r="D384" t="str">
            <v>Resina alquídica</v>
          </cell>
          <cell r="E384">
            <v>0</v>
          </cell>
          <cell r="F384" t="str">
            <v xml:space="preserve">NEBORES SP 24-65 DP </v>
          </cell>
          <cell r="G384" t="str">
            <v>Líquido</v>
          </cell>
          <cell r="H384" t="str">
            <v>Líquido</v>
          </cell>
          <cell r="I384" t="str">
            <v>_</v>
          </cell>
          <cell r="J384" t="str">
            <v>-</v>
          </cell>
          <cell r="K384">
            <v>8</v>
          </cell>
          <cell r="L384">
            <v>0.97</v>
          </cell>
          <cell r="M384">
            <v>65</v>
          </cell>
          <cell r="N384">
            <v>56.121000000000002</v>
          </cell>
          <cell r="O384">
            <v>0</v>
          </cell>
          <cell r="P384">
            <v>0</v>
          </cell>
          <cell r="Q384">
            <v>0</v>
          </cell>
          <cell r="R384">
            <v>0</v>
          </cell>
          <cell r="S384">
            <v>0</v>
          </cell>
          <cell r="T384" t="str">
            <v>N/A</v>
          </cell>
          <cell r="U384" t="str">
            <v>No Info</v>
          </cell>
          <cell r="V384" t="str">
            <v>No info</v>
          </cell>
          <cell r="W384" t="str">
            <v>No info</v>
          </cell>
          <cell r="X384" t="str">
            <v>No info</v>
          </cell>
          <cell r="Y384" t="str">
            <v>No info</v>
          </cell>
        </row>
        <row r="385">
          <cell r="A385" t="str">
            <v>RA-91-2068</v>
          </cell>
          <cell r="B385" t="str">
            <v>SETAL 10-1010</v>
          </cell>
          <cell r="C385" t="str">
            <v>Solvent Resin</v>
          </cell>
          <cell r="D385" t="str">
            <v>Resina alquídica</v>
          </cell>
          <cell r="E385" t="str">
            <v>Dispersión de cera de polietileno que es usada para mejorar la orientación del aluminio y la antisedimentación</v>
          </cell>
          <cell r="F385" t="str">
            <v>Dispersión de cera de polietileno</v>
          </cell>
          <cell r="G385" t="str">
            <v>Líquido</v>
          </cell>
          <cell r="H385" t="str">
            <v>Líquido blanco</v>
          </cell>
          <cell r="I385">
            <v>27</v>
          </cell>
          <cell r="J385" t="str">
            <v>-</v>
          </cell>
          <cell r="K385" t="str">
            <v>-</v>
          </cell>
          <cell r="L385">
            <v>0.874</v>
          </cell>
          <cell r="M385">
            <v>6.5</v>
          </cell>
          <cell r="N385">
            <v>5.7809999999999997</v>
          </cell>
          <cell r="O385">
            <v>0</v>
          </cell>
          <cell r="P385" t="str">
            <v>HIDROXILO</v>
          </cell>
          <cell r="T385" t="str">
            <v>N/A</v>
          </cell>
          <cell r="U385">
            <v>0.84</v>
          </cell>
          <cell r="V385">
            <v>8.6999999999999993</v>
          </cell>
          <cell r="W385">
            <v>0.3</v>
          </cell>
          <cell r="X385">
            <v>0.7</v>
          </cell>
          <cell r="Y385">
            <v>8.6999999999999993</v>
          </cell>
        </row>
        <row r="386">
          <cell r="A386" t="str">
            <v>RA-92-1617</v>
          </cell>
          <cell r="B386" t="str">
            <v>ALQUIDAN 012</v>
          </cell>
          <cell r="C386" t="str">
            <v>Solvent Resin</v>
          </cell>
          <cell r="D386" t="str">
            <v>Resina alquídica</v>
          </cell>
          <cell r="E386" t="str">
            <v>Resina alquidica corta en aceite de castor que confiere gran dureza, buen brillo y excelente ahesión de esmaltes  horneables que poseen una gran resistencia al amarillentamiento por efecto de luz o del calor. Presenta baja tendecia al hervido</v>
          </cell>
          <cell r="F386" t="str">
            <v>Resina alquidica</v>
          </cell>
          <cell r="G386" t="str">
            <v>Líquido</v>
          </cell>
          <cell r="H386" t="str">
            <v>Líquido ambar</v>
          </cell>
          <cell r="I386">
            <v>60.5</v>
          </cell>
          <cell r="J386" t="str">
            <v>-</v>
          </cell>
          <cell r="K386" t="str">
            <v>-</v>
          </cell>
          <cell r="L386">
            <v>1.03</v>
          </cell>
          <cell r="M386">
            <v>60</v>
          </cell>
          <cell r="N386">
            <v>53.707999999999998</v>
          </cell>
          <cell r="O386">
            <v>0</v>
          </cell>
          <cell r="P386" t="str">
            <v>HIDROXILO</v>
          </cell>
          <cell r="Q386">
            <v>3.76</v>
          </cell>
          <cell r="R386">
            <v>17</v>
          </cell>
          <cell r="S386">
            <v>753.54609929078026</v>
          </cell>
          <cell r="T386" t="str">
            <v>N/A</v>
          </cell>
          <cell r="U386" t="str">
            <v>-</v>
          </cell>
          <cell r="V386" t="str">
            <v>-</v>
          </cell>
          <cell r="W386" t="str">
            <v>-</v>
          </cell>
          <cell r="X386" t="str">
            <v>-</v>
          </cell>
          <cell r="Y386" t="str">
            <v>-</v>
          </cell>
        </row>
        <row r="387">
          <cell r="A387" t="str">
            <v>RA-92-9376</v>
          </cell>
          <cell r="B387" t="str">
            <v>ALKYD RESIN AL-110-50XFB</v>
          </cell>
          <cell r="C387" t="str">
            <v>Solvent Resin</v>
          </cell>
          <cell r="D387" t="str">
            <v>Resina alquídica</v>
          </cell>
          <cell r="E387" t="str">
            <v>Resina alquidal corta con buena resistencia química y a la intemperie, compatible con nitrocelulosa. Soluble en solvente aromáticos y cetonas. Con el paso del tiempo puede desarrollar opalescencia</v>
          </cell>
          <cell r="F387" t="str">
            <v>Resina alquidica</v>
          </cell>
          <cell r="G387" t="str">
            <v>Líquido</v>
          </cell>
          <cell r="H387" t="str">
            <v>Líquido</v>
          </cell>
          <cell r="I387">
            <v>27</v>
          </cell>
          <cell r="J387" t="str">
            <v>-</v>
          </cell>
          <cell r="K387" t="str">
            <v>-</v>
          </cell>
          <cell r="L387">
            <v>1.05</v>
          </cell>
          <cell r="M387">
            <v>50</v>
          </cell>
          <cell r="N387">
            <v>39.317</v>
          </cell>
          <cell r="O387">
            <v>0</v>
          </cell>
          <cell r="P387">
            <v>0</v>
          </cell>
          <cell r="Q387">
            <v>0</v>
          </cell>
          <cell r="R387">
            <v>0</v>
          </cell>
          <cell r="S387">
            <v>0</v>
          </cell>
          <cell r="T387" t="str">
            <v>N/A</v>
          </cell>
          <cell r="U387">
            <v>0.7</v>
          </cell>
          <cell r="V387">
            <v>8.6</v>
          </cell>
          <cell r="W387">
            <v>0.5</v>
          </cell>
          <cell r="X387">
            <v>1.5</v>
          </cell>
          <cell r="Y387">
            <v>8.6999999999999993</v>
          </cell>
        </row>
        <row r="388">
          <cell r="A388" t="str">
            <v>RA-97-6414</v>
          </cell>
          <cell r="B388" t="str">
            <v>ALQUIDAN 077</v>
          </cell>
          <cell r="C388" t="str">
            <v>Solvent Resin</v>
          </cell>
          <cell r="D388" t="str">
            <v>Resina alquídica</v>
          </cell>
          <cell r="E388" t="str">
            <v>Resina alquídica corta en aceite de coco para lacas catalizadas no amarillentables de alto desempeño, lacas y masillas nitro para autos</v>
          </cell>
          <cell r="F388" t="str">
            <v>Resina alquidica</v>
          </cell>
          <cell r="G388" t="str">
            <v>Líquido</v>
          </cell>
          <cell r="H388" t="str">
            <v>Líquido ambar</v>
          </cell>
          <cell r="I388">
            <v>23</v>
          </cell>
          <cell r="J388" t="str">
            <v>-</v>
          </cell>
          <cell r="K388" t="str">
            <v>-</v>
          </cell>
          <cell r="L388">
            <v>1.04</v>
          </cell>
          <cell r="M388">
            <v>74</v>
          </cell>
          <cell r="N388">
            <v>67.599000000000004</v>
          </cell>
          <cell r="O388">
            <v>0</v>
          </cell>
          <cell r="P388" t="str">
            <v>HIDROXILO</v>
          </cell>
          <cell r="Q388">
            <v>2.72</v>
          </cell>
          <cell r="R388">
            <v>17</v>
          </cell>
          <cell r="S388">
            <v>856.16438356164383</v>
          </cell>
          <cell r="T388" t="str">
            <v>N/A</v>
          </cell>
          <cell r="U388" t="str">
            <v>-</v>
          </cell>
          <cell r="V388" t="str">
            <v>-</v>
          </cell>
          <cell r="W388" t="str">
            <v>-</v>
          </cell>
          <cell r="X388" t="str">
            <v>-</v>
          </cell>
          <cell r="Y388" t="str">
            <v>-</v>
          </cell>
        </row>
        <row r="389">
          <cell r="A389" t="str">
            <v>RA-99-1166</v>
          </cell>
          <cell r="B389" t="str">
            <v>SETAL 10-41031</v>
          </cell>
          <cell r="C389" t="str">
            <v>Solvent Resin</v>
          </cell>
          <cell r="D389" t="str">
            <v>Resina alquídica</v>
          </cell>
          <cell r="E389" t="str">
            <v>Aditivo plastificante</v>
          </cell>
          <cell r="F389" t="str">
            <v>Resina alquidica en xileno</v>
          </cell>
          <cell r="G389" t="str">
            <v>Líquido</v>
          </cell>
          <cell r="H389" t="str">
            <v>Líquido</v>
          </cell>
          <cell r="I389">
            <v>27</v>
          </cell>
          <cell r="J389" t="str">
            <v>-</v>
          </cell>
          <cell r="K389" t="str">
            <v>-</v>
          </cell>
          <cell r="L389">
            <v>1.01</v>
          </cell>
          <cell r="M389">
            <v>75</v>
          </cell>
          <cell r="N389">
            <v>70.813999999999993</v>
          </cell>
          <cell r="O389">
            <v>0</v>
          </cell>
          <cell r="T389" t="str">
            <v>N/A</v>
          </cell>
          <cell r="U389">
            <v>0.84</v>
          </cell>
          <cell r="V389">
            <v>8.6999999999999993</v>
          </cell>
          <cell r="W389">
            <v>0.3</v>
          </cell>
          <cell r="X389">
            <v>0.7</v>
          </cell>
          <cell r="Y389">
            <v>8.6999999999999993</v>
          </cell>
        </row>
        <row r="390">
          <cell r="A390" t="str">
            <v>RC-15-7169</v>
          </cell>
          <cell r="B390" t="str">
            <v>FV 770 V44</v>
          </cell>
          <cell r="C390" t="str">
            <v>Solvent Resin</v>
          </cell>
          <cell r="D390" t="str">
            <v>Resina acrílica</v>
          </cell>
          <cell r="E390" t="str">
            <v xml:space="preserve">Resina </v>
          </cell>
          <cell r="F390" t="str">
            <v>microgel acrílico</v>
          </cell>
          <cell r="G390" t="str">
            <v>líquido</v>
          </cell>
          <cell r="H390" t="str">
            <v>Líquido</v>
          </cell>
          <cell r="I390">
            <v>-4</v>
          </cell>
          <cell r="J390">
            <v>0.8</v>
          </cell>
          <cell r="K390" t="str">
            <v>_</v>
          </cell>
          <cell r="L390">
            <v>0.86</v>
          </cell>
          <cell r="M390">
            <v>44</v>
          </cell>
          <cell r="N390">
            <v>32</v>
          </cell>
        </row>
        <row r="391">
          <cell r="A391" t="str">
            <v>RC-17-6650</v>
          </cell>
          <cell r="B391" t="str">
            <v>NEBORES HBS 20-60 X</v>
          </cell>
          <cell r="C391" t="str">
            <v>Solvent Resin</v>
          </cell>
          <cell r="D391" t="str">
            <v>Resina acrílica</v>
          </cell>
          <cell r="E391" t="str">
            <v>Resina acrílica , estireno hidroxilado</v>
          </cell>
          <cell r="F391" t="str">
            <v>NEBORES HBS 20-60 X</v>
          </cell>
          <cell r="G391" t="str">
            <v>Líquido</v>
          </cell>
          <cell r="H391" t="str">
            <v>Líquido</v>
          </cell>
          <cell r="I391">
            <v>22</v>
          </cell>
          <cell r="J391" t="str">
            <v>-</v>
          </cell>
          <cell r="K391">
            <v>6</v>
          </cell>
          <cell r="L391">
            <v>0.97994110000000001</v>
          </cell>
          <cell r="M391">
            <v>60</v>
          </cell>
          <cell r="N391">
            <v>54.726999999999997</v>
          </cell>
          <cell r="O391">
            <v>0</v>
          </cell>
          <cell r="P391" t="str">
            <v>HIDROXILO</v>
          </cell>
          <cell r="Q391">
            <v>2.7</v>
          </cell>
          <cell r="R391">
            <v>0</v>
          </cell>
          <cell r="S391">
            <v>0</v>
          </cell>
          <cell r="T391" t="str">
            <v>N/A</v>
          </cell>
          <cell r="U391">
            <v>0.7</v>
          </cell>
          <cell r="V391">
            <v>8.6</v>
          </cell>
          <cell r="W391">
            <v>0.5</v>
          </cell>
          <cell r="X391">
            <v>1.5</v>
          </cell>
          <cell r="Y391">
            <v>8.6999999999999993</v>
          </cell>
        </row>
        <row r="392">
          <cell r="A392" t="str">
            <v>RC-24-5181</v>
          </cell>
          <cell r="B392" t="str">
            <v>SETALUX C-91757 VX 60</v>
          </cell>
          <cell r="C392" t="str">
            <v>Solvent Resin</v>
          </cell>
          <cell r="D392" t="str">
            <v>Resina acrílica</v>
          </cell>
          <cell r="E392" t="str">
            <v>Resina acrílica con excelente brillo, buenas propiedades mecánicas, resistencia a solventes y ácidos, buena adherencia, excelente resistencia al ambiente y buenas propiedades de aplicación.</v>
          </cell>
          <cell r="F392" t="str">
            <v>Resina acrílica</v>
          </cell>
          <cell r="G392" t="str">
            <v>Líquido</v>
          </cell>
          <cell r="H392" t="str">
            <v>Líquido incoloro</v>
          </cell>
          <cell r="I392">
            <v>26</v>
          </cell>
          <cell r="J392">
            <v>1</v>
          </cell>
          <cell r="K392" t="str">
            <v>-</v>
          </cell>
          <cell r="L392">
            <v>0.99815469999999995</v>
          </cell>
          <cell r="M392">
            <v>60</v>
          </cell>
          <cell r="N392">
            <v>54.079000000000001</v>
          </cell>
          <cell r="O392">
            <v>0</v>
          </cell>
          <cell r="P392" t="str">
            <v>HIDROXILO</v>
          </cell>
          <cell r="Q392">
            <v>0</v>
          </cell>
          <cell r="R392">
            <v>0</v>
          </cell>
          <cell r="S392">
            <v>0</v>
          </cell>
          <cell r="T392" t="str">
            <v>N/A</v>
          </cell>
          <cell r="U392">
            <v>0.84</v>
          </cell>
          <cell r="V392">
            <v>8.6999999999999993</v>
          </cell>
          <cell r="W392">
            <v>0.3</v>
          </cell>
          <cell r="X392">
            <v>0.7</v>
          </cell>
          <cell r="Y392">
            <v>8.6999999999999993</v>
          </cell>
        </row>
        <row r="393">
          <cell r="A393" t="str">
            <v>RC-25-1201</v>
          </cell>
          <cell r="B393" t="str">
            <v>REFINISH TOPCOAT ACRYLIC RESIN</v>
          </cell>
          <cell r="C393" t="str">
            <v>Solvent Resin</v>
          </cell>
          <cell r="D393" t="str">
            <v>Resina acrílica</v>
          </cell>
          <cell r="E393" t="str">
            <v>Se usa como resina para pinturas domésticas</v>
          </cell>
          <cell r="F393" t="str">
            <v>Solución de resina acrílica</v>
          </cell>
          <cell r="G393" t="str">
            <v>líquido</v>
          </cell>
          <cell r="H393" t="str">
            <v>Líquido</v>
          </cell>
          <cell r="I393">
            <v>25</v>
          </cell>
          <cell r="J393" t="str">
            <v>_</v>
          </cell>
          <cell r="K393" t="str">
            <v>_</v>
          </cell>
          <cell r="L393">
            <v>0.96</v>
          </cell>
          <cell r="M393">
            <v>61</v>
          </cell>
          <cell r="N393">
            <v>55</v>
          </cell>
          <cell r="O393">
            <v>0</v>
          </cell>
          <cell r="P393">
            <v>0</v>
          </cell>
          <cell r="Q393">
            <v>0</v>
          </cell>
          <cell r="R393">
            <v>0</v>
          </cell>
          <cell r="S393">
            <v>0</v>
          </cell>
          <cell r="T393">
            <v>0</v>
          </cell>
          <cell r="U393">
            <v>0</v>
          </cell>
          <cell r="V393">
            <v>0</v>
          </cell>
          <cell r="W393">
            <v>0</v>
          </cell>
          <cell r="X393">
            <v>0</v>
          </cell>
          <cell r="Y393">
            <v>0</v>
          </cell>
        </row>
        <row r="394">
          <cell r="A394" t="str">
            <v>RC-34-8091</v>
          </cell>
          <cell r="B394" t="str">
            <v>SETALUX 17-1608</v>
          </cell>
          <cell r="C394" t="str">
            <v>Solvent Resin</v>
          </cell>
          <cell r="D394" t="str">
            <v>Resina acrílica</v>
          </cell>
          <cell r="E394" t="str">
            <v>Resina acrílica con excelente brillo, buenas propiedades mecánicas, resistencia a solventes y ácidos, buena adherencia, excelente resistencia al ambiente y buenas propiedades de aplicación.</v>
          </cell>
          <cell r="F394" t="str">
            <v>Resina acrílica</v>
          </cell>
          <cell r="G394" t="str">
            <v>líquido</v>
          </cell>
          <cell r="H394" t="str">
            <v>Líquido</v>
          </cell>
          <cell r="I394">
            <v>27</v>
          </cell>
          <cell r="J394" t="str">
            <v>_</v>
          </cell>
          <cell r="K394" t="str">
            <v>_</v>
          </cell>
          <cell r="L394">
            <v>1.02</v>
          </cell>
          <cell r="M394">
            <v>60</v>
          </cell>
          <cell r="N394">
            <v>52</v>
          </cell>
          <cell r="O394">
            <v>0</v>
          </cell>
          <cell r="P394">
            <v>0</v>
          </cell>
          <cell r="Q394">
            <v>0</v>
          </cell>
          <cell r="R394">
            <v>0</v>
          </cell>
          <cell r="S394">
            <v>0</v>
          </cell>
          <cell r="T394">
            <v>0</v>
          </cell>
          <cell r="U394">
            <v>0</v>
          </cell>
          <cell r="V394">
            <v>0</v>
          </cell>
          <cell r="W394">
            <v>0</v>
          </cell>
          <cell r="X394">
            <v>0</v>
          </cell>
          <cell r="Y394">
            <v>0</v>
          </cell>
        </row>
        <row r="395">
          <cell r="A395" t="str">
            <v>RC-35-4009</v>
          </cell>
          <cell r="B395" t="str">
            <v>JONCRYL 909</v>
          </cell>
          <cell r="C395" t="str">
            <v>Solvent Resin</v>
          </cell>
          <cell r="D395" t="str">
            <v>Resina acrílica</v>
          </cell>
          <cell r="E395" t="str">
            <v>Emulsión</v>
          </cell>
          <cell r="F395" t="str">
            <v>Polímero  estireno acrílico</v>
          </cell>
          <cell r="G395" t="str">
            <v>líquido</v>
          </cell>
          <cell r="H395" t="str">
            <v>líquido</v>
          </cell>
          <cell r="I395">
            <v>18</v>
          </cell>
          <cell r="J395" t="str">
            <v>_</v>
          </cell>
          <cell r="K395" t="str">
            <v>_</v>
          </cell>
          <cell r="L395">
            <v>1.03</v>
          </cell>
          <cell r="M395">
            <v>68</v>
          </cell>
          <cell r="N395" t="str">
            <v>62.3</v>
          </cell>
          <cell r="O395">
            <v>0</v>
          </cell>
          <cell r="P395">
            <v>0</v>
          </cell>
          <cell r="Q395">
            <v>0</v>
          </cell>
          <cell r="R395">
            <v>0</v>
          </cell>
          <cell r="S395">
            <v>0</v>
          </cell>
          <cell r="T395">
            <v>0</v>
          </cell>
          <cell r="U395">
            <v>0</v>
          </cell>
          <cell r="V395">
            <v>0</v>
          </cell>
          <cell r="W395">
            <v>0</v>
          </cell>
          <cell r="X395">
            <v>0</v>
          </cell>
          <cell r="Y395">
            <v>0</v>
          </cell>
        </row>
        <row r="396">
          <cell r="A396" t="str">
            <v>RC-36-3674</v>
          </cell>
          <cell r="B396" t="str">
            <v xml:space="preserve">NEBORES HM 29-73 BX </v>
          </cell>
          <cell r="C396" t="str">
            <v>Solvent Resin</v>
          </cell>
          <cell r="D396" t="str">
            <v>Resina acrílica</v>
          </cell>
          <cell r="E396" t="str">
            <v>Resina acrílica</v>
          </cell>
          <cell r="F396" t="str">
            <v xml:space="preserve">NEBORES HM 29-73 BX </v>
          </cell>
          <cell r="G396" t="str">
            <v>Líquido</v>
          </cell>
          <cell r="H396" t="str">
            <v>Líquido</v>
          </cell>
          <cell r="I396">
            <v>42</v>
          </cell>
          <cell r="J396" t="str">
            <v>-</v>
          </cell>
          <cell r="K396" t="str">
            <v>-</v>
          </cell>
          <cell r="L396">
            <v>1.0429999999999999</v>
          </cell>
          <cell r="M396">
            <v>73.319999999999993</v>
          </cell>
          <cell r="N396">
            <v>68.489999999999995</v>
          </cell>
          <cell r="O396">
            <v>0</v>
          </cell>
          <cell r="T396" t="str">
            <v>N/A</v>
          </cell>
          <cell r="U396">
            <v>0.7</v>
          </cell>
          <cell r="V396">
            <v>8.6</v>
          </cell>
          <cell r="W396">
            <v>0.5</v>
          </cell>
          <cell r="X396">
            <v>1.5</v>
          </cell>
          <cell r="Y396">
            <v>8.6999999999999993</v>
          </cell>
        </row>
        <row r="397">
          <cell r="A397" t="str">
            <v>RC-36-4237</v>
          </cell>
          <cell r="B397" t="str">
            <v>770.123 HYDROXYLATED ACRYLIC</v>
          </cell>
          <cell r="C397" t="str">
            <v>Solvent Resin</v>
          </cell>
          <cell r="D397" t="str">
            <v>Resina acrílica</v>
          </cell>
          <cell r="E397" t="str">
            <v>Resina acrílica poliol con mejorada resistencia al ácido y al rayado cuando se formula lacas convencionales 1K.</v>
          </cell>
          <cell r="F397" t="str">
            <v>Solución Resina acrílica hidroxilada</v>
          </cell>
          <cell r="G397" t="str">
            <v>Líquido</v>
          </cell>
          <cell r="H397" t="str">
            <v>Líquido</v>
          </cell>
          <cell r="I397">
            <v>27</v>
          </cell>
          <cell r="J397" t="str">
            <v>-</v>
          </cell>
          <cell r="K397" t="str">
            <v>-</v>
          </cell>
          <cell r="L397">
            <v>1.0181659999999999</v>
          </cell>
          <cell r="M397">
            <v>64.5</v>
          </cell>
          <cell r="N397">
            <v>58.451999999999998</v>
          </cell>
          <cell r="O397">
            <v>0</v>
          </cell>
          <cell r="P397" t="str">
            <v>HIDROXILO</v>
          </cell>
          <cell r="T397" t="str">
            <v>N/A</v>
          </cell>
          <cell r="U397" t="str">
            <v>-</v>
          </cell>
          <cell r="V397" t="str">
            <v>-</v>
          </cell>
          <cell r="W397" t="str">
            <v>-</v>
          </cell>
          <cell r="X397" t="str">
            <v>-</v>
          </cell>
          <cell r="Y397" t="str">
            <v>-</v>
          </cell>
        </row>
        <row r="398">
          <cell r="A398" t="str">
            <v>RC-37-2627</v>
          </cell>
          <cell r="B398" t="str">
            <v>SETALUX C 1151 XX-51</v>
          </cell>
          <cell r="C398" t="str">
            <v>Solvent Resin</v>
          </cell>
          <cell r="D398" t="str">
            <v>Resina acrílica</v>
          </cell>
          <cell r="E398" t="str">
            <v>Resina acrílica hidroxilada que en combinación con poliisocianatos alifáticos provee excelente dureza, muy buena durabilidad en exteriores, buenas propiedades mecánicas</v>
          </cell>
          <cell r="F398" t="str">
            <v>Resina hidroxi acrílica</v>
          </cell>
          <cell r="G398" t="str">
            <v>Líquido</v>
          </cell>
          <cell r="H398" t="str">
            <v>Líquido</v>
          </cell>
          <cell r="I398">
            <v>25</v>
          </cell>
          <cell r="J398" t="str">
            <v>-</v>
          </cell>
          <cell r="K398" t="str">
            <v>-</v>
          </cell>
          <cell r="L398">
            <v>0.99</v>
          </cell>
          <cell r="M398">
            <v>51</v>
          </cell>
          <cell r="N398">
            <v>43.853000000000002</v>
          </cell>
          <cell r="O398">
            <v>0</v>
          </cell>
          <cell r="P398" t="str">
            <v>HIDROXILO</v>
          </cell>
          <cell r="Q398">
            <v>4.4000000000000004</v>
          </cell>
          <cell r="R398">
            <v>17</v>
          </cell>
          <cell r="S398">
            <v>757.57575757575751</v>
          </cell>
          <cell r="T398" t="str">
            <v>N/A</v>
          </cell>
          <cell r="U398">
            <v>0.84</v>
          </cell>
          <cell r="V398">
            <v>8.6999999999999993</v>
          </cell>
          <cell r="W398">
            <v>0.3</v>
          </cell>
          <cell r="X398">
            <v>0.7</v>
          </cell>
          <cell r="Y398">
            <v>8.6999999999999993</v>
          </cell>
        </row>
        <row r="399">
          <cell r="A399" t="str">
            <v>RC-52-3233</v>
          </cell>
          <cell r="B399" t="str">
            <v>PARALOID AU-2608</v>
          </cell>
          <cell r="C399" t="str">
            <v>Solvent Resin</v>
          </cell>
          <cell r="D399" t="str">
            <v>Resina acrílica</v>
          </cell>
          <cell r="E399" t="str">
            <v xml:space="preserve">Resina acrílica que retiene el brillo y el color. Mantiene la integridad de la película cuando es expuesta a químicos corrosivos. Cura a temperaturas bajas. </v>
          </cell>
          <cell r="F399" t="str">
            <v xml:space="preserve">Polímero acrílico </v>
          </cell>
          <cell r="G399" t="str">
            <v>Líquido</v>
          </cell>
          <cell r="H399" t="str">
            <v>Líquido claro</v>
          </cell>
          <cell r="I399">
            <v>27</v>
          </cell>
          <cell r="J399" t="str">
            <v>-</v>
          </cell>
          <cell r="K399" t="str">
            <v>-</v>
          </cell>
          <cell r="L399">
            <v>1.02</v>
          </cell>
          <cell r="M399">
            <v>60</v>
          </cell>
          <cell r="N399">
            <v>52.872</v>
          </cell>
          <cell r="O399">
            <v>0</v>
          </cell>
          <cell r="P399" t="str">
            <v>HIDROXILO</v>
          </cell>
          <cell r="Q399">
            <v>2.8</v>
          </cell>
          <cell r="R399">
            <v>17</v>
          </cell>
          <cell r="S399">
            <v>1011.9047619047619</v>
          </cell>
          <cell r="T399" t="str">
            <v>N/A</v>
          </cell>
          <cell r="U399" t="str">
            <v>-</v>
          </cell>
          <cell r="V399" t="str">
            <v>-</v>
          </cell>
          <cell r="W399" t="str">
            <v>-</v>
          </cell>
          <cell r="X399" t="str">
            <v>-</v>
          </cell>
          <cell r="Y399" t="str">
            <v>-</v>
          </cell>
        </row>
        <row r="400">
          <cell r="A400" t="str">
            <v>RC-62-1568</v>
          </cell>
          <cell r="B400" t="str">
            <v>SETALUX 1801 SA-53</v>
          </cell>
          <cell r="C400" t="str">
            <v>Solvent Resin</v>
          </cell>
          <cell r="D400" t="str">
            <v>Resina acrílica</v>
          </cell>
          <cell r="E400" t="str">
            <v xml:space="preserve">Dispersión acrílica no acuosa, que proporciona brillo, flexibilidad, durabilidad y rápida velocidad de secado. </v>
          </cell>
          <cell r="F400" t="str">
            <v>Dispersión acrilica</v>
          </cell>
          <cell r="G400" t="str">
            <v>Líquido</v>
          </cell>
          <cell r="H400" t="str">
            <v>Líquido blanco</v>
          </cell>
          <cell r="I400">
            <v>21</v>
          </cell>
          <cell r="J400">
            <v>1</v>
          </cell>
          <cell r="K400">
            <v>9.4</v>
          </cell>
          <cell r="L400">
            <v>0.92997339999999995</v>
          </cell>
          <cell r="M400">
            <v>53</v>
          </cell>
          <cell r="N400">
            <v>42.671999999999997</v>
          </cell>
          <cell r="O400">
            <v>0</v>
          </cell>
          <cell r="T400" t="str">
            <v>N/A</v>
          </cell>
          <cell r="U400" t="str">
            <v>-</v>
          </cell>
          <cell r="V400" t="str">
            <v>-</v>
          </cell>
          <cell r="W400" t="str">
            <v>-</v>
          </cell>
          <cell r="X400" t="str">
            <v>-</v>
          </cell>
          <cell r="Y400" t="str">
            <v>-</v>
          </cell>
        </row>
        <row r="401">
          <cell r="A401" t="str">
            <v>RC-69-4029</v>
          </cell>
          <cell r="B401" t="str">
            <v>PARALOID AU-608X</v>
          </cell>
          <cell r="C401" t="str">
            <v>Solvent Resin</v>
          </cell>
          <cell r="D401" t="str">
            <v>Resina acrílica</v>
          </cell>
          <cell r="E401" t="str">
            <v>Resina poliol acrílica diseñada para producir recubrimientos duros, resistentes y durables cuando es mezclada con isocianatos alifáticos. Retienen el brillo, el color, tiene resistencia ante químicos corrosivos, resistencia a la abrasión y al agrietamiento, además puede curar a bajas temperaturas</v>
          </cell>
          <cell r="F401" t="str">
            <v>Resina acrílica</v>
          </cell>
          <cell r="G401" t="str">
            <v>Líquido</v>
          </cell>
          <cell r="H401" t="str">
            <v>-</v>
          </cell>
          <cell r="I401">
            <v>27</v>
          </cell>
          <cell r="J401">
            <v>1.1000000000000001</v>
          </cell>
          <cell r="K401" t="str">
            <v>-</v>
          </cell>
          <cell r="L401">
            <v>0.998</v>
          </cell>
          <cell r="M401">
            <v>58</v>
          </cell>
          <cell r="N401">
            <v>51.54</v>
          </cell>
          <cell r="O401">
            <v>0</v>
          </cell>
          <cell r="P401" t="str">
            <v>HIDROXILO</v>
          </cell>
          <cell r="T401" t="str">
            <v>N/A</v>
          </cell>
          <cell r="U401">
            <v>0.7</v>
          </cell>
          <cell r="V401">
            <v>8.6</v>
          </cell>
          <cell r="W401">
            <v>0.5</v>
          </cell>
          <cell r="X401">
            <v>1.5</v>
          </cell>
          <cell r="Y401">
            <v>8.6999999999999993</v>
          </cell>
        </row>
        <row r="402">
          <cell r="A402" t="str">
            <v>RC-71-1247</v>
          </cell>
          <cell r="B402" t="str">
            <v>POLIOL 287</v>
          </cell>
          <cell r="C402" t="str">
            <v>Solvent Resin</v>
          </cell>
          <cell r="D402" t="str">
            <v>Resina acrílica</v>
          </cell>
          <cell r="E402" t="str">
            <v>Resina acrílica hidroxilada que entrecruzada con poliisociantos aifáticos y aromáticos produce bases rellenadoras de tipo 2K con buena lijabilidad, adherencia y velocidad de secado. Entrecruzada con isocianatos alifáticos produce barnices de rápido secado, buen brillo, flexibilidad, resistencia a solventes, dureza y excelente nivelación.</v>
          </cell>
          <cell r="F402" t="str">
            <v>Resina acrílica</v>
          </cell>
          <cell r="G402" t="str">
            <v>Líquido</v>
          </cell>
          <cell r="H402" t="str">
            <v>Líquido indoloro</v>
          </cell>
          <cell r="I402">
            <v>23</v>
          </cell>
          <cell r="J402">
            <v>1.1000000000000001</v>
          </cell>
          <cell r="K402">
            <v>1.01</v>
          </cell>
          <cell r="L402">
            <v>1.01</v>
          </cell>
          <cell r="M402">
            <v>60</v>
          </cell>
          <cell r="N402">
            <v>53.03</v>
          </cell>
          <cell r="O402">
            <v>0</v>
          </cell>
          <cell r="P402" t="str">
            <v>HIDROXILO</v>
          </cell>
          <cell r="Q402">
            <v>2.5</v>
          </cell>
          <cell r="R402">
            <v>0</v>
          </cell>
          <cell r="S402">
            <v>0</v>
          </cell>
          <cell r="T402" t="str">
            <v>N/A</v>
          </cell>
          <cell r="U402">
            <v>0.7</v>
          </cell>
          <cell r="V402">
            <v>8.6</v>
          </cell>
          <cell r="W402">
            <v>0.5</v>
          </cell>
          <cell r="X402">
            <v>1.5</v>
          </cell>
          <cell r="Y402">
            <v>8.6999999999999993</v>
          </cell>
        </row>
        <row r="403">
          <cell r="A403" t="str">
            <v>RC-73-2387</v>
          </cell>
          <cell r="B403" t="str">
            <v>ACRYLIC RESIN</v>
          </cell>
          <cell r="C403" t="str">
            <v>Solvent Resin</v>
          </cell>
          <cell r="D403" t="str">
            <v>Resina acrílica</v>
          </cell>
          <cell r="E403" t="str">
            <v>Tiene muy buena vesatilidad, ya que tiene muchas formas de uso en la industria automotriz</v>
          </cell>
          <cell r="F403" t="str">
            <v>Acrílico</v>
          </cell>
          <cell r="G403" t="str">
            <v>líquido</v>
          </cell>
          <cell r="H403" t="str">
            <v>Líquido amarillo</v>
          </cell>
          <cell r="I403">
            <v>31</v>
          </cell>
          <cell r="J403" t="str">
            <v>_</v>
          </cell>
          <cell r="K403" t="str">
            <v>_</v>
          </cell>
          <cell r="L403">
            <v>1.03</v>
          </cell>
          <cell r="M403">
            <v>79.7</v>
          </cell>
          <cell r="N403">
            <v>76.5</v>
          </cell>
        </row>
        <row r="404">
          <cell r="A404" t="str">
            <v>RC-73-5589</v>
          </cell>
          <cell r="B404" t="str">
            <v>SETALUX C-1757 VV-70</v>
          </cell>
          <cell r="C404" t="str">
            <v>Solvent Resin</v>
          </cell>
          <cell r="D404" t="str">
            <v>Resina acrílica</v>
          </cell>
          <cell r="E404" t="str">
            <v>Resina acrílica con buen brillo, flexible, durable, buena resistencia química y con rápida velocidad de secado. Se usa en barnices y lacas en la industria automotriz OEM</v>
          </cell>
          <cell r="F404" t="str">
            <v>Resina acrílica</v>
          </cell>
          <cell r="G404" t="str">
            <v>Líquido</v>
          </cell>
          <cell r="H404" t="str">
            <v>-</v>
          </cell>
          <cell r="I404">
            <v>42</v>
          </cell>
          <cell r="J404">
            <v>1</v>
          </cell>
          <cell r="K404" t="str">
            <v>-</v>
          </cell>
          <cell r="L404">
            <v>1.028111</v>
          </cell>
          <cell r="M404">
            <v>70</v>
          </cell>
          <cell r="N404">
            <v>64.643000000000001</v>
          </cell>
          <cell r="O404">
            <v>0</v>
          </cell>
          <cell r="P404" t="str">
            <v>HIDROXILO</v>
          </cell>
          <cell r="Q404">
            <v>0</v>
          </cell>
          <cell r="R404">
            <v>0</v>
          </cell>
          <cell r="S404">
            <v>0</v>
          </cell>
          <cell r="T404" t="str">
            <v>N/A</v>
          </cell>
          <cell r="U404">
            <v>0.28999999999999998</v>
          </cell>
          <cell r="V404">
            <v>8.6999999999999993</v>
          </cell>
          <cell r="W404">
            <v>0.3</v>
          </cell>
          <cell r="X404">
            <v>0.7</v>
          </cell>
          <cell r="Y404">
            <v>8.6999999999999993</v>
          </cell>
        </row>
        <row r="405">
          <cell r="A405" t="str">
            <v>RC-89-3515</v>
          </cell>
          <cell r="B405" t="str">
            <v>AUTOMOTIVE REFINISH CLEAR</v>
          </cell>
          <cell r="C405" t="str">
            <v>Solvent Resin</v>
          </cell>
          <cell r="D405" t="str">
            <v>Resina acrílica</v>
          </cell>
          <cell r="E405" t="str">
            <v>Se usa como resina para pinturas domésticas</v>
          </cell>
          <cell r="F405" t="str">
            <v>Solución Resina acrílica</v>
          </cell>
          <cell r="G405" t="str">
            <v>Líquido</v>
          </cell>
          <cell r="H405" t="str">
            <v>Líquido incoloro</v>
          </cell>
          <cell r="I405">
            <v>26</v>
          </cell>
          <cell r="J405">
            <v>1</v>
          </cell>
          <cell r="K405">
            <v>7.6</v>
          </cell>
          <cell r="L405">
            <v>1.0185249999999999</v>
          </cell>
          <cell r="M405">
            <v>60</v>
          </cell>
          <cell r="N405">
            <v>54.267000000000003</v>
          </cell>
          <cell r="O405">
            <v>0</v>
          </cell>
          <cell r="P405" t="str">
            <v>HIDROXILO</v>
          </cell>
          <cell r="T405" t="str">
            <v>N/A</v>
          </cell>
          <cell r="U405" t="str">
            <v>-</v>
          </cell>
          <cell r="V405" t="str">
            <v>-</v>
          </cell>
          <cell r="W405" t="str">
            <v>-</v>
          </cell>
          <cell r="X405" t="str">
            <v>-</v>
          </cell>
          <cell r="Y405" t="str">
            <v>-</v>
          </cell>
        </row>
        <row r="406">
          <cell r="A406" t="str">
            <v>RC-93-4669</v>
          </cell>
          <cell r="B406" t="str">
            <v>SETALUX 1756 VV65</v>
          </cell>
          <cell r="C406" t="str">
            <v>Solvent Resin</v>
          </cell>
          <cell r="D406" t="str">
            <v>Resina acrílica</v>
          </cell>
          <cell r="E406" t="str">
            <v>Resina acrílica altos sólidos con buena durabilidad y brillo</v>
          </cell>
          <cell r="F406" t="str">
            <v>Solución Resina acrílica</v>
          </cell>
          <cell r="G406" t="str">
            <v>Líquido</v>
          </cell>
          <cell r="H406" t="str">
            <v>Líquido claro</v>
          </cell>
          <cell r="I406">
            <v>40</v>
          </cell>
          <cell r="J406">
            <v>1</v>
          </cell>
          <cell r="K406" t="str">
            <v>-</v>
          </cell>
          <cell r="L406">
            <v>0.99815469999999995</v>
          </cell>
          <cell r="M406">
            <v>65</v>
          </cell>
          <cell r="N406">
            <v>59.951999999999998</v>
          </cell>
          <cell r="O406">
            <v>0</v>
          </cell>
          <cell r="P406" t="str">
            <v>HIDROXILO</v>
          </cell>
          <cell r="Q406">
            <v>0</v>
          </cell>
          <cell r="R406">
            <v>0</v>
          </cell>
          <cell r="S406">
            <v>0</v>
          </cell>
          <cell r="T406" t="str">
            <v>N/A</v>
          </cell>
          <cell r="U406">
            <v>0.28999999999999998</v>
          </cell>
          <cell r="V406">
            <v>8.6999999999999993</v>
          </cell>
          <cell r="W406">
            <v>0.3</v>
          </cell>
          <cell r="X406">
            <v>0.7</v>
          </cell>
          <cell r="Y406">
            <v>8.6999999999999993</v>
          </cell>
        </row>
        <row r="407">
          <cell r="A407" t="str">
            <v>RC-94-7779</v>
          </cell>
          <cell r="B407" t="str">
            <v>SETALUX C1152 SS-51/1152 SS-51</v>
          </cell>
          <cell r="C407" t="str">
            <v>Solvent Resin</v>
          </cell>
          <cell r="D407" t="str">
            <v>Resina acrílica</v>
          </cell>
          <cell r="E407" t="str">
            <v>Resina poliol acrilica que se usa en combinación con poliisociantos alifáticos. Provee facilidad de aplicación, buena formación de la película, resistencia química, nivelación y flujo. Se recomienda para barnices y lacas transparentes en sistemas húmedo sobre húmedo y para capas de acabado de alto brillo sobre metal.</v>
          </cell>
          <cell r="F407" t="str">
            <v>Solución polímero acrílico</v>
          </cell>
          <cell r="G407" t="str">
            <v>Líquido</v>
          </cell>
          <cell r="H407" t="str">
            <v>Líquido incoloro</v>
          </cell>
          <cell r="I407">
            <v>26</v>
          </cell>
          <cell r="J407">
            <v>1</v>
          </cell>
          <cell r="K407" t="str">
            <v>-</v>
          </cell>
          <cell r="L407">
            <v>0.97799999999999998</v>
          </cell>
          <cell r="M407">
            <v>51</v>
          </cell>
          <cell r="N407">
            <v>45.009</v>
          </cell>
          <cell r="O407">
            <v>0</v>
          </cell>
          <cell r="P407" t="str">
            <v>HIDROXILO</v>
          </cell>
          <cell r="Q407">
            <v>0</v>
          </cell>
          <cell r="R407">
            <v>0</v>
          </cell>
          <cell r="S407">
            <v>0</v>
          </cell>
          <cell r="T407" t="str">
            <v>N/A</v>
          </cell>
          <cell r="U407">
            <v>1</v>
          </cell>
          <cell r="V407">
            <v>7.7</v>
          </cell>
          <cell r="W407">
            <v>1.8</v>
          </cell>
          <cell r="X407">
            <v>3.1</v>
          </cell>
          <cell r="Y407">
            <v>8.5</v>
          </cell>
        </row>
        <row r="408">
          <cell r="A408" t="str">
            <v>RC-96-3335</v>
          </cell>
          <cell r="B408" t="str">
            <v>SETALUX 1184 SS-51</v>
          </cell>
          <cell r="C408" t="str">
            <v>Solvent Resin</v>
          </cell>
          <cell r="D408" t="str">
            <v>Resina acrílica</v>
          </cell>
          <cell r="E408" t="str">
            <v>Resina poliol acrílica con excelente secado rápido, muy buen endurecimiento, buena capacidad de apilamiento, larga vida útil, buena resistencia química, buena resistencia a la luz y buena compatibilidad con poli-isocianatos</v>
          </cell>
          <cell r="F408" t="str">
            <v>Resina acrílica</v>
          </cell>
          <cell r="G408" t="str">
            <v>Líquido</v>
          </cell>
          <cell r="H408" t="str">
            <v>Líquido incoloro</v>
          </cell>
          <cell r="I408">
            <v>26</v>
          </cell>
          <cell r="J408">
            <v>1</v>
          </cell>
          <cell r="K408" t="str">
            <v>-</v>
          </cell>
          <cell r="L408">
            <v>1.01</v>
          </cell>
          <cell r="M408">
            <v>51</v>
          </cell>
          <cell r="N408">
            <v>43.73</v>
          </cell>
          <cell r="O408">
            <v>0</v>
          </cell>
          <cell r="P408" t="str">
            <v>HIDROXILO</v>
          </cell>
          <cell r="Q408">
            <v>2</v>
          </cell>
          <cell r="T408" t="str">
            <v>N/A</v>
          </cell>
          <cell r="U408" t="str">
            <v>-</v>
          </cell>
          <cell r="V408" t="str">
            <v>-</v>
          </cell>
          <cell r="W408" t="str">
            <v>-</v>
          </cell>
          <cell r="X408" t="str">
            <v>-</v>
          </cell>
          <cell r="Y408" t="str">
            <v>-</v>
          </cell>
        </row>
        <row r="409">
          <cell r="A409" t="str">
            <v>RC-97-1864</v>
          </cell>
          <cell r="B409" t="str">
            <v>ACRYLOID B-84, 45%</v>
          </cell>
          <cell r="C409" t="str">
            <v>Solvent Resin</v>
          </cell>
          <cell r="D409" t="str">
            <v>Resina acrílica</v>
          </cell>
          <cell r="E409" t="str">
            <v xml:space="preserve">Resina acrílica con una característica única de adhesión de aire seco (air-dry adhesion) a sustratos termoestables. Se puede usar en recubrimientos que se adherirán a superficies problemáticas como poliésters reforzados con fibra de vidrio, acrilicos termoestables, acabados poliester y alquidicos y varios plásticos </v>
          </cell>
          <cell r="F409" t="str">
            <v>Resina acrílica</v>
          </cell>
          <cell r="G409" t="str">
            <v>Líquido</v>
          </cell>
          <cell r="H409" t="str">
            <v>Líquido amarillo</v>
          </cell>
          <cell r="I409">
            <v>9</v>
          </cell>
          <cell r="J409" t="str">
            <v>-</v>
          </cell>
          <cell r="K409" t="str">
            <v>-</v>
          </cell>
          <cell r="L409">
            <v>0.94799999999999995</v>
          </cell>
          <cell r="M409">
            <v>45</v>
          </cell>
          <cell r="N409">
            <v>39.03</v>
          </cell>
          <cell r="O409">
            <v>0</v>
          </cell>
          <cell r="P409">
            <v>0</v>
          </cell>
          <cell r="Q409">
            <v>0</v>
          </cell>
          <cell r="R409">
            <v>0</v>
          </cell>
          <cell r="S409">
            <v>0</v>
          </cell>
          <cell r="T409" t="str">
            <v>N/A</v>
          </cell>
          <cell r="U409" t="str">
            <v>N/A</v>
          </cell>
          <cell r="V409" t="str">
            <v>N/A</v>
          </cell>
          <cell r="W409" t="str">
            <v>N/A</v>
          </cell>
          <cell r="X409" t="str">
            <v>N/A</v>
          </cell>
          <cell r="Y409" t="str">
            <v>N/A</v>
          </cell>
        </row>
        <row r="410">
          <cell r="A410" t="str">
            <v>RC-99-2580</v>
          </cell>
          <cell r="B410" t="str">
            <v>ACRYLIC POLYOL FOR AUTO REFINISH</v>
          </cell>
          <cell r="C410" t="str">
            <v>Solvent Resin</v>
          </cell>
          <cell r="D410" t="str">
            <v>Resina acrílica</v>
          </cell>
          <cell r="E410" t="str">
            <v>Su función principal es reducir la viscosidad de las pinturas.</v>
          </cell>
          <cell r="F410" t="str">
            <v>Resina acrílica</v>
          </cell>
          <cell r="G410" t="str">
            <v>líquido</v>
          </cell>
          <cell r="H410" t="str">
            <v>Líquido</v>
          </cell>
          <cell r="I410">
            <v>29</v>
          </cell>
          <cell r="J410" t="str">
            <v>_</v>
          </cell>
          <cell r="K410" t="str">
            <v>_</v>
          </cell>
          <cell r="L410">
            <v>1.01</v>
          </cell>
          <cell r="M410">
            <v>50</v>
          </cell>
          <cell r="N410">
            <v>50.4</v>
          </cell>
          <cell r="O410">
            <v>0</v>
          </cell>
          <cell r="P410">
            <v>0</v>
          </cell>
          <cell r="Q410">
            <v>0</v>
          </cell>
          <cell r="R410">
            <v>0</v>
          </cell>
          <cell r="S410">
            <v>0</v>
          </cell>
          <cell r="T410">
            <v>0</v>
          </cell>
          <cell r="U410">
            <v>0</v>
          </cell>
          <cell r="V410">
            <v>0</v>
          </cell>
          <cell r="W410">
            <v>0</v>
          </cell>
          <cell r="X410">
            <v>0</v>
          </cell>
          <cell r="Y410">
            <v>0</v>
          </cell>
        </row>
        <row r="411">
          <cell r="A411" t="str">
            <v>RCP-4623</v>
          </cell>
          <cell r="B411" t="str">
            <v>PARALOID B-44 100%</v>
          </cell>
          <cell r="C411" t="str">
            <v>Solvent Resin</v>
          </cell>
          <cell r="D411" t="str">
            <v>Resina acrílica</v>
          </cell>
          <cell r="E411" t="str">
            <v>Resina acrílica que provee una excelente combinación de dureza, flexibilidad y adherencia a varios sustratos.  Se solubiliza en hidrocarburos armáticos, ésteres y cetonas.</v>
          </cell>
          <cell r="F411" t="str">
            <v>Resina acrílica</v>
          </cell>
          <cell r="G411" t="str">
            <v>Sólido</v>
          </cell>
          <cell r="H411" t="str">
            <v>Polvo incoloro</v>
          </cell>
          <cell r="I411" t="str">
            <v>-</v>
          </cell>
          <cell r="J411" t="str">
            <v>-</v>
          </cell>
          <cell r="K411" t="str">
            <v>-</v>
          </cell>
          <cell r="L411">
            <v>1.1479379999999999</v>
          </cell>
          <cell r="M411">
            <v>100</v>
          </cell>
          <cell r="N411">
            <v>100</v>
          </cell>
          <cell r="O411">
            <v>0</v>
          </cell>
          <cell r="P411">
            <v>0</v>
          </cell>
          <cell r="Q411">
            <v>0</v>
          </cell>
          <cell r="R411">
            <v>0</v>
          </cell>
          <cell r="S411">
            <v>0</v>
          </cell>
          <cell r="T411" t="str">
            <v>N/A</v>
          </cell>
          <cell r="U411">
            <v>1.9</v>
          </cell>
          <cell r="V411">
            <v>8.8000000000000007</v>
          </cell>
          <cell r="W411">
            <v>0.7</v>
          </cell>
          <cell r="X411">
            <v>1</v>
          </cell>
          <cell r="Y411">
            <v>8.9</v>
          </cell>
        </row>
        <row r="412">
          <cell r="A412" t="str">
            <v>RE-37-2510</v>
          </cell>
          <cell r="B412" t="str">
            <v>ANDEPOX 962</v>
          </cell>
          <cell r="C412" t="str">
            <v>Solvent Resin</v>
          </cell>
          <cell r="D412" t="str">
            <v>Resina epóxica</v>
          </cell>
          <cell r="E412" t="str">
            <v>Resina epóxica que presenta buen color y brillo inicial y excelente retención de estas propiedades al sobrehorneo. Presenta gran durabilidad, resistencia al agua y al jabón, excelente flexibilidad, adherencia y flujo. Totalmente soluble en disolventes aromáticos.</v>
          </cell>
          <cell r="F412" t="str">
            <v>Resina</v>
          </cell>
          <cell r="G412" t="str">
            <v>Líquido</v>
          </cell>
          <cell r="H412" t="str">
            <v>Líquido ambar</v>
          </cell>
          <cell r="I412">
            <v>60.5</v>
          </cell>
          <cell r="J412" t="str">
            <v>-</v>
          </cell>
          <cell r="K412" t="str">
            <v>-</v>
          </cell>
          <cell r="L412">
            <v>0.96</v>
          </cell>
          <cell r="M412">
            <v>50</v>
          </cell>
          <cell r="N412">
            <v>46.067</v>
          </cell>
          <cell r="O412">
            <v>0</v>
          </cell>
          <cell r="P412" t="str">
            <v>EPÓXICO</v>
          </cell>
          <cell r="T412" t="str">
            <v>N/A</v>
          </cell>
          <cell r="U412" t="str">
            <v>-</v>
          </cell>
          <cell r="V412" t="str">
            <v>-</v>
          </cell>
          <cell r="W412" t="str">
            <v>-</v>
          </cell>
          <cell r="X412" t="str">
            <v>-</v>
          </cell>
          <cell r="Y412" t="str">
            <v>-</v>
          </cell>
        </row>
        <row r="413">
          <cell r="A413" t="str">
            <v>RE-39-7165</v>
          </cell>
          <cell r="B413" t="str">
            <v xml:space="preserve">ARALDITE EPN 1180X80/D.E.N.438-X80 </v>
          </cell>
          <cell r="C413" t="str">
            <v>Solvent Resin</v>
          </cell>
          <cell r="D413" t="str">
            <v>Resina epóxica</v>
          </cell>
          <cell r="E413" t="str">
            <v>Resina epóxica multifuncional, provee alta densidad de entrecruzamiento cuando está bien curada. Tiene alta resistencia quíimca y  la temperatura</v>
          </cell>
          <cell r="F413" t="str">
            <v>Resina Novolak epoxi fenol</v>
          </cell>
          <cell r="G413" t="str">
            <v>Líquido</v>
          </cell>
          <cell r="H413" t="str">
            <v>Líquido amarilloso</v>
          </cell>
          <cell r="I413">
            <v>24</v>
          </cell>
          <cell r="J413" t="str">
            <v>-</v>
          </cell>
          <cell r="K413" t="str">
            <v>-</v>
          </cell>
          <cell r="L413">
            <v>1.1299999999999999</v>
          </cell>
          <cell r="M413">
            <v>80</v>
          </cell>
          <cell r="N413">
            <v>73.876999999999995</v>
          </cell>
          <cell r="O413">
            <v>0</v>
          </cell>
          <cell r="P413" t="str">
            <v>EPÓXICO</v>
          </cell>
          <cell r="Q413">
            <v>0</v>
          </cell>
          <cell r="R413">
            <v>0</v>
          </cell>
          <cell r="S413">
            <v>0</v>
          </cell>
          <cell r="T413" t="str">
            <v>N/A</v>
          </cell>
          <cell r="U413">
            <v>0.7</v>
          </cell>
          <cell r="V413">
            <v>8.6</v>
          </cell>
          <cell r="W413">
            <v>0.5</v>
          </cell>
          <cell r="X413">
            <v>1.5</v>
          </cell>
          <cell r="Y413">
            <v>8.6999999999999993</v>
          </cell>
        </row>
        <row r="414">
          <cell r="A414" t="str">
            <v>RE-53-3667</v>
          </cell>
          <cell r="B414" t="str">
            <v>RESINA DER 671-X75</v>
          </cell>
          <cell r="C414" t="str">
            <v>Solvent Resin</v>
          </cell>
          <cell r="D414" t="str">
            <v>Resina epóxica</v>
          </cell>
          <cell r="E414" t="str">
            <v>Resina epóxica de bajo peso molecular, que formulada con endurecedores poliamina o poliamida forman una excelente base para recubrimientos de alta calidad. Es adecuada para un buen curado a temperatura ambiente, mejora la resistencia a la corrosión. Tiene buena dureza, adherencia y flexibilidad.</v>
          </cell>
          <cell r="F414" t="str">
            <v>Resina</v>
          </cell>
          <cell r="G414" t="str">
            <v>Líquido</v>
          </cell>
          <cell r="H414" t="str">
            <v>Líquido amarillo</v>
          </cell>
          <cell r="I414">
            <v>26</v>
          </cell>
          <cell r="J414">
            <v>1.1000000000000001</v>
          </cell>
          <cell r="K414" t="str">
            <v>-</v>
          </cell>
          <cell r="L414">
            <v>1.0680000000000001</v>
          </cell>
          <cell r="M414">
            <v>75</v>
          </cell>
          <cell r="N414">
            <v>69.138000000000005</v>
          </cell>
          <cell r="O414">
            <v>0</v>
          </cell>
          <cell r="P414" t="str">
            <v>EPÓXICO</v>
          </cell>
          <cell r="Q414">
            <v>0</v>
          </cell>
          <cell r="R414">
            <v>0</v>
          </cell>
          <cell r="S414">
            <v>512.5</v>
          </cell>
          <cell r="T414" t="str">
            <v>N/A</v>
          </cell>
          <cell r="U414">
            <v>0.7</v>
          </cell>
          <cell r="V414">
            <v>8.6</v>
          </cell>
          <cell r="W414">
            <v>0.5</v>
          </cell>
          <cell r="X414">
            <v>1.5</v>
          </cell>
          <cell r="Y414">
            <v>8.6999999999999993</v>
          </cell>
        </row>
        <row r="415">
          <cell r="A415" t="str">
            <v>RE-56-4157</v>
          </cell>
          <cell r="B415" t="str">
            <v>EPIKOTE 1001 X75 /EPON 1001/D.E.R. 671 X 75</v>
          </cell>
          <cell r="C415" t="str">
            <v>Solvent Resin</v>
          </cell>
          <cell r="D415" t="str">
            <v>Resina epóxica</v>
          </cell>
          <cell r="E415" t="str">
            <v>Mejora la adherencia de las pinturas</v>
          </cell>
          <cell r="F415" t="str">
            <v xml:space="preserve">Resina epoxica </v>
          </cell>
          <cell r="G415" t="str">
            <v>líquido</v>
          </cell>
          <cell r="H415" t="str">
            <v>Líquido</v>
          </cell>
          <cell r="I415">
            <v>26</v>
          </cell>
          <cell r="J415" t="str">
            <v>_</v>
          </cell>
          <cell r="K415" t="str">
            <v>_</v>
          </cell>
          <cell r="L415">
            <v>1.08</v>
          </cell>
          <cell r="M415">
            <v>75</v>
          </cell>
          <cell r="N415">
            <v>68</v>
          </cell>
        </row>
        <row r="416">
          <cell r="A416" t="str">
            <v>RE-63-2480</v>
          </cell>
          <cell r="B416" t="str">
            <v>EPON RESIN 862/ARALDITE 282</v>
          </cell>
          <cell r="C416" t="str">
            <v>Solvent Resin</v>
          </cell>
          <cell r="D416" t="str">
            <v>Resina epóxica</v>
          </cell>
          <cell r="E416" t="str">
            <v>Resina epóxica Bisfenol F sin modificar. Es recomendada para recubrimientos libres de solventes</v>
          </cell>
          <cell r="F416" t="str">
            <v>Resina epóxica</v>
          </cell>
          <cell r="G416" t="str">
            <v>Líquido</v>
          </cell>
          <cell r="H416" t="str">
            <v>Líquido amarillo ligero</v>
          </cell>
          <cell r="I416">
            <v>150</v>
          </cell>
          <cell r="J416" t="str">
            <v>-</v>
          </cell>
          <cell r="K416" t="str">
            <v>-</v>
          </cell>
          <cell r="L416">
            <v>1.1731009999999999</v>
          </cell>
          <cell r="M416">
            <v>100</v>
          </cell>
          <cell r="N416">
            <v>100</v>
          </cell>
          <cell r="O416">
            <v>0</v>
          </cell>
          <cell r="P416" t="str">
            <v>EPÓXICO</v>
          </cell>
          <cell r="T416" t="str">
            <v>N/A</v>
          </cell>
          <cell r="U416" t="str">
            <v>-</v>
          </cell>
          <cell r="V416" t="str">
            <v>-</v>
          </cell>
          <cell r="W416" t="str">
            <v>-</v>
          </cell>
          <cell r="X416" t="str">
            <v>-</v>
          </cell>
          <cell r="Y416" t="str">
            <v>-</v>
          </cell>
        </row>
        <row r="417">
          <cell r="A417" t="str">
            <v>RE-86-2834</v>
          </cell>
          <cell r="B417" t="str">
            <v>ARALDITE DY-E</v>
          </cell>
          <cell r="C417" t="str">
            <v>Solvent Resin</v>
          </cell>
          <cell r="D417" t="str">
            <v>Resina epóxica</v>
          </cell>
          <cell r="E417" t="str">
            <v>Diluente reactivo para resinas epóxicas usado principalmente como aditivo para reducir la viscosidad de resinas epóxicas líquidas libres de solventes. También reduce la tensión superficial. Las resinas epóxicas modificadas  con Araldite DY-E exhiben buen mojado y nivelación a bajas concentraciones de diluente</v>
          </cell>
          <cell r="F417" t="str">
            <v xml:space="preserve"> ALKYL (C12-C15)GLYCIDYLETHER</v>
          </cell>
          <cell r="G417" t="str">
            <v>Líquido</v>
          </cell>
          <cell r="H417" t="str">
            <v>Líquido</v>
          </cell>
          <cell r="I417">
            <v>154</v>
          </cell>
          <cell r="J417" t="str">
            <v>-</v>
          </cell>
          <cell r="K417" t="str">
            <v>-</v>
          </cell>
          <cell r="L417">
            <v>0.88700000000000001</v>
          </cell>
          <cell r="M417">
            <v>100</v>
          </cell>
          <cell r="N417">
            <v>100</v>
          </cell>
          <cell r="O417">
            <v>0</v>
          </cell>
          <cell r="P417" t="str">
            <v>N/A</v>
          </cell>
          <cell r="Q417" t="str">
            <v>N/A</v>
          </cell>
          <cell r="R417" t="str">
            <v>N/A</v>
          </cell>
          <cell r="S417" t="str">
            <v>N/A</v>
          </cell>
          <cell r="T417" t="str">
            <v>N/A</v>
          </cell>
          <cell r="U417" t="str">
            <v>-</v>
          </cell>
          <cell r="V417" t="str">
            <v>-</v>
          </cell>
          <cell r="W417" t="str">
            <v>-</v>
          </cell>
          <cell r="X417" t="str">
            <v>-</v>
          </cell>
          <cell r="Y417" t="str">
            <v>-</v>
          </cell>
        </row>
        <row r="418">
          <cell r="A418" t="str">
            <v>RE-95-9035</v>
          </cell>
          <cell r="B418" t="str">
            <v xml:space="preserve">EPIKOTE 828 EL/ARALDITE GY 250 </v>
          </cell>
          <cell r="C418" t="str">
            <v>Solvent Resin</v>
          </cell>
          <cell r="D418" t="str">
            <v>Resina epóxica</v>
          </cell>
          <cell r="E418" t="str">
            <v>Reina epóxica sin modificar basada en Bisfenol-A, líquida, de viscosidad media. Es adecuada para la formulación de recubrimientos libres de solventes. Tiene excelentes propiedades mecánicas y resistencia a los químicos</v>
          </cell>
          <cell r="F418" t="str">
            <v>Resina epóxica</v>
          </cell>
          <cell r="G418" t="str">
            <v>Líquido</v>
          </cell>
          <cell r="H418" t="str">
            <v>Líquido amarillo ligero</v>
          </cell>
          <cell r="I418">
            <v>150</v>
          </cell>
          <cell r="J418" t="str">
            <v>-</v>
          </cell>
          <cell r="K418" t="str">
            <v>-</v>
          </cell>
          <cell r="L418">
            <v>1.1599999999999999</v>
          </cell>
          <cell r="M418">
            <v>100</v>
          </cell>
          <cell r="N418">
            <v>100</v>
          </cell>
          <cell r="O418">
            <v>0</v>
          </cell>
          <cell r="P418" t="str">
            <v>EPÓXICO</v>
          </cell>
          <cell r="Q418">
            <v>0</v>
          </cell>
          <cell r="R418">
            <v>0</v>
          </cell>
          <cell r="S418">
            <v>187</v>
          </cell>
          <cell r="T418" t="str">
            <v>N/A</v>
          </cell>
          <cell r="U418" t="str">
            <v>-</v>
          </cell>
          <cell r="V418" t="str">
            <v>-</v>
          </cell>
          <cell r="W418" t="str">
            <v>-</v>
          </cell>
          <cell r="X418" t="str">
            <v>-</v>
          </cell>
          <cell r="Y418" t="str">
            <v>-</v>
          </cell>
        </row>
        <row r="419">
          <cell r="A419" t="str">
            <v>REL-3322</v>
          </cell>
          <cell r="B419" t="str">
            <v>EPON/EPIKOTE RESIN 1001-X-75</v>
          </cell>
          <cell r="C419" t="str">
            <v>Solvent Resin</v>
          </cell>
          <cell r="D419" t="str">
            <v>Resina epóxica</v>
          </cell>
          <cell r="E419" t="str">
            <v>Resina con excelente resistencia química, resistencia a la corrosión y bajo color. Se usa para formular recubrimientos industriales con curado a temperatura ambiente</v>
          </cell>
          <cell r="F419" t="str">
            <v>Solución BPA-epiclorohidrina en xileno</v>
          </cell>
          <cell r="G419" t="str">
            <v>Líquido</v>
          </cell>
          <cell r="H419" t="str">
            <v>Líquido amarillo</v>
          </cell>
          <cell r="I419">
            <v>24</v>
          </cell>
          <cell r="J419">
            <v>1</v>
          </cell>
          <cell r="K419">
            <v>7</v>
          </cell>
          <cell r="L419">
            <v>1.0900000000000001</v>
          </cell>
          <cell r="M419">
            <v>75</v>
          </cell>
          <cell r="N419">
            <v>68.501999999999995</v>
          </cell>
          <cell r="O419">
            <v>0</v>
          </cell>
          <cell r="T419" t="str">
            <v>N/A</v>
          </cell>
          <cell r="U419">
            <v>0.7</v>
          </cell>
          <cell r="V419">
            <v>8.6</v>
          </cell>
          <cell r="W419">
            <v>0.5</v>
          </cell>
          <cell r="X419">
            <v>1.5</v>
          </cell>
          <cell r="Y419">
            <v>8.6999999999999993</v>
          </cell>
        </row>
        <row r="420">
          <cell r="A420" t="str">
            <v>RHX-8546</v>
          </cell>
          <cell r="B420" t="str">
            <v>PHENODUR PR-263/70B</v>
          </cell>
          <cell r="C420" t="str">
            <v>Solvent Resin</v>
          </cell>
          <cell r="D420" t="str">
            <v>Resina fenólica</v>
          </cell>
          <cell r="E420" t="str">
            <v>Resina fenólica que se usa en primers anticorrosivos</v>
          </cell>
          <cell r="F420" t="str">
            <v>Solución resina fenólica</v>
          </cell>
          <cell r="G420" t="str">
            <v>Líquido</v>
          </cell>
          <cell r="H420" t="str">
            <v>Líquido incoloro a amarillo ligero</v>
          </cell>
          <cell r="I420">
            <v>47</v>
          </cell>
          <cell r="J420" t="str">
            <v>-</v>
          </cell>
          <cell r="K420" t="str">
            <v>-</v>
          </cell>
          <cell r="L420">
            <v>1.058068</v>
          </cell>
          <cell r="M420">
            <v>70</v>
          </cell>
          <cell r="N420">
            <v>60.601999999999997</v>
          </cell>
          <cell r="O420">
            <v>0</v>
          </cell>
          <cell r="P420" t="str">
            <v>FENOL</v>
          </cell>
          <cell r="Q420">
            <v>0</v>
          </cell>
          <cell r="R420">
            <v>0</v>
          </cell>
          <cell r="S420">
            <v>0</v>
          </cell>
          <cell r="T420" t="str">
            <v>N/A</v>
          </cell>
          <cell r="U420" t="str">
            <v>-</v>
          </cell>
          <cell r="V420" t="str">
            <v>-</v>
          </cell>
          <cell r="W420" t="str">
            <v>-</v>
          </cell>
          <cell r="X420" t="str">
            <v>-</v>
          </cell>
          <cell r="Y420" t="str">
            <v>-</v>
          </cell>
        </row>
        <row r="421">
          <cell r="A421" t="str">
            <v>RLB-4521</v>
          </cell>
          <cell r="B421" t="str">
            <v>CAB 381-20/CELLULOSE ACETATE BUTYRATE 381-20</v>
          </cell>
          <cell r="C421" t="str">
            <v>Solvent Resin</v>
          </cell>
          <cell r="D421" t="str">
            <v>Resina CAB</v>
          </cell>
          <cell r="E421" t="str">
            <v>Resina celulósica de alta viscosidad y alto peso molecular ofrece una combnación de solubilidad y compatibilidad, resistencia a la humedad, excelente dureza y buena fuerza en la película.</v>
          </cell>
          <cell r="F421" t="str">
            <v>Celulosa acetato butirato</v>
          </cell>
          <cell r="G421" t="str">
            <v>Sólido</v>
          </cell>
          <cell r="H421" t="str">
            <v>Polvo blanco</v>
          </cell>
          <cell r="I421">
            <v>213</v>
          </cell>
          <cell r="J421" t="str">
            <v>-</v>
          </cell>
          <cell r="K421" t="str">
            <v>-</v>
          </cell>
          <cell r="L421">
            <v>1.198</v>
          </cell>
          <cell r="M421">
            <v>100</v>
          </cell>
          <cell r="N421">
            <v>100</v>
          </cell>
          <cell r="O421">
            <v>0</v>
          </cell>
          <cell r="P421" t="str">
            <v>HIDROXILO</v>
          </cell>
          <cell r="Q421">
            <v>1.8</v>
          </cell>
          <cell r="R421">
            <v>17</v>
          </cell>
          <cell r="S421">
            <v>963.71882086167795</v>
          </cell>
          <cell r="T421" t="str">
            <v>N/A</v>
          </cell>
          <cell r="U421" t="str">
            <v>-</v>
          </cell>
          <cell r="V421" t="str">
            <v>-</v>
          </cell>
          <cell r="W421" t="str">
            <v>-</v>
          </cell>
          <cell r="X421" t="str">
            <v>-</v>
          </cell>
          <cell r="Y421" t="str">
            <v>-</v>
          </cell>
        </row>
        <row r="422">
          <cell r="A422" t="str">
            <v>RLG-3982</v>
          </cell>
          <cell r="B422" t="str">
            <v>CAB 381-2/CELLULOSE ACETATE BUTYRATE 381-2</v>
          </cell>
          <cell r="C422" t="str">
            <v>Solvent Resin</v>
          </cell>
          <cell r="D422" t="str">
            <v>Resina CAB</v>
          </cell>
          <cell r="E422" t="str">
            <v>Resina celulósica de alta viscosidad y alto peso molecular ofrece una combnación de solubilidad y compatibilidad, resistencia a la humedad, excelente dureza y buena fuerza en la película.</v>
          </cell>
          <cell r="F422" t="str">
            <v>Celulosa acetato butirato</v>
          </cell>
          <cell r="G422" t="str">
            <v>Sólido</v>
          </cell>
          <cell r="H422" t="str">
            <v>Polvo blanco</v>
          </cell>
          <cell r="I422">
            <v>213</v>
          </cell>
          <cell r="J422" t="str">
            <v>-</v>
          </cell>
          <cell r="K422" t="str">
            <v>-</v>
          </cell>
          <cell r="L422">
            <v>1.1982649999999999</v>
          </cell>
          <cell r="M422">
            <v>100</v>
          </cell>
          <cell r="N422">
            <v>100</v>
          </cell>
          <cell r="O422">
            <v>0</v>
          </cell>
          <cell r="P422" t="str">
            <v>HIDROXILO</v>
          </cell>
          <cell r="Q422">
            <v>1.3</v>
          </cell>
          <cell r="R422">
            <v>17</v>
          </cell>
          <cell r="S422">
            <v>1334.3799058084771</v>
          </cell>
          <cell r="T422" t="str">
            <v>N/A</v>
          </cell>
          <cell r="U422" t="str">
            <v>-</v>
          </cell>
          <cell r="V422" t="str">
            <v>-</v>
          </cell>
          <cell r="W422" t="str">
            <v>-</v>
          </cell>
          <cell r="X422" t="str">
            <v>-</v>
          </cell>
          <cell r="Y422" t="str">
            <v>-</v>
          </cell>
        </row>
        <row r="423">
          <cell r="A423" t="str">
            <v>RLH-7608</v>
          </cell>
          <cell r="B423" t="str">
            <v>CAB 381-0.5/CELLULOSE ACETATE BUTYRATE 381-0.5</v>
          </cell>
          <cell r="C423" t="str">
            <v>Solvent Resin</v>
          </cell>
          <cell r="D423" t="str">
            <v>Resina CAB</v>
          </cell>
          <cell r="E423" t="str">
            <v>Resina celulósica con contenido medio de butiril y baja viscosidad. Se usa en sistemas altos sólidos con necesidad de baja viscosidad. Soluble en muchos colventes y compatible con muchas resinas</v>
          </cell>
          <cell r="F423" t="str">
            <v>Celulosa acetato butirato</v>
          </cell>
          <cell r="G423" t="str">
            <v>Sólido</v>
          </cell>
          <cell r="H423" t="str">
            <v>Polvo blanco</v>
          </cell>
          <cell r="I423">
            <v>127</v>
          </cell>
          <cell r="J423" t="str">
            <v>-</v>
          </cell>
          <cell r="K423" t="str">
            <v>-</v>
          </cell>
          <cell r="L423">
            <v>1.1982649999999999</v>
          </cell>
          <cell r="M423">
            <v>100</v>
          </cell>
          <cell r="N423">
            <v>100</v>
          </cell>
          <cell r="O423">
            <v>0</v>
          </cell>
          <cell r="P423" t="str">
            <v>HIDROXILO</v>
          </cell>
          <cell r="Q423">
            <v>1.3</v>
          </cell>
          <cell r="R423">
            <v>17</v>
          </cell>
          <cell r="S423">
            <v>1334.3799058084771</v>
          </cell>
          <cell r="T423" t="str">
            <v>N/A</v>
          </cell>
          <cell r="U423" t="str">
            <v>-</v>
          </cell>
          <cell r="V423" t="str">
            <v>-</v>
          </cell>
          <cell r="W423" t="str">
            <v>-</v>
          </cell>
          <cell r="X423" t="str">
            <v>-</v>
          </cell>
          <cell r="Y423" t="str">
            <v>-</v>
          </cell>
        </row>
        <row r="424">
          <cell r="A424" t="str">
            <v>RLP-3726</v>
          </cell>
          <cell r="B424" t="str">
            <v>CAB 531-1</v>
          </cell>
          <cell r="C424" t="str">
            <v>Solvent Resin</v>
          </cell>
          <cell r="D424" t="str">
            <v>Resina CAB</v>
          </cell>
          <cell r="E424" t="str">
            <v>Resina celulósica con alto contenido de butiril. Buena resistencia a raspaduras y al medio ambiente</v>
          </cell>
          <cell r="F424" t="str">
            <v>Celulosa acetato butirato</v>
          </cell>
          <cell r="G424" t="str">
            <v>Sólido</v>
          </cell>
          <cell r="H424" t="str">
            <v>Polvo blanco</v>
          </cell>
          <cell r="I424">
            <v>104</v>
          </cell>
          <cell r="J424" t="str">
            <v>-</v>
          </cell>
          <cell r="K424" t="str">
            <v>-</v>
          </cell>
          <cell r="L424">
            <v>1.1679999999999999</v>
          </cell>
          <cell r="M424">
            <v>100</v>
          </cell>
          <cell r="N424">
            <v>100</v>
          </cell>
          <cell r="O424">
            <v>0</v>
          </cell>
          <cell r="P424" t="str">
            <v>HIDROXILO</v>
          </cell>
          <cell r="Q424">
            <v>0</v>
          </cell>
          <cell r="R424">
            <v>0</v>
          </cell>
          <cell r="S424">
            <v>0</v>
          </cell>
          <cell r="T424" t="str">
            <v>N/A</v>
          </cell>
          <cell r="U424" t="str">
            <v>-</v>
          </cell>
          <cell r="V424" t="str">
            <v>-</v>
          </cell>
          <cell r="W424" t="str">
            <v>-</v>
          </cell>
          <cell r="X424" t="str">
            <v>-</v>
          </cell>
          <cell r="Y424" t="str">
            <v>-</v>
          </cell>
        </row>
        <row r="425">
          <cell r="A425" t="str">
            <v>RLX-8772</v>
          </cell>
          <cell r="B425" t="str">
            <v>CAB 551-0,01</v>
          </cell>
          <cell r="C425" t="str">
            <v>Solvent Resin</v>
          </cell>
          <cell r="D425" t="str">
            <v>Resina CAB</v>
          </cell>
          <cell r="E425" t="str">
            <v>Resina celulósica cuya solubilidad en mezclas de hidrocuarburos alcohol/aromático pfrece una ventaja económica y permite el uso de muchos solventes y convinaciones de estos. Tiene buena compatibilidad con varias resinas</v>
          </cell>
          <cell r="F425" t="str">
            <v>Acetato butirato celulosa</v>
          </cell>
          <cell r="G425" t="str">
            <v>Sólido</v>
          </cell>
          <cell r="H425" t="str">
            <v>Polvo blanco</v>
          </cell>
          <cell r="I425" t="str">
            <v>-</v>
          </cell>
          <cell r="J425" t="str">
            <v>-</v>
          </cell>
          <cell r="K425" t="str">
            <v>-</v>
          </cell>
          <cell r="L425">
            <v>1.158722</v>
          </cell>
          <cell r="M425">
            <v>100</v>
          </cell>
          <cell r="N425">
            <v>100</v>
          </cell>
          <cell r="O425">
            <v>0</v>
          </cell>
          <cell r="P425" t="str">
            <v>HIDROXILO</v>
          </cell>
          <cell r="Q425">
            <v>1.5</v>
          </cell>
          <cell r="R425">
            <v>17</v>
          </cell>
          <cell r="S425">
            <v>1156.4625850340137</v>
          </cell>
          <cell r="T425" t="str">
            <v>N/A</v>
          </cell>
          <cell r="U425" t="str">
            <v>-</v>
          </cell>
          <cell r="V425" t="str">
            <v>-</v>
          </cell>
          <cell r="W425" t="str">
            <v>-</v>
          </cell>
          <cell r="X425" t="str">
            <v>-</v>
          </cell>
          <cell r="Y425" t="str">
            <v>-</v>
          </cell>
        </row>
        <row r="426">
          <cell r="A426" t="str">
            <v>RM-12-9620</v>
          </cell>
          <cell r="B426" t="str">
            <v>SETAMINE US-136 BB-57</v>
          </cell>
          <cell r="C426" t="str">
            <v>Solvent Resin</v>
          </cell>
          <cell r="D426" t="str">
            <v>Resina Melamina</v>
          </cell>
          <cell r="E426" t="str">
            <v>Resina melamina con alta reactividad, rapido curado y buena dureza con bajas temperaturas y bajos tiempos de horneado. Buena estabilidad, alto brillo y buena compatibilidad  con el medio</v>
          </cell>
          <cell r="F426" t="str">
            <v>Solución resina melamina-formaldehido</v>
          </cell>
          <cell r="G426" t="str">
            <v>Líquido</v>
          </cell>
          <cell r="H426" t="str">
            <v>Líquido incoloro</v>
          </cell>
          <cell r="I426">
            <v>32</v>
          </cell>
          <cell r="J426">
            <v>1.7</v>
          </cell>
          <cell r="K426" t="str">
            <v>-</v>
          </cell>
          <cell r="L426">
            <v>0.97799999999999998</v>
          </cell>
          <cell r="M426">
            <v>56</v>
          </cell>
          <cell r="N426">
            <v>46.304000000000002</v>
          </cell>
          <cell r="O426">
            <v>0</v>
          </cell>
          <cell r="P426" t="str">
            <v>AMINO</v>
          </cell>
          <cell r="T426" t="str">
            <v>N/A</v>
          </cell>
          <cell r="U426" t="str">
            <v>-</v>
          </cell>
          <cell r="V426" t="str">
            <v>-</v>
          </cell>
          <cell r="W426" t="str">
            <v>-</v>
          </cell>
          <cell r="X426" t="str">
            <v>-</v>
          </cell>
          <cell r="Y426" t="str">
            <v>-</v>
          </cell>
        </row>
        <row r="427">
          <cell r="A427" t="str">
            <v>RM-31-1260</v>
          </cell>
          <cell r="B427" t="str">
            <v>SETAMINE US-132 BB-71</v>
          </cell>
          <cell r="C427" t="str">
            <v>Solvent Resin</v>
          </cell>
          <cell r="D427" t="str">
            <v>Resina Melamina</v>
          </cell>
          <cell r="E427" t="str">
            <v>Resina melamina de alto brillo, alta dureza y reactiva. Tiene buena resistencia química.</v>
          </cell>
          <cell r="F427" t="str">
            <v>Resina melamina butilada</v>
          </cell>
          <cell r="G427" t="str">
            <v>Líquido</v>
          </cell>
          <cell r="H427" t="str">
            <v>Líquido blanco</v>
          </cell>
          <cell r="I427">
            <v>41</v>
          </cell>
          <cell r="J427" t="str">
            <v>-</v>
          </cell>
          <cell r="K427" t="str">
            <v>-</v>
          </cell>
          <cell r="L427">
            <v>1.05</v>
          </cell>
          <cell r="M427">
            <v>69.400000000000006</v>
          </cell>
          <cell r="N427">
            <v>6.5110000000000001</v>
          </cell>
          <cell r="O427">
            <v>0</v>
          </cell>
          <cell r="P427" t="str">
            <v>AMINO</v>
          </cell>
          <cell r="Q427">
            <v>0</v>
          </cell>
          <cell r="R427">
            <v>0</v>
          </cell>
          <cell r="S427">
            <v>0</v>
          </cell>
          <cell r="T427" t="str">
            <v>N/A</v>
          </cell>
          <cell r="U427" t="str">
            <v>-</v>
          </cell>
          <cell r="V427" t="str">
            <v>-</v>
          </cell>
          <cell r="W427" t="str">
            <v>-</v>
          </cell>
          <cell r="X427" t="str">
            <v>-</v>
          </cell>
          <cell r="Y427" t="str">
            <v>-</v>
          </cell>
        </row>
        <row r="428">
          <cell r="A428" t="str">
            <v>RM-92-1340</v>
          </cell>
          <cell r="B428" t="str">
            <v>SETAMINE US-138 BB-70</v>
          </cell>
          <cell r="C428" t="str">
            <v>Solvent Resin</v>
          </cell>
          <cell r="D428" t="str">
            <v>Resina Melamina</v>
          </cell>
          <cell r="E428" t="str">
            <v>Resina melamina con muy buena compatibilidad, alta reactividad con baja viscosidad, excelente capacidad de pulverización, buena resistencia al petroleo y al ácido y alto brillo. Resina altos sólidos</v>
          </cell>
          <cell r="F428" t="str">
            <v>Solución Polímero melamina-formaldehído</v>
          </cell>
          <cell r="G428" t="str">
            <v>Líquido</v>
          </cell>
          <cell r="H428" t="str">
            <v>Líquido incoloro</v>
          </cell>
          <cell r="I428">
            <v>31</v>
          </cell>
          <cell r="J428" t="str">
            <v>-</v>
          </cell>
          <cell r="K428" t="str">
            <v>-</v>
          </cell>
          <cell r="L428">
            <v>1.02</v>
          </cell>
          <cell r="M428">
            <v>70</v>
          </cell>
          <cell r="N428">
            <v>62.222000000000001</v>
          </cell>
          <cell r="O428">
            <v>0</v>
          </cell>
          <cell r="P428" t="str">
            <v>AMINO</v>
          </cell>
          <cell r="T428" t="str">
            <v>N/A</v>
          </cell>
          <cell r="U428" t="str">
            <v>-</v>
          </cell>
          <cell r="V428" t="str">
            <v>-</v>
          </cell>
          <cell r="W428" t="str">
            <v>-</v>
          </cell>
          <cell r="X428" t="str">
            <v>-</v>
          </cell>
          <cell r="Y428" t="str">
            <v>-</v>
          </cell>
        </row>
        <row r="429">
          <cell r="A429" t="str">
            <v>RMG-8399</v>
          </cell>
          <cell r="B429" t="str">
            <v>FM 003 V 60 MELAMINE RESIN MR-220</v>
          </cell>
          <cell r="C429" t="str">
            <v>Solvent Resin</v>
          </cell>
          <cell r="D429" t="str">
            <v>Resina Melamina</v>
          </cell>
          <cell r="E429" t="str">
            <v>Resina melamina con resistencia química y alta reactividad</v>
          </cell>
          <cell r="F429" t="str">
            <v>Resina melamina butilada formaldehido</v>
          </cell>
          <cell r="G429" t="str">
            <v>Líquido</v>
          </cell>
          <cell r="H429" t="str">
            <v>Líquido incoloro</v>
          </cell>
          <cell r="I429">
            <v>20</v>
          </cell>
          <cell r="J429" t="str">
            <v>-</v>
          </cell>
          <cell r="K429" t="str">
            <v>-</v>
          </cell>
          <cell r="L429">
            <v>1.0209999999999999</v>
          </cell>
          <cell r="M429">
            <v>60</v>
          </cell>
          <cell r="N429">
            <v>51.991</v>
          </cell>
          <cell r="O429">
            <v>0</v>
          </cell>
          <cell r="P429" t="str">
            <v>AMINO</v>
          </cell>
          <cell r="T429" t="str">
            <v>N/A</v>
          </cell>
          <cell r="U429">
            <v>0.7</v>
          </cell>
          <cell r="V429">
            <v>8.6</v>
          </cell>
          <cell r="W429">
            <v>0.5</v>
          </cell>
          <cell r="X429">
            <v>1.5</v>
          </cell>
          <cell r="Y429">
            <v>8.6999999999999993</v>
          </cell>
        </row>
        <row r="430">
          <cell r="A430" t="str">
            <v>RP-23-3236</v>
          </cell>
          <cell r="B430" t="str">
            <v>POLYESTER 1671 SS-65</v>
          </cell>
          <cell r="C430" t="str">
            <v>Solvent Resin</v>
          </cell>
          <cell r="D430" t="str">
            <v>Resina poliéster</v>
          </cell>
          <cell r="E430" t="str">
            <v>Resina poliéster con excelente resistencia al secado, buenas propiedades mecánicas y buena apariencia</v>
          </cell>
          <cell r="F430" t="str">
            <v>Resina poliéster con modificación uretano</v>
          </cell>
          <cell r="G430" t="str">
            <v>Líquido</v>
          </cell>
          <cell r="H430" t="str">
            <v>Líquido</v>
          </cell>
          <cell r="I430">
            <v>37</v>
          </cell>
          <cell r="J430">
            <v>0.6</v>
          </cell>
          <cell r="K430" t="str">
            <v>-</v>
          </cell>
          <cell r="L430">
            <v>1.0548329999999999</v>
          </cell>
          <cell r="M430">
            <v>65</v>
          </cell>
          <cell r="N430">
            <v>57.948</v>
          </cell>
          <cell r="O430">
            <v>0</v>
          </cell>
          <cell r="P430" t="str">
            <v>POLIESTER</v>
          </cell>
          <cell r="Q430">
            <v>0</v>
          </cell>
          <cell r="R430">
            <v>0</v>
          </cell>
          <cell r="S430">
            <v>0</v>
          </cell>
          <cell r="T430" t="str">
            <v>N/A</v>
          </cell>
          <cell r="U430">
            <v>2E-3</v>
          </cell>
          <cell r="V430">
            <v>7.8</v>
          </cell>
          <cell r="W430">
            <v>2</v>
          </cell>
          <cell r="X430">
            <v>4</v>
          </cell>
          <cell r="Y430">
            <v>9</v>
          </cell>
        </row>
        <row r="431">
          <cell r="A431" t="str">
            <v>RP-28-5665</v>
          </cell>
          <cell r="B431" t="str">
            <v>SATURATED POLYESTER 368</v>
          </cell>
          <cell r="C431" t="str">
            <v>Solvent Resin</v>
          </cell>
          <cell r="D431" t="str">
            <v>Resina poliéster</v>
          </cell>
          <cell r="E431" t="str">
            <v>Resina poliéster altos sólidos. Se usa en la formulación de base color para sistemas bicapa PU 2K. Buena compatilbilidad con pigmentos aluminizados y perlados. Excelente humectabilidad, muy buen flujo, excelente adherencia y flexibilidad y buena compatibilidad con bases y barnices PU 2K</v>
          </cell>
          <cell r="F431" t="str">
            <v>Resina poliéster</v>
          </cell>
          <cell r="G431" t="str">
            <v>Líquido</v>
          </cell>
          <cell r="H431" t="str">
            <v>Líquido ambar</v>
          </cell>
          <cell r="I431">
            <v>27</v>
          </cell>
          <cell r="J431" t="str">
            <v>-</v>
          </cell>
          <cell r="K431" t="str">
            <v>-</v>
          </cell>
          <cell r="L431">
            <v>1.075</v>
          </cell>
          <cell r="M431">
            <v>75</v>
          </cell>
          <cell r="N431">
            <v>68.936000000000007</v>
          </cell>
          <cell r="O431">
            <v>0</v>
          </cell>
          <cell r="P431" t="str">
            <v>POLIESTER</v>
          </cell>
          <cell r="T431" t="str">
            <v>N/A</v>
          </cell>
          <cell r="U431">
            <v>0.7</v>
          </cell>
          <cell r="V431">
            <v>8.6</v>
          </cell>
          <cell r="W431">
            <v>0.5</v>
          </cell>
          <cell r="X431">
            <v>1.5</v>
          </cell>
          <cell r="Y431">
            <v>8.6999999999999993</v>
          </cell>
        </row>
        <row r="432">
          <cell r="A432" t="str">
            <v>RP-39-8586</v>
          </cell>
          <cell r="B432" t="str">
            <v>SETAL H3661</v>
          </cell>
          <cell r="C432" t="str">
            <v>Solvent Resin</v>
          </cell>
          <cell r="D432" t="str">
            <v>Resina poliéster</v>
          </cell>
          <cell r="E432" t="str">
            <v>Resina de poliéster saturado hidroxilado con buena dureza, propagación y reticulación media</v>
          </cell>
          <cell r="F432" t="str">
            <v>Poliéster hidroxilado</v>
          </cell>
          <cell r="G432" t="str">
            <v>Líquido</v>
          </cell>
          <cell r="H432" t="str">
            <v>Líquido</v>
          </cell>
          <cell r="I432">
            <v>32</v>
          </cell>
          <cell r="J432">
            <v>1.7</v>
          </cell>
          <cell r="K432" t="str">
            <v>-</v>
          </cell>
          <cell r="L432">
            <v>1.0900000000000001</v>
          </cell>
          <cell r="M432">
            <v>65</v>
          </cell>
          <cell r="N432">
            <v>56.7</v>
          </cell>
          <cell r="O432">
            <v>0</v>
          </cell>
          <cell r="P432" t="str">
            <v>HIDROXILO</v>
          </cell>
          <cell r="Q432">
            <v>3.6</v>
          </cell>
          <cell r="R432">
            <v>17</v>
          </cell>
          <cell r="S432">
            <v>726.49572649572644</v>
          </cell>
          <cell r="T432" t="str">
            <v>N/A</v>
          </cell>
          <cell r="U432">
            <v>1</v>
          </cell>
          <cell r="V432">
            <v>7.7</v>
          </cell>
          <cell r="W432">
            <v>1.8</v>
          </cell>
          <cell r="X432">
            <v>3.1</v>
          </cell>
          <cell r="Y432">
            <v>8.5</v>
          </cell>
        </row>
        <row r="433">
          <cell r="A433" t="str">
            <v>RP-42-1400</v>
          </cell>
          <cell r="B433" t="str">
            <v>TEGO ADDBOND LTH</v>
          </cell>
          <cell r="C433" t="str">
            <v>Solvent Resin</v>
          </cell>
          <cell r="D433" t="str">
            <v>Resina poliéster</v>
          </cell>
          <cell r="E433" t="str">
            <v>Resina poliéster. Diseñada para mejorar la adhesión inicial, a largo plazo y entre capas de las pinturas ensustratos metálicos, minerales y algunos plásticos</v>
          </cell>
          <cell r="F433" t="str">
            <v>Resina poliester insaturada No-STY</v>
          </cell>
          <cell r="G433" t="str">
            <v>Sólido</v>
          </cell>
          <cell r="H433" t="str">
            <v>Polvo blanco</v>
          </cell>
          <cell r="I433" t="str">
            <v>-</v>
          </cell>
          <cell r="J433" t="str">
            <v>-</v>
          </cell>
          <cell r="K433" t="str">
            <v>-</v>
          </cell>
          <cell r="L433">
            <v>1.23</v>
          </cell>
          <cell r="M433">
            <v>100</v>
          </cell>
          <cell r="N433">
            <v>100</v>
          </cell>
          <cell r="O433">
            <v>0</v>
          </cell>
          <cell r="P433" t="str">
            <v>POLIESTER</v>
          </cell>
          <cell r="Q433">
            <v>0</v>
          </cell>
          <cell r="R433">
            <v>0</v>
          </cell>
          <cell r="S433">
            <v>0</v>
          </cell>
          <cell r="T433" t="str">
            <v>N/A</v>
          </cell>
          <cell r="U433" t="str">
            <v>-</v>
          </cell>
          <cell r="V433" t="str">
            <v>-</v>
          </cell>
          <cell r="W433" t="str">
            <v>-</v>
          </cell>
          <cell r="X433" t="str">
            <v>-</v>
          </cell>
          <cell r="Y433" t="str">
            <v>-</v>
          </cell>
        </row>
        <row r="434">
          <cell r="A434" t="str">
            <v>RP-51-7161</v>
          </cell>
          <cell r="B434" t="str">
            <v>SETAL H-2860</v>
          </cell>
          <cell r="C434" t="str">
            <v>Solvent Resin</v>
          </cell>
          <cell r="D434" t="str">
            <v>Resina poliéster</v>
          </cell>
          <cell r="E434" t="str">
            <v>Resina poliéster que da buena adhesión y buena dureza</v>
          </cell>
          <cell r="F434" t="str">
            <v>Resina poliester</v>
          </cell>
          <cell r="G434" t="str">
            <v>Líquido</v>
          </cell>
          <cell r="H434" t="str">
            <v>-</v>
          </cell>
          <cell r="I434">
            <v>31</v>
          </cell>
          <cell r="J434" t="str">
            <v>-</v>
          </cell>
          <cell r="K434" t="str">
            <v>-</v>
          </cell>
          <cell r="L434">
            <v>1.0249999999999999</v>
          </cell>
          <cell r="M434">
            <v>60</v>
          </cell>
          <cell r="N434">
            <v>54.8</v>
          </cell>
          <cell r="O434">
            <v>0</v>
          </cell>
          <cell r="P434" t="str">
            <v>POLIESTER</v>
          </cell>
          <cell r="T434" t="str">
            <v>N/A</v>
          </cell>
          <cell r="U434">
            <v>0.84</v>
          </cell>
          <cell r="V434">
            <v>8.6999999999999993</v>
          </cell>
          <cell r="W434">
            <v>0.3</v>
          </cell>
          <cell r="X434">
            <v>0.7</v>
          </cell>
          <cell r="Y434">
            <v>8.6999999999999993</v>
          </cell>
        </row>
        <row r="435">
          <cell r="A435" t="str">
            <v>RP-58-5464</v>
          </cell>
          <cell r="B435" t="str">
            <v>SETAL 1715VX74</v>
          </cell>
          <cell r="C435" t="str">
            <v>Solvent Resin</v>
          </cell>
          <cell r="D435" t="str">
            <v>Resina poliéster</v>
          </cell>
          <cell r="E435" t="str">
            <v>Resistidor a humedad  y usado para la fabricacion de tuberias anticorrosivas. En contacto con un endurecedor, aumenta la resistencia mecánica</v>
          </cell>
          <cell r="F435" t="str">
            <v>Solución de piliester saturado</v>
          </cell>
          <cell r="G435" t="str">
            <v>líquido</v>
          </cell>
          <cell r="H435" t="str">
            <v>_</v>
          </cell>
          <cell r="I435">
            <v>26</v>
          </cell>
          <cell r="J435" t="str">
            <v>_</v>
          </cell>
          <cell r="K435" t="str">
            <v>_</v>
          </cell>
          <cell r="L435">
            <v>1.04</v>
          </cell>
          <cell r="M435">
            <v>72</v>
          </cell>
          <cell r="N435">
            <v>66.2</v>
          </cell>
          <cell r="O435">
            <v>0</v>
          </cell>
          <cell r="P435">
            <v>0</v>
          </cell>
          <cell r="Q435">
            <v>0</v>
          </cell>
          <cell r="R435">
            <v>0</v>
          </cell>
          <cell r="S435">
            <v>0</v>
          </cell>
          <cell r="T435">
            <v>0</v>
          </cell>
          <cell r="U435">
            <v>0</v>
          </cell>
          <cell r="V435">
            <v>0</v>
          </cell>
          <cell r="W435">
            <v>0</v>
          </cell>
          <cell r="X435">
            <v>0</v>
          </cell>
          <cell r="Y435">
            <v>0</v>
          </cell>
        </row>
        <row r="436">
          <cell r="A436" t="str">
            <v>RP-58-8651</v>
          </cell>
          <cell r="B436" t="str">
            <v>CARBOFLEX 2000</v>
          </cell>
          <cell r="C436" t="str">
            <v>Solvent Resin</v>
          </cell>
          <cell r="D436" t="str">
            <v>Resina poliéster</v>
          </cell>
          <cell r="E436" t="str">
            <v>Plastificante que proporciona a las mezclas de PVC plastificado una buena resistencia a la extracción por hidrocarburos alifáticos y aceites minerales</v>
          </cell>
          <cell r="F436" t="str">
            <v>Poliester ácido adípico</v>
          </cell>
          <cell r="G436" t="str">
            <v>Líquido</v>
          </cell>
          <cell r="H436" t="str">
            <v>Líquido amarillo</v>
          </cell>
          <cell r="I436">
            <v>168</v>
          </cell>
          <cell r="J436" t="str">
            <v>-</v>
          </cell>
          <cell r="K436" t="str">
            <v>-</v>
          </cell>
          <cell r="L436">
            <v>1.1000000000000001</v>
          </cell>
          <cell r="M436">
            <v>100</v>
          </cell>
          <cell r="N436">
            <v>100</v>
          </cell>
          <cell r="O436">
            <v>0</v>
          </cell>
          <cell r="P436" t="str">
            <v>N/A</v>
          </cell>
          <cell r="Q436" t="str">
            <v>N/A</v>
          </cell>
          <cell r="R436" t="str">
            <v>N/A</v>
          </cell>
          <cell r="S436" t="str">
            <v>N/A</v>
          </cell>
          <cell r="T436" t="str">
            <v>N/A</v>
          </cell>
          <cell r="U436" t="str">
            <v>-</v>
          </cell>
          <cell r="V436" t="str">
            <v>-</v>
          </cell>
          <cell r="W436" t="str">
            <v>-</v>
          </cell>
          <cell r="X436" t="str">
            <v>-</v>
          </cell>
          <cell r="Y436" t="str">
            <v>-</v>
          </cell>
        </row>
        <row r="437">
          <cell r="A437" t="str">
            <v>RP-66-3201</v>
          </cell>
          <cell r="B437" t="str">
            <v>SETAL H-2660/SETAL 173 VS-60</v>
          </cell>
          <cell r="C437" t="str">
            <v>Solvent Resin</v>
          </cell>
          <cell r="D437" t="str">
            <v>Resina poliéster</v>
          </cell>
          <cell r="E437" t="str">
            <v>Resina poliéster que proporciona alta dureza, buena adhesión y flexibilidad. Con buena resistencia química y al agua</v>
          </cell>
          <cell r="F437" t="str">
            <v>Poliester ácido adípico</v>
          </cell>
          <cell r="G437" t="str">
            <v>Líquido</v>
          </cell>
          <cell r="H437" t="str">
            <v>-</v>
          </cell>
          <cell r="I437">
            <v>47</v>
          </cell>
          <cell r="J437" t="str">
            <v>-</v>
          </cell>
          <cell r="K437" t="str">
            <v>-</v>
          </cell>
          <cell r="L437">
            <v>1.0549999999999999</v>
          </cell>
          <cell r="M437">
            <v>60</v>
          </cell>
          <cell r="N437">
            <v>53.7</v>
          </cell>
          <cell r="O437">
            <v>0</v>
          </cell>
          <cell r="P437" t="str">
            <v>POLIESTER</v>
          </cell>
          <cell r="Q437">
            <v>0</v>
          </cell>
          <cell r="R437">
            <v>0</v>
          </cell>
          <cell r="S437">
            <v>0</v>
          </cell>
          <cell r="T437" t="str">
            <v>N/A</v>
          </cell>
          <cell r="U437">
            <v>0.84</v>
          </cell>
          <cell r="V437">
            <v>8.6999999999999993</v>
          </cell>
          <cell r="W437">
            <v>0.3</v>
          </cell>
          <cell r="X437">
            <v>0.7</v>
          </cell>
          <cell r="Y437">
            <v>8.6999999999999993</v>
          </cell>
        </row>
        <row r="438">
          <cell r="A438" t="str">
            <v>RP-98-1118</v>
          </cell>
          <cell r="B438" t="str">
            <v>FY 114 V60/771396/POLYESTER RESIN</v>
          </cell>
          <cell r="C438" t="str">
            <v>Solvent Resin</v>
          </cell>
          <cell r="D438" t="str">
            <v>Resina poliéster</v>
          </cell>
          <cell r="E438" t="str">
            <v>Resistidor a humedad  y usado para la fabricacion de tuberias anticorrosivas. En contacto con un endurecedor, aumenta la resistencia mecánica</v>
          </cell>
          <cell r="F438" t="str">
            <v>Solución resina de poliester</v>
          </cell>
          <cell r="G438" t="str">
            <v>Líquido</v>
          </cell>
          <cell r="H438" t="str">
            <v>Líquido ambar</v>
          </cell>
          <cell r="I438">
            <v>30</v>
          </cell>
          <cell r="J438">
            <v>0.8</v>
          </cell>
          <cell r="K438" t="str">
            <v>-</v>
          </cell>
          <cell r="L438">
            <v>1.038057</v>
          </cell>
          <cell r="M438">
            <v>60</v>
          </cell>
          <cell r="N438">
            <v>52.475999999999999</v>
          </cell>
          <cell r="O438">
            <v>0</v>
          </cell>
          <cell r="P438" t="str">
            <v>POLIESTER</v>
          </cell>
          <cell r="T438" t="str">
            <v>N/A</v>
          </cell>
          <cell r="U438">
            <v>0.84</v>
          </cell>
          <cell r="V438">
            <v>8.6999999999999993</v>
          </cell>
          <cell r="W438">
            <v>0.3</v>
          </cell>
          <cell r="X438">
            <v>0.7</v>
          </cell>
          <cell r="Y438">
            <v>8.6999999999999993</v>
          </cell>
        </row>
        <row r="439">
          <cell r="A439" t="str">
            <v>RPR-7263</v>
          </cell>
          <cell r="B439" t="str">
            <v>DESMOPHEN 670 BA</v>
          </cell>
          <cell r="C439" t="str">
            <v>Solvent Resin</v>
          </cell>
          <cell r="D439" t="str">
            <v>Resina poliéster</v>
          </cell>
          <cell r="E439" t="str">
            <v>Resina poliéster hidroxilada usada para formular pinturas flexibles de poliuretano, resistentes al exterior.</v>
          </cell>
          <cell r="F439" t="str">
            <v>Resina poliester</v>
          </cell>
          <cell r="G439" t="str">
            <v>Líquido</v>
          </cell>
          <cell r="H439" t="str">
            <v>-</v>
          </cell>
          <cell r="I439">
            <v>31</v>
          </cell>
          <cell r="J439">
            <v>1.7</v>
          </cell>
          <cell r="K439" t="str">
            <v>-</v>
          </cell>
          <cell r="L439">
            <v>1.1024039999999999</v>
          </cell>
          <cell r="M439">
            <v>80</v>
          </cell>
          <cell r="N439">
            <v>74.932000000000002</v>
          </cell>
          <cell r="O439">
            <v>0</v>
          </cell>
          <cell r="P439" t="str">
            <v>HIDROXILO</v>
          </cell>
          <cell r="Q439">
            <v>3.5</v>
          </cell>
          <cell r="T439" t="str">
            <v>N/A</v>
          </cell>
          <cell r="U439">
            <v>1</v>
          </cell>
          <cell r="V439">
            <v>7.7</v>
          </cell>
          <cell r="W439">
            <v>1.8</v>
          </cell>
          <cell r="X439">
            <v>3.1</v>
          </cell>
          <cell r="Y439">
            <v>8.5</v>
          </cell>
        </row>
        <row r="440">
          <cell r="A440" t="str">
            <v>RQ-78-1885</v>
          </cell>
          <cell r="B440" t="str">
            <v>SETAMINE US 1023 BX 60</v>
          </cell>
          <cell r="C440" t="str">
            <v>Solvent Resin</v>
          </cell>
          <cell r="D440" t="str">
            <v>Resina Urea</v>
          </cell>
          <cell r="E440" t="str">
            <v>Agente reticulante, que permite dar color  a recubrimientos.</v>
          </cell>
          <cell r="F440" t="str">
            <v>Resina urea</v>
          </cell>
          <cell r="G440" t="str">
            <v>Líquido</v>
          </cell>
          <cell r="H440" t="str">
            <v>Líquido claro</v>
          </cell>
          <cell r="I440">
            <v>26</v>
          </cell>
          <cell r="J440" t="str">
            <v>-</v>
          </cell>
          <cell r="K440" t="str">
            <v>-</v>
          </cell>
          <cell r="L440">
            <v>1.019963</v>
          </cell>
          <cell r="M440">
            <v>60</v>
          </cell>
          <cell r="N440">
            <v>49.518000000000001</v>
          </cell>
          <cell r="O440">
            <v>0</v>
          </cell>
          <cell r="P440" t="str">
            <v>AMINO</v>
          </cell>
          <cell r="Q440">
            <v>0</v>
          </cell>
          <cell r="R440">
            <v>0</v>
          </cell>
          <cell r="S440">
            <v>0</v>
          </cell>
          <cell r="T440" t="str">
            <v>N/A</v>
          </cell>
          <cell r="U440">
            <v>0.7</v>
          </cell>
          <cell r="V440">
            <v>8.6</v>
          </cell>
          <cell r="W440">
            <v>0.5</v>
          </cell>
          <cell r="X440">
            <v>1.5</v>
          </cell>
          <cell r="Y440">
            <v>8.6999999999999993</v>
          </cell>
        </row>
        <row r="441">
          <cell r="A441" t="str">
            <v>RQ-78-8218</v>
          </cell>
          <cell r="B441" t="str">
            <v>PLASTOPAL RH</v>
          </cell>
          <cell r="C441" t="str">
            <v>Solvent Resin</v>
          </cell>
          <cell r="D441" t="str">
            <v>Resina Urea</v>
          </cell>
          <cell r="E441" t="str">
            <v>Resina urea-formaldehido eterificada con butanol. Usada en acabados de cura con ácido o de horneo, y para lacas de nitrato celulosa</v>
          </cell>
          <cell r="F441" t="str">
            <v>Resina solución urea-formaldehido</v>
          </cell>
          <cell r="G441" t="str">
            <v>Líquido</v>
          </cell>
          <cell r="H441" t="str">
            <v>Líquido</v>
          </cell>
          <cell r="I441">
            <v>36</v>
          </cell>
          <cell r="J441">
            <v>1</v>
          </cell>
          <cell r="K441" t="str">
            <v>-</v>
          </cell>
          <cell r="L441">
            <v>1.0300279999999999</v>
          </cell>
          <cell r="M441">
            <v>63.4</v>
          </cell>
          <cell r="N441">
            <v>54.47</v>
          </cell>
          <cell r="O441">
            <v>0</v>
          </cell>
          <cell r="T441" t="str">
            <v>N/A</v>
          </cell>
          <cell r="U441" t="str">
            <v>-</v>
          </cell>
          <cell r="V441" t="str">
            <v>-</v>
          </cell>
          <cell r="W441" t="str">
            <v>-</v>
          </cell>
          <cell r="X441" t="str">
            <v>-</v>
          </cell>
          <cell r="Y441" t="str">
            <v>-</v>
          </cell>
        </row>
        <row r="442">
          <cell r="A442" t="str">
            <v>RR-45-4236</v>
          </cell>
          <cell r="B442" t="str">
            <v xml:space="preserve">DESMODUR N 3390 BA </v>
          </cell>
          <cell r="C442" t="str">
            <v>Solvent Resin</v>
          </cell>
          <cell r="D442" t="str">
            <v>Resina Isocianato</v>
          </cell>
          <cell r="E442" t="str">
            <v>Resina isocianatos. Se usa en resinas poliuretanicas claras y pigmentadas para dar buena resistencia al ambiente, buen brillo y retención del color. Por su baja viscosidad se usa en recubrimientos altos sólidos. Disolver con solventes ester</v>
          </cell>
          <cell r="F442" t="str">
            <v>Poliisocianato</v>
          </cell>
          <cell r="G442" t="str">
            <v>Líquido</v>
          </cell>
          <cell r="H442" t="str">
            <v>Líquido incoloro a amarillo ligero</v>
          </cell>
          <cell r="I442">
            <v>50</v>
          </cell>
          <cell r="J442" t="str">
            <v>-</v>
          </cell>
          <cell r="K442" t="str">
            <v>-</v>
          </cell>
          <cell r="L442">
            <v>1.1299999999999999</v>
          </cell>
          <cell r="M442">
            <v>90</v>
          </cell>
          <cell r="N442">
            <v>87.152000000000001</v>
          </cell>
          <cell r="O442">
            <v>0</v>
          </cell>
          <cell r="P442" t="str">
            <v>POLIISOCIANATO</v>
          </cell>
          <cell r="Q442">
            <v>19.600000000000001</v>
          </cell>
          <cell r="T442" t="str">
            <v>N/A</v>
          </cell>
          <cell r="U442">
            <v>1</v>
          </cell>
          <cell r="V442">
            <v>7.7</v>
          </cell>
          <cell r="W442">
            <v>1.8</v>
          </cell>
          <cell r="X442">
            <v>3.1</v>
          </cell>
          <cell r="Y442">
            <v>8.5</v>
          </cell>
        </row>
        <row r="443">
          <cell r="A443" t="str">
            <v>RR-61-6392</v>
          </cell>
          <cell r="B443" t="str">
            <v>DESMOLAC 4340</v>
          </cell>
          <cell r="C443" t="str">
            <v>Solvent Resin</v>
          </cell>
          <cell r="D443" t="str">
            <v>Resina Isocianato</v>
          </cell>
          <cell r="E443" t="str">
            <v>Resina isocianatos. Se usa como aglutinante de secado físico en sustratos flexibles como resinas poliuretanicas y primers para plasticos sensibles a los solventes como el policarbonato</v>
          </cell>
          <cell r="F443" t="str">
            <v>Poliuretano lineal no reactivo</v>
          </cell>
          <cell r="G443" t="str">
            <v>Líquido</v>
          </cell>
          <cell r="H443" t="str">
            <v>Líquido</v>
          </cell>
          <cell r="I443">
            <v>22</v>
          </cell>
          <cell r="J443">
            <v>1</v>
          </cell>
          <cell r="K443" t="str">
            <v>-</v>
          </cell>
          <cell r="L443">
            <v>0.9382414</v>
          </cell>
          <cell r="M443">
            <v>40</v>
          </cell>
          <cell r="N443">
            <v>34.154000000000003</v>
          </cell>
          <cell r="O443">
            <v>0</v>
          </cell>
          <cell r="P443" t="str">
            <v>URETANO/ISOCIANATO</v>
          </cell>
          <cell r="Q443">
            <v>0</v>
          </cell>
          <cell r="R443">
            <v>0</v>
          </cell>
          <cell r="S443">
            <v>0</v>
          </cell>
          <cell r="T443" t="str">
            <v>N/A</v>
          </cell>
          <cell r="U443">
            <v>0.7</v>
          </cell>
          <cell r="V443">
            <v>8.6</v>
          </cell>
          <cell r="W443">
            <v>0.5</v>
          </cell>
          <cell r="X443">
            <v>1.5</v>
          </cell>
          <cell r="Y443">
            <v>8.6999999999999993</v>
          </cell>
        </row>
        <row r="444">
          <cell r="A444" t="str">
            <v>RR-65-4486</v>
          </cell>
          <cell r="B444" t="str">
            <v>DESMODUR 3390BS/BASONTHI190/TLNTHDT90</v>
          </cell>
          <cell r="C444" t="str">
            <v>Solvent Resin</v>
          </cell>
          <cell r="D444" t="str">
            <v>Resina Isocianato</v>
          </cell>
          <cell r="E444" t="str">
            <v>Resina isocianato usada como endurecedor par apoliuretanos resistentes a la luzy a la intemperie</v>
          </cell>
          <cell r="F444" t="str">
            <v>Poliisocianato alifático</v>
          </cell>
          <cell r="G444" t="str">
            <v>Líquido</v>
          </cell>
          <cell r="H444" t="str">
            <v>Líquido amarilloso</v>
          </cell>
          <cell r="I444">
            <v>50</v>
          </cell>
          <cell r="J444">
            <v>0.6</v>
          </cell>
          <cell r="K444">
            <v>7.5</v>
          </cell>
          <cell r="L444">
            <v>1.1299999999999999</v>
          </cell>
          <cell r="M444">
            <v>90</v>
          </cell>
          <cell r="N444">
            <v>87.099000000000004</v>
          </cell>
          <cell r="O444">
            <v>0</v>
          </cell>
          <cell r="P444" t="str">
            <v>ISOCIANATO</v>
          </cell>
          <cell r="Q444">
            <v>19.600000000000001</v>
          </cell>
          <cell r="T444" t="str">
            <v>N/A</v>
          </cell>
          <cell r="U444">
            <v>0.28999999999999998</v>
          </cell>
          <cell r="V444">
            <v>8.6999999999999993</v>
          </cell>
          <cell r="W444">
            <v>0.3</v>
          </cell>
          <cell r="X444">
            <v>0.7</v>
          </cell>
          <cell r="Y444">
            <v>8.6999999999999993</v>
          </cell>
        </row>
        <row r="445">
          <cell r="A445" t="str">
            <v>RR-97-6348</v>
          </cell>
          <cell r="B445" t="str">
            <v>DESMODUR BL3175 / TOLONATE D2</v>
          </cell>
          <cell r="C445" t="str">
            <v>Solvent Resin</v>
          </cell>
          <cell r="D445" t="str">
            <v>Resina Isocianato</v>
          </cell>
          <cell r="E445" t="str">
            <v>Se usa con coreactantes con función hidroxilo en sistemas horneables de un componente con temperaturas de curado relativamente bajas. Mexclado con poliesteres función hidroxilo se obtiene alta flexibilidad y dureza</v>
          </cell>
          <cell r="F445" t="str">
            <v>Tolonate D2</v>
          </cell>
          <cell r="G445" t="str">
            <v>Líquido</v>
          </cell>
          <cell r="H445" t="str">
            <v>Líquido incoloro</v>
          </cell>
          <cell r="I445">
            <v>49</v>
          </cell>
          <cell r="J445" t="str">
            <v>-</v>
          </cell>
          <cell r="K445" t="str">
            <v>-</v>
          </cell>
          <cell r="L445">
            <v>1.06</v>
          </cell>
          <cell r="M445">
            <v>73.819999999999993</v>
          </cell>
          <cell r="N445">
            <v>64.906999999999996</v>
          </cell>
          <cell r="O445">
            <v>0</v>
          </cell>
          <cell r="P445" t="str">
            <v>ISOCIANATO</v>
          </cell>
          <cell r="Q445">
            <v>14.8</v>
          </cell>
          <cell r="R445">
            <v>42</v>
          </cell>
          <cell r="S445">
            <v>378.37837837837833</v>
          </cell>
          <cell r="T445" t="str">
            <v>N/A</v>
          </cell>
          <cell r="U445" t="str">
            <v>-</v>
          </cell>
          <cell r="V445" t="str">
            <v>-</v>
          </cell>
          <cell r="W445" t="str">
            <v>-</v>
          </cell>
          <cell r="X445" t="str">
            <v>-</v>
          </cell>
          <cell r="Y445" t="str">
            <v>-</v>
          </cell>
        </row>
        <row r="446">
          <cell r="A446" t="str">
            <v>RR-98-1460</v>
          </cell>
          <cell r="B446" t="str">
            <v>DESMODUR N 3300A</v>
          </cell>
          <cell r="C446" t="str">
            <v>Solvent Resin</v>
          </cell>
          <cell r="D446" t="str">
            <v>Resina Isocianato</v>
          </cell>
          <cell r="E446" t="str">
            <v>Resistente a la degradación por la luz, es usado como recubrimiento sobre base de poliuretanos.</v>
          </cell>
          <cell r="F446" t="str">
            <v>hexametilino-polisocianato</v>
          </cell>
          <cell r="G446" t="str">
            <v>líquido</v>
          </cell>
          <cell r="H446" t="str">
            <v>Liquido amarillo</v>
          </cell>
          <cell r="I446">
            <v>238</v>
          </cell>
          <cell r="J446" t="str">
            <v>_</v>
          </cell>
          <cell r="K446" t="str">
            <v>_</v>
          </cell>
          <cell r="L446">
            <v>1.1599999999999999</v>
          </cell>
          <cell r="M446">
            <v>100</v>
          </cell>
          <cell r="N446">
            <v>100</v>
          </cell>
        </row>
        <row r="447">
          <cell r="A447" t="str">
            <v>RRZ-6903</v>
          </cell>
          <cell r="B447" t="str">
            <v>DESMODUR BL 3175 SN</v>
          </cell>
          <cell r="C447" t="str">
            <v>Solvent Resin</v>
          </cell>
          <cell r="D447" t="str">
            <v>Resina Isocianato</v>
          </cell>
          <cell r="E447">
            <v>0</v>
          </cell>
          <cell r="F447" t="str">
            <v>polisocianato alifático</v>
          </cell>
          <cell r="G447" t="str">
            <v>líquido</v>
          </cell>
          <cell r="H447" t="str">
            <v>Liquido amarillo</v>
          </cell>
          <cell r="I447">
            <v>50</v>
          </cell>
          <cell r="J447">
            <v>1</v>
          </cell>
          <cell r="K447">
            <v>7.5</v>
          </cell>
          <cell r="L447">
            <v>1.06</v>
          </cell>
          <cell r="M447">
            <v>75</v>
          </cell>
          <cell r="N447">
            <v>71</v>
          </cell>
          <cell r="O447">
            <v>0</v>
          </cell>
          <cell r="P447">
            <v>0</v>
          </cell>
          <cell r="Q447">
            <v>0</v>
          </cell>
          <cell r="R447">
            <v>0</v>
          </cell>
          <cell r="S447">
            <v>0</v>
          </cell>
          <cell r="T447">
            <v>0</v>
          </cell>
          <cell r="U447">
            <v>0</v>
          </cell>
          <cell r="V447">
            <v>0</v>
          </cell>
          <cell r="W447">
            <v>0</v>
          </cell>
          <cell r="X447">
            <v>0</v>
          </cell>
          <cell r="Y447">
            <v>0</v>
          </cell>
        </row>
        <row r="448">
          <cell r="A448" t="str">
            <v>RS-41-4958</v>
          </cell>
          <cell r="B448" t="str">
            <v>SILRES MSE 100</v>
          </cell>
          <cell r="C448" t="str">
            <v>Solvent Resin</v>
          </cell>
          <cell r="D448" t="str">
            <v>Resina Siliconada o Silano</v>
          </cell>
          <cell r="E448" t="str">
            <v>Resina polisiloxano usada como agente curante en resinas resistentes al calor para curar a temperatura ambiente</v>
          </cell>
          <cell r="F448" t="str">
            <v>Polímero polisiloxano</v>
          </cell>
          <cell r="G448" t="str">
            <v>Líquido</v>
          </cell>
          <cell r="H448" t="str">
            <v>Líquido incoloro</v>
          </cell>
          <cell r="I448">
            <v>56</v>
          </cell>
          <cell r="J448" t="str">
            <v>-</v>
          </cell>
          <cell r="K448" t="str">
            <v>-</v>
          </cell>
          <cell r="L448">
            <v>1.1395500000000001</v>
          </cell>
          <cell r="M448">
            <v>98</v>
          </cell>
          <cell r="N448">
            <v>97.361999999999995</v>
          </cell>
          <cell r="O448">
            <v>0</v>
          </cell>
          <cell r="P448">
            <v>0</v>
          </cell>
          <cell r="Q448">
            <v>0</v>
          </cell>
          <cell r="R448">
            <v>0</v>
          </cell>
          <cell r="S448">
            <v>0</v>
          </cell>
          <cell r="T448" t="str">
            <v>N/A</v>
          </cell>
          <cell r="U448">
            <v>1.9</v>
          </cell>
          <cell r="V448">
            <v>8.8000000000000007</v>
          </cell>
          <cell r="W448">
            <v>0.7</v>
          </cell>
          <cell r="X448">
            <v>1</v>
          </cell>
          <cell r="Y448">
            <v>8.9</v>
          </cell>
        </row>
        <row r="449">
          <cell r="A449" t="str">
            <v>RSC-5878</v>
          </cell>
          <cell r="B449" t="str">
            <v>XIAMETER RSN-0805 RESIN/SR-125 RESIN (SILICONE POLYMER SOLUTION)</v>
          </cell>
          <cell r="C449" t="str">
            <v>Solvent Resin</v>
          </cell>
          <cell r="D449" t="str">
            <v>Resina Siliconada o Silano</v>
          </cell>
          <cell r="E449" t="str">
            <v xml:space="preserve">Resina con función silanol usada principalmente como pigmentos metálicos. Es estable, buen rendimiento a alta temperatura </v>
          </cell>
          <cell r="F449" t="str">
            <v>Solución polímero de silicona</v>
          </cell>
          <cell r="G449" t="str">
            <v>Líquido</v>
          </cell>
          <cell r="H449" t="str">
            <v>-</v>
          </cell>
          <cell r="I449">
            <v>22</v>
          </cell>
          <cell r="J449" t="str">
            <v>-</v>
          </cell>
          <cell r="K449" t="str">
            <v>-</v>
          </cell>
          <cell r="L449">
            <v>1.008</v>
          </cell>
          <cell r="M449">
            <v>50</v>
          </cell>
          <cell r="N449">
            <v>41.744</v>
          </cell>
          <cell r="O449">
            <v>0</v>
          </cell>
          <cell r="P449">
            <v>0</v>
          </cell>
          <cell r="Q449">
            <v>0</v>
          </cell>
          <cell r="R449">
            <v>0</v>
          </cell>
          <cell r="S449">
            <v>0</v>
          </cell>
          <cell r="T449" t="str">
            <v>N/A</v>
          </cell>
          <cell r="U449">
            <v>0.7</v>
          </cell>
          <cell r="V449">
            <v>8.6</v>
          </cell>
          <cell r="W449">
            <v>0.5</v>
          </cell>
          <cell r="X449">
            <v>1.5</v>
          </cell>
          <cell r="Y449">
            <v>8.6999999999999993</v>
          </cell>
        </row>
        <row r="450">
          <cell r="A450" t="str">
            <v>RT-24-8060</v>
          </cell>
          <cell r="B450" t="str">
            <v xml:space="preserve">HIRENOL PL-1000S/NOVARES LA 700 P </v>
          </cell>
          <cell r="C450" t="str">
            <v>Solvent Resin</v>
          </cell>
          <cell r="D450" t="str">
            <v>Resina hidrocarburo</v>
          </cell>
          <cell r="E450" t="str">
            <v>Resina hidrocarburo aromático. Usada como modificador y como repelente de agua en pinturas marinas y protección a la corrosión industrial</v>
          </cell>
          <cell r="F450" t="str">
            <v>METHYLSTYRENATED PHENOL</v>
          </cell>
          <cell r="G450" t="str">
            <v>Líquido</v>
          </cell>
          <cell r="H450" t="str">
            <v>Líquido incoloro a amarillo ligero</v>
          </cell>
          <cell r="I450">
            <v>161</v>
          </cell>
          <cell r="J450" t="str">
            <v>-</v>
          </cell>
          <cell r="K450" t="str">
            <v>-</v>
          </cell>
          <cell r="L450">
            <v>1.0300279999999999</v>
          </cell>
          <cell r="M450">
            <v>100</v>
          </cell>
          <cell r="N450">
            <v>100</v>
          </cell>
          <cell r="O450">
            <v>0</v>
          </cell>
          <cell r="P450">
            <v>0</v>
          </cell>
          <cell r="Q450">
            <v>0</v>
          </cell>
          <cell r="R450">
            <v>0</v>
          </cell>
          <cell r="S450">
            <v>0</v>
          </cell>
          <cell r="T450" t="str">
            <v>N/A</v>
          </cell>
          <cell r="U450" t="str">
            <v>-</v>
          </cell>
          <cell r="V450" t="str">
            <v>-</v>
          </cell>
          <cell r="W450" t="str">
            <v>-</v>
          </cell>
          <cell r="X450" t="str">
            <v>-</v>
          </cell>
          <cell r="Y450" t="str">
            <v>-</v>
          </cell>
        </row>
        <row r="451">
          <cell r="A451" t="str">
            <v>RT-65-8701</v>
          </cell>
          <cell r="B451" t="str">
            <v>AROMATIC C9 HYDROCARBON RESIN SP120</v>
          </cell>
          <cell r="C451" t="str">
            <v>Solvent Resin</v>
          </cell>
          <cell r="D451" t="str">
            <v>Resina hidrocarburo</v>
          </cell>
          <cell r="E451" t="str">
            <v>Resina de bajo peso molecular, tiene excelente resistencia a los ácidos, alcalis y a la humedad.</v>
          </cell>
          <cell r="F451" t="str">
            <v>Picco A120/Norsolenes125E</v>
          </cell>
          <cell r="G451" t="str">
            <v>Sólido</v>
          </cell>
          <cell r="H451" t="str">
            <v>Polvo Ambar</v>
          </cell>
          <cell r="I451">
            <v>190</v>
          </cell>
          <cell r="J451" t="str">
            <v>-</v>
          </cell>
          <cell r="K451" t="str">
            <v>-</v>
          </cell>
          <cell r="L451">
            <v>1.07</v>
          </cell>
          <cell r="M451">
            <v>100</v>
          </cell>
          <cell r="N451">
            <v>100</v>
          </cell>
          <cell r="O451">
            <v>0</v>
          </cell>
          <cell r="P451" t="str">
            <v>POLIISOCIANATO</v>
          </cell>
          <cell r="T451" t="str">
            <v>N/A</v>
          </cell>
          <cell r="U451" t="str">
            <v>-</v>
          </cell>
          <cell r="V451" t="str">
            <v>-</v>
          </cell>
          <cell r="W451" t="str">
            <v>-</v>
          </cell>
          <cell r="X451" t="str">
            <v>-</v>
          </cell>
          <cell r="Y451" t="str">
            <v>-</v>
          </cell>
        </row>
        <row r="452">
          <cell r="A452" t="str">
            <v>RV-61-3400</v>
          </cell>
          <cell r="B452" t="str">
            <v>MOWITAL B 60 H </v>
          </cell>
          <cell r="C452" t="str">
            <v>Solvent Resin</v>
          </cell>
          <cell r="D452" t="str">
            <v>Resina Vinilica</v>
          </cell>
          <cell r="E452" t="str">
            <v>Resina vinílica. Buen ligante, mejora la adherencia, se usa en primers anticorrosiovos, en esmaltes horneables. Buena compatibilidad con plastificantes y otras resinas.</v>
          </cell>
          <cell r="F452" t="str">
            <v>Termopolímero butiral polivinílico</v>
          </cell>
          <cell r="G452" t="str">
            <v>Sólido</v>
          </cell>
          <cell r="H452" t="str">
            <v>Polvo blanco</v>
          </cell>
          <cell r="I452">
            <v>443</v>
          </cell>
          <cell r="J452" t="str">
            <v>-</v>
          </cell>
          <cell r="K452" t="str">
            <v>-</v>
          </cell>
          <cell r="L452">
            <v>1.1000000000000001</v>
          </cell>
          <cell r="M452">
            <v>100</v>
          </cell>
          <cell r="N452">
            <v>100</v>
          </cell>
          <cell r="O452">
            <v>0</v>
          </cell>
          <cell r="P452" t="str">
            <v>HIDROXILO</v>
          </cell>
          <cell r="Q452">
            <v>0</v>
          </cell>
          <cell r="R452">
            <v>0</v>
          </cell>
          <cell r="S452">
            <v>0</v>
          </cell>
          <cell r="T452" t="str">
            <v>N/A</v>
          </cell>
          <cell r="U452" t="str">
            <v>-</v>
          </cell>
          <cell r="V452" t="str">
            <v>-</v>
          </cell>
          <cell r="W452" t="str">
            <v>-</v>
          </cell>
          <cell r="X452" t="str">
            <v>-</v>
          </cell>
          <cell r="Y452" t="str">
            <v>-</v>
          </cell>
        </row>
        <row r="453">
          <cell r="A453" t="str">
            <v>RVR-8547</v>
          </cell>
          <cell r="B453" t="str">
            <v>MOWITAL B 30 H</v>
          </cell>
          <cell r="C453" t="str">
            <v>Solvent Resin</v>
          </cell>
          <cell r="D453" t="str">
            <v>Resina Vinilica</v>
          </cell>
          <cell r="E453" t="str">
            <v>Es una resina plastificante, usada como agente de mojado y como adhesivo. Mejora la adherencia y la nivelación</v>
          </cell>
          <cell r="F453" t="str">
            <v>Poli (Vinil butiral)</v>
          </cell>
          <cell r="G453" t="str">
            <v>Sólido</v>
          </cell>
          <cell r="H453" t="str">
            <v>Polvo blanco</v>
          </cell>
          <cell r="I453">
            <v>380</v>
          </cell>
          <cell r="J453" t="str">
            <v>-</v>
          </cell>
          <cell r="K453" t="str">
            <v>-</v>
          </cell>
          <cell r="L453">
            <v>1.1000000000000001</v>
          </cell>
          <cell r="M453">
            <v>100</v>
          </cell>
          <cell r="N453">
            <v>100</v>
          </cell>
          <cell r="O453">
            <v>0</v>
          </cell>
          <cell r="P453" t="str">
            <v>HIDROXILO</v>
          </cell>
          <cell r="Q453">
            <v>7.9254079254079253</v>
          </cell>
          <cell r="R453">
            <v>17</v>
          </cell>
          <cell r="S453">
            <v>220</v>
          </cell>
          <cell r="T453" t="str">
            <v>N/A</v>
          </cell>
          <cell r="U453" t="str">
            <v>-</v>
          </cell>
          <cell r="V453" t="str">
            <v>-</v>
          </cell>
          <cell r="W453" t="str">
            <v>-</v>
          </cell>
          <cell r="X453" t="str">
            <v>-</v>
          </cell>
          <cell r="Y453" t="str">
            <v>-</v>
          </cell>
        </row>
        <row r="454">
          <cell r="A454" t="str">
            <v>RY-33-5986</v>
          </cell>
          <cell r="B454" t="str">
            <v>ANCAMIDE 350A</v>
          </cell>
          <cell r="C454" t="str">
            <v>Solvent Resin</v>
          </cell>
          <cell r="D454" t="str">
            <v>Resina poliamida</v>
          </cell>
          <cell r="E454" t="str">
            <v>Dar brillo y dureza; es usado en pinturas con alto grado de sólidos</v>
          </cell>
          <cell r="F454" t="str">
            <v>_</v>
          </cell>
          <cell r="G454" t="str">
            <v>líquido</v>
          </cell>
          <cell r="H454" t="str">
            <v xml:space="preserve">Líquido café </v>
          </cell>
          <cell r="I454">
            <v>101</v>
          </cell>
          <cell r="J454" t="str">
            <v>_</v>
          </cell>
          <cell r="K454" t="str">
            <v>_</v>
          </cell>
          <cell r="L454">
            <v>0.95</v>
          </cell>
          <cell r="M454">
            <v>92</v>
          </cell>
          <cell r="N454">
            <v>92</v>
          </cell>
        </row>
        <row r="455">
          <cell r="A455" t="str">
            <v>RY-35-9045</v>
          </cell>
          <cell r="B455" t="str">
            <v xml:space="preserve">ANCAMIDE 260A/CRAYAMID 125 </v>
          </cell>
          <cell r="C455" t="str">
            <v>Solvent Resin</v>
          </cell>
          <cell r="D455" t="str">
            <v>Resina poliamida</v>
          </cell>
          <cell r="E455" t="str">
            <v>Poliamida líquida usada como agente curante en resinas epóxicas. Tiene buena resistencia química, es compatible con un amplio rango de resinas</v>
          </cell>
          <cell r="F455" t="str">
            <v>Poliamida</v>
          </cell>
          <cell r="G455" t="str">
            <v>Líquido</v>
          </cell>
          <cell r="H455" t="str">
            <v>Líquido ambar</v>
          </cell>
          <cell r="I455">
            <v>200</v>
          </cell>
          <cell r="J455" t="str">
            <v>-</v>
          </cell>
          <cell r="K455" t="str">
            <v>-</v>
          </cell>
          <cell r="L455">
            <v>0.96</v>
          </cell>
          <cell r="M455">
            <v>100</v>
          </cell>
          <cell r="N455">
            <v>100</v>
          </cell>
          <cell r="O455">
            <v>0</v>
          </cell>
          <cell r="P455">
            <v>0</v>
          </cell>
          <cell r="Q455">
            <v>0</v>
          </cell>
          <cell r="R455">
            <v>0</v>
          </cell>
          <cell r="S455">
            <v>0</v>
          </cell>
          <cell r="T455" t="str">
            <v>N/A</v>
          </cell>
          <cell r="U455" t="str">
            <v>-</v>
          </cell>
          <cell r="V455" t="str">
            <v>-</v>
          </cell>
          <cell r="W455" t="str">
            <v>-</v>
          </cell>
          <cell r="X455" t="str">
            <v>-</v>
          </cell>
          <cell r="Y455" t="str">
            <v>-</v>
          </cell>
        </row>
        <row r="456">
          <cell r="A456" t="str">
            <v>RY-42-2788</v>
          </cell>
          <cell r="B456" t="str">
            <v>EPIKURE 3115/VERSAMID 115</v>
          </cell>
          <cell r="C456" t="str">
            <v>Solvent Resin</v>
          </cell>
          <cell r="D456" t="str">
            <v>Resina poliamida</v>
          </cell>
          <cell r="E456" t="str">
            <v>Agente curante para resinas epóxicas. Tiene buen color, buena resistencia química, es compatible con un amplio rango de solventes.</v>
          </cell>
          <cell r="F456" t="str">
            <v>Resina poliamida</v>
          </cell>
          <cell r="G456" t="str">
            <v>Líquido</v>
          </cell>
          <cell r="H456" t="str">
            <v>Líquido ambar</v>
          </cell>
          <cell r="I456">
            <v>293</v>
          </cell>
          <cell r="J456" t="str">
            <v>-</v>
          </cell>
          <cell r="K456" t="str">
            <v>-</v>
          </cell>
          <cell r="L456">
            <v>0.97059459999999997</v>
          </cell>
          <cell r="M456">
            <v>100</v>
          </cell>
          <cell r="N456">
            <v>100</v>
          </cell>
          <cell r="O456">
            <v>0</v>
          </cell>
          <cell r="P456" t="str">
            <v>AMINO</v>
          </cell>
          <cell r="Q456" t="str">
            <v>-</v>
          </cell>
          <cell r="R456" t="str">
            <v>-</v>
          </cell>
          <cell r="S456">
            <v>198</v>
          </cell>
          <cell r="T456" t="str">
            <v>N/A</v>
          </cell>
          <cell r="U456" t="str">
            <v>-</v>
          </cell>
          <cell r="V456" t="str">
            <v>-</v>
          </cell>
          <cell r="W456" t="str">
            <v>-</v>
          </cell>
          <cell r="X456" t="str">
            <v>-</v>
          </cell>
          <cell r="Y456" t="str">
            <v>-</v>
          </cell>
        </row>
        <row r="457">
          <cell r="A457" t="str">
            <v>RYR-9640</v>
          </cell>
          <cell r="B457" t="str">
            <v>ANCAMINE K-54</v>
          </cell>
          <cell r="C457" t="str">
            <v>Solvent Resin</v>
          </cell>
          <cell r="D457" t="str">
            <v>Resina poliamida</v>
          </cell>
          <cell r="E457" t="str">
            <v>Agente curante para resinas epóxicas. También es altamente eficiente como catalizador de resinas epóxicas curadas con ácidos policarboxílicos y anhidridos, así como para isocianatos/poliol</v>
          </cell>
          <cell r="F457" t="str">
            <v>2,4,6 Tris (Dimetilaminometil) Fenol</v>
          </cell>
          <cell r="G457" t="str">
            <v>Líquido</v>
          </cell>
          <cell r="H457" t="str">
            <v>Líquido</v>
          </cell>
          <cell r="I457">
            <v>149</v>
          </cell>
          <cell r="J457" t="str">
            <v>-</v>
          </cell>
          <cell r="K457" t="str">
            <v>-</v>
          </cell>
          <cell r="L457">
            <v>0.97059459999999997</v>
          </cell>
          <cell r="M457">
            <v>100</v>
          </cell>
          <cell r="N457">
            <v>100</v>
          </cell>
          <cell r="O457">
            <v>0</v>
          </cell>
          <cell r="P457" t="str">
            <v>N/A</v>
          </cell>
          <cell r="Q457" t="str">
            <v>N/A</v>
          </cell>
          <cell r="R457" t="str">
            <v>N/A</v>
          </cell>
          <cell r="S457" t="str">
            <v>N/A</v>
          </cell>
          <cell r="T457" t="str">
            <v>N/A</v>
          </cell>
          <cell r="U457" t="str">
            <v>-</v>
          </cell>
          <cell r="V457" t="str">
            <v>-</v>
          </cell>
          <cell r="W457" t="str">
            <v>-</v>
          </cell>
          <cell r="X457" t="str">
            <v>-</v>
          </cell>
          <cell r="Y457" t="str">
            <v>-</v>
          </cell>
        </row>
        <row r="458">
          <cell r="A458" t="str">
            <v>SA-93-9604</v>
          </cell>
          <cell r="B458" t="str">
            <v>ISOPROPANOL (IPA)</v>
          </cell>
          <cell r="C458" t="str">
            <v>Solvent</v>
          </cell>
          <cell r="D458" t="str">
            <v>Solvente alcohol</v>
          </cell>
          <cell r="E458" t="str">
            <v>Cosolvente para uso en las pinturas de evaporación rapida-media.  Se usa en desengrasantes.</v>
          </cell>
          <cell r="F458" t="str">
            <v>Alcohol isopropílico</v>
          </cell>
          <cell r="G458" t="str">
            <v>Líquido</v>
          </cell>
          <cell r="H458" t="str">
            <v>Líquido incoloro</v>
          </cell>
          <cell r="I458">
            <v>11</v>
          </cell>
          <cell r="J458">
            <v>2</v>
          </cell>
          <cell r="K458">
            <v>13</v>
          </cell>
          <cell r="L458">
            <v>0.78369999999999995</v>
          </cell>
          <cell r="M458">
            <v>0</v>
          </cell>
          <cell r="N458">
            <v>0</v>
          </cell>
          <cell r="O458">
            <v>0</v>
          </cell>
          <cell r="P458" t="str">
            <v>N/A</v>
          </cell>
          <cell r="Q458" t="str">
            <v>N/A</v>
          </cell>
          <cell r="R458" t="str">
            <v>N/A</v>
          </cell>
          <cell r="S458" t="str">
            <v>N/A</v>
          </cell>
          <cell r="T458" t="str">
            <v>N/A</v>
          </cell>
          <cell r="U458">
            <v>1.7</v>
          </cell>
          <cell r="V458">
            <v>7.7</v>
          </cell>
          <cell r="W458">
            <v>3</v>
          </cell>
          <cell r="X458">
            <v>8</v>
          </cell>
          <cell r="Y458">
            <v>11.501738998951421</v>
          </cell>
        </row>
        <row r="459">
          <cell r="A459" t="str">
            <v>SAA-38</v>
          </cell>
          <cell r="B459" t="str">
            <v>NORMAL BUTYL ALCOHOL</v>
          </cell>
          <cell r="C459" t="str">
            <v>Solvent</v>
          </cell>
          <cell r="D459" t="str">
            <v>Solvente alcohol</v>
          </cell>
          <cell r="E459" t="str">
            <v>Es estabilizante de viscosidad. Se usa también para diluir ácidos que pueden tener las fórmulas de barnices y primer</v>
          </cell>
          <cell r="F459" t="str">
            <v>Butanol</v>
          </cell>
          <cell r="G459" t="str">
            <v>Líquido</v>
          </cell>
          <cell r="H459" t="str">
            <v>Líquido incoloro</v>
          </cell>
          <cell r="I459">
            <v>35</v>
          </cell>
          <cell r="J459">
            <v>1.5</v>
          </cell>
          <cell r="K459">
            <v>11.3</v>
          </cell>
          <cell r="L459">
            <v>0.81</v>
          </cell>
          <cell r="M459">
            <v>0</v>
          </cell>
          <cell r="N459">
            <v>0</v>
          </cell>
          <cell r="O459">
            <v>0</v>
          </cell>
          <cell r="P459" t="str">
            <v>N/A</v>
          </cell>
          <cell r="Q459" t="str">
            <v>N/A</v>
          </cell>
          <cell r="R459" t="str">
            <v>N/A</v>
          </cell>
          <cell r="S459" t="str">
            <v>N/A</v>
          </cell>
          <cell r="T459" t="str">
            <v>N/A</v>
          </cell>
          <cell r="U459">
            <v>0.5</v>
          </cell>
          <cell r="V459">
            <v>7.8</v>
          </cell>
          <cell r="W459">
            <v>2.8</v>
          </cell>
          <cell r="X459">
            <v>7.7</v>
          </cell>
          <cell r="Y459">
            <v>11.3</v>
          </cell>
        </row>
        <row r="460">
          <cell r="A460" t="str">
            <v>SAB-79</v>
          </cell>
          <cell r="B460" t="str">
            <v>2-ETHYL HEXANOL</v>
          </cell>
          <cell r="C460" t="str">
            <v>Solvent</v>
          </cell>
          <cell r="D460" t="str">
            <v>Solvente alcohol</v>
          </cell>
          <cell r="E460" t="str">
            <v>Solvente de secado lento, que realza el flujo y el brillo de acabados horneados</v>
          </cell>
          <cell r="F460" t="str">
            <v>2-Etil-1-hexanol</v>
          </cell>
          <cell r="G460" t="str">
            <v>Líquido</v>
          </cell>
          <cell r="H460" t="str">
            <v>Líquido incoloro</v>
          </cell>
          <cell r="I460">
            <v>73</v>
          </cell>
          <cell r="J460">
            <v>0.9</v>
          </cell>
          <cell r="K460" t="str">
            <v>-</v>
          </cell>
          <cell r="L460">
            <v>0.83159590000000005</v>
          </cell>
          <cell r="M460">
            <v>0</v>
          </cell>
          <cell r="N460">
            <v>0</v>
          </cell>
          <cell r="O460">
            <v>0</v>
          </cell>
          <cell r="P460" t="str">
            <v>N/A</v>
          </cell>
          <cell r="Q460" t="str">
            <v>N/A</v>
          </cell>
          <cell r="R460" t="str">
            <v>N/A</v>
          </cell>
          <cell r="S460" t="str">
            <v>N/A</v>
          </cell>
          <cell r="T460" t="str">
            <v>N/A</v>
          </cell>
          <cell r="U460">
            <v>0.01</v>
          </cell>
          <cell r="V460">
            <v>7.8</v>
          </cell>
          <cell r="W460">
            <v>1.6</v>
          </cell>
          <cell r="X460">
            <v>5.8</v>
          </cell>
          <cell r="Y460">
            <v>9.9</v>
          </cell>
        </row>
        <row r="461">
          <cell r="A461" t="str">
            <v>SAE-95</v>
          </cell>
          <cell r="B461" t="str">
            <v>METANOL</v>
          </cell>
          <cell r="C461" t="str">
            <v>Solvent</v>
          </cell>
          <cell r="D461" t="str">
            <v>Solvente alcohol</v>
          </cell>
          <cell r="E461" t="str">
            <v xml:space="preserve">Combustible </v>
          </cell>
          <cell r="F461" t="str">
            <v>Metanol</v>
          </cell>
          <cell r="G461" t="str">
            <v>Líquido</v>
          </cell>
          <cell r="H461" t="str">
            <v>Líqido</v>
          </cell>
          <cell r="I461">
            <v>11</v>
          </cell>
          <cell r="J461">
            <v>6</v>
          </cell>
          <cell r="K461" t="str">
            <v>_</v>
          </cell>
          <cell r="L461">
            <v>0.79</v>
          </cell>
          <cell r="M461">
            <v>0</v>
          </cell>
          <cell r="N461">
            <v>0</v>
          </cell>
          <cell r="O461">
            <v>0</v>
          </cell>
          <cell r="P461">
            <v>0</v>
          </cell>
          <cell r="Q461">
            <v>0</v>
          </cell>
          <cell r="R461">
            <v>0</v>
          </cell>
          <cell r="S461">
            <v>0</v>
          </cell>
          <cell r="T461">
            <v>0</v>
          </cell>
          <cell r="U461">
            <v>0</v>
          </cell>
          <cell r="V461">
            <v>0</v>
          </cell>
          <cell r="W461">
            <v>0</v>
          </cell>
          <cell r="X461">
            <v>0</v>
          </cell>
          <cell r="Y461">
            <v>0</v>
          </cell>
        </row>
        <row r="462">
          <cell r="A462" t="str">
            <v>SAH-355</v>
          </cell>
          <cell r="B462" t="str">
            <v>NORMAL PROPYL ALCOHOL</v>
          </cell>
          <cell r="C462" t="str">
            <v>Solvent</v>
          </cell>
          <cell r="D462" t="str">
            <v>Solvente alcohol</v>
          </cell>
          <cell r="E462" t="str">
            <v>Cosolvente para uso en las pinturas de evaporación rapida-media.  Se usa en desengrasantes.</v>
          </cell>
          <cell r="F462" t="str">
            <v>Propanol</v>
          </cell>
          <cell r="G462" t="str">
            <v>Líquido</v>
          </cell>
          <cell r="H462" t="str">
            <v>Líquido incoloro</v>
          </cell>
          <cell r="I462">
            <v>22</v>
          </cell>
          <cell r="J462">
            <v>2.1</v>
          </cell>
          <cell r="K462">
            <v>13.5</v>
          </cell>
          <cell r="L462">
            <v>0.80403579999999997</v>
          </cell>
          <cell r="M462">
            <v>0</v>
          </cell>
          <cell r="N462">
            <v>0</v>
          </cell>
          <cell r="O462">
            <v>0</v>
          </cell>
          <cell r="P462" t="str">
            <v>N/A</v>
          </cell>
          <cell r="Q462" t="str">
            <v>N/A</v>
          </cell>
          <cell r="R462" t="str">
            <v>N/A</v>
          </cell>
          <cell r="S462" t="str">
            <v>N/A</v>
          </cell>
          <cell r="T462" t="str">
            <v>N/A</v>
          </cell>
          <cell r="U462">
            <v>1</v>
          </cell>
          <cell r="V462">
            <v>7.8</v>
          </cell>
          <cell r="W462">
            <v>3.3</v>
          </cell>
          <cell r="X462">
            <v>8.5</v>
          </cell>
          <cell r="Y462">
            <v>12</v>
          </cell>
        </row>
        <row r="463">
          <cell r="A463" t="str">
            <v>SAK-5477</v>
          </cell>
          <cell r="B463" t="str">
            <v>BENZYL ALCOHOL</v>
          </cell>
          <cell r="C463" t="str">
            <v>Solvent</v>
          </cell>
          <cell r="D463" t="str">
            <v>Solvente alcohol</v>
          </cell>
          <cell r="E463" t="str">
            <v xml:space="preserve">Disolvente de gran útilidad debido a su polaridad. </v>
          </cell>
          <cell r="F463" t="str">
            <v>Alcohol bencilico</v>
          </cell>
          <cell r="G463" t="str">
            <v>Líquido</v>
          </cell>
          <cell r="H463" t="str">
            <v>Líquido incoloro</v>
          </cell>
          <cell r="I463">
            <v>101</v>
          </cell>
          <cell r="J463">
            <v>1.3</v>
          </cell>
          <cell r="K463" t="str">
            <v>-</v>
          </cell>
          <cell r="L463">
            <v>1.048</v>
          </cell>
          <cell r="M463">
            <v>0</v>
          </cell>
          <cell r="N463">
            <v>0</v>
          </cell>
          <cell r="O463">
            <v>0</v>
          </cell>
          <cell r="P463" t="str">
            <v>N/A</v>
          </cell>
          <cell r="Q463" t="str">
            <v>N/A</v>
          </cell>
          <cell r="R463" t="str">
            <v>N/A</v>
          </cell>
          <cell r="S463" t="str">
            <v>N/A</v>
          </cell>
          <cell r="T463" t="str">
            <v>N/A</v>
          </cell>
          <cell r="U463">
            <v>1.8</v>
          </cell>
          <cell r="V463">
            <v>9</v>
          </cell>
          <cell r="W463">
            <v>3.1</v>
          </cell>
          <cell r="X463">
            <v>6.7</v>
          </cell>
          <cell r="Y463">
            <v>11.6</v>
          </cell>
        </row>
        <row r="464">
          <cell r="A464" t="str">
            <v>SAM-49</v>
          </cell>
          <cell r="B464" t="str">
            <v>ISOBUTYL ALCOHOL</v>
          </cell>
          <cell r="C464" t="str">
            <v>Solvent</v>
          </cell>
          <cell r="D464" t="str">
            <v>Solvente alcohol</v>
          </cell>
          <cell r="E464" t="str">
            <v>Ser solvente latnte para pinturas</v>
          </cell>
          <cell r="F464" t="str">
            <v>Isobutanol</v>
          </cell>
          <cell r="G464" t="str">
            <v>Líquido</v>
          </cell>
          <cell r="H464" t="str">
            <v>Líquido incoloro</v>
          </cell>
          <cell r="I464">
            <v>28</v>
          </cell>
          <cell r="J464">
            <v>1.7</v>
          </cell>
          <cell r="K464">
            <v>10.6</v>
          </cell>
          <cell r="L464">
            <v>0.80139959999999999</v>
          </cell>
          <cell r="M464">
            <v>0</v>
          </cell>
          <cell r="N464">
            <v>0</v>
          </cell>
          <cell r="O464">
            <v>0</v>
          </cell>
          <cell r="P464" t="str">
            <v>N/A</v>
          </cell>
          <cell r="Q464" t="str">
            <v>N/A</v>
          </cell>
          <cell r="R464" t="str">
            <v>N/A</v>
          </cell>
          <cell r="S464" t="str">
            <v>N/A</v>
          </cell>
          <cell r="T464" t="str">
            <v>N/A</v>
          </cell>
          <cell r="U464">
            <v>0.6</v>
          </cell>
          <cell r="V464">
            <v>7.4</v>
          </cell>
          <cell r="W464">
            <v>2.8</v>
          </cell>
          <cell r="X464">
            <v>7.8</v>
          </cell>
          <cell r="Y464">
            <v>11.1</v>
          </cell>
        </row>
        <row r="465">
          <cell r="A465" t="str">
            <v>SAT-99</v>
          </cell>
          <cell r="B465" t="str">
            <v>DENATURED ETHYL ALCOHOL</v>
          </cell>
          <cell r="C465" t="str">
            <v>Solvent</v>
          </cell>
          <cell r="D465" t="str">
            <v>Solvente alcohol</v>
          </cell>
          <cell r="E465" t="str">
            <v>solvente desnaturalizado usado para desnaturalizar aditivos.</v>
          </cell>
          <cell r="F465" t="str">
            <v>Alcohol etilico DNA 83,4%</v>
          </cell>
          <cell r="G465" t="str">
            <v>Líquido</v>
          </cell>
          <cell r="H465" t="str">
            <v>Líquido incoloro</v>
          </cell>
          <cell r="I465">
            <v>12</v>
          </cell>
          <cell r="J465">
            <v>1.4</v>
          </cell>
          <cell r="K465">
            <v>19</v>
          </cell>
          <cell r="L465">
            <v>0.81721670000000002</v>
          </cell>
          <cell r="M465">
            <v>0</v>
          </cell>
          <cell r="N465">
            <v>0</v>
          </cell>
          <cell r="O465">
            <v>0</v>
          </cell>
          <cell r="P465" t="str">
            <v>N/A</v>
          </cell>
          <cell r="Q465" t="str">
            <v>N/A</v>
          </cell>
          <cell r="R465" t="str">
            <v>N/A</v>
          </cell>
          <cell r="S465" t="str">
            <v>N/A</v>
          </cell>
          <cell r="T465" t="str">
            <v>N/A</v>
          </cell>
          <cell r="U465">
            <v>3.4</v>
          </cell>
          <cell r="V465" t="str">
            <v>-</v>
          </cell>
          <cell r="W465" t="str">
            <v>-</v>
          </cell>
          <cell r="X465" t="str">
            <v>-</v>
          </cell>
          <cell r="Y465" t="str">
            <v>-</v>
          </cell>
        </row>
        <row r="466">
          <cell r="A466" t="str">
            <v>SEB-45</v>
          </cell>
          <cell r="B466" t="str">
            <v>2-BUTOXYETHANOL</v>
          </cell>
          <cell r="C466" t="str">
            <v>Solvent</v>
          </cell>
          <cell r="D466" t="str">
            <v>Solvente Glicol Eter</v>
          </cell>
          <cell r="E466" t="str">
            <v>Solvente de secado rápido con buen poder de dilución, capacidad de acoplamiento y habilidad de coalescencia</v>
          </cell>
          <cell r="F466" t="str">
            <v>Etilen gligol monobutil eter</v>
          </cell>
          <cell r="G466" t="str">
            <v>Líquido</v>
          </cell>
          <cell r="H466" t="str">
            <v>Líquido claro</v>
          </cell>
          <cell r="I466">
            <v>67</v>
          </cell>
          <cell r="J466">
            <v>1.1000000000000001</v>
          </cell>
          <cell r="K466">
            <v>10.6</v>
          </cell>
          <cell r="L466">
            <v>0.90109519999999999</v>
          </cell>
          <cell r="M466">
            <v>0</v>
          </cell>
          <cell r="N466">
            <v>0</v>
          </cell>
          <cell r="O466">
            <v>0</v>
          </cell>
          <cell r="P466" t="str">
            <v>N/A</v>
          </cell>
          <cell r="Q466" t="str">
            <v>N/A</v>
          </cell>
          <cell r="R466" t="str">
            <v>N/A</v>
          </cell>
          <cell r="S466" t="str">
            <v>N/A</v>
          </cell>
          <cell r="T466" t="str">
            <v>N/A</v>
          </cell>
          <cell r="U466">
            <v>0.09</v>
          </cell>
          <cell r="V466">
            <v>7.8</v>
          </cell>
          <cell r="W466">
            <v>2.5</v>
          </cell>
          <cell r="X466">
            <v>6</v>
          </cell>
          <cell r="Y466">
            <v>10.199999999999999</v>
          </cell>
        </row>
        <row r="467">
          <cell r="A467" t="str">
            <v>SEK-3838</v>
          </cell>
          <cell r="B467" t="str">
            <v>DOWANOL PM/PROPYLENE GLYCOL MONOMETHYL ETHER</v>
          </cell>
          <cell r="C467" t="str">
            <v>Solvent</v>
          </cell>
          <cell r="D467" t="str">
            <v>Solvente Glicol Eter</v>
          </cell>
          <cell r="E467" t="str">
            <v>Solvente muy lento con buen poder de dilución y mejor reductor de viscosidad que glicol éteres de mayor peso molecular. Es más efectivo en sistemas acrílicos y epóxicos.</v>
          </cell>
          <cell r="F467" t="str">
            <v>Propilen glicol monometil eter</v>
          </cell>
          <cell r="G467" t="str">
            <v>Líquido</v>
          </cell>
          <cell r="H467" t="str">
            <v>Líquido incoloro</v>
          </cell>
          <cell r="I467">
            <v>30</v>
          </cell>
          <cell r="J467">
            <v>1.5</v>
          </cell>
          <cell r="K467">
            <v>13.8</v>
          </cell>
          <cell r="L467">
            <v>0.92</v>
          </cell>
          <cell r="M467">
            <v>0</v>
          </cell>
          <cell r="N467">
            <v>0</v>
          </cell>
          <cell r="O467">
            <v>0</v>
          </cell>
          <cell r="P467" t="str">
            <v>N/A</v>
          </cell>
          <cell r="Q467" t="str">
            <v>N/A</v>
          </cell>
          <cell r="R467" t="str">
            <v>N/A</v>
          </cell>
          <cell r="S467" t="str">
            <v>N/A</v>
          </cell>
          <cell r="T467" t="str">
            <v>N/A</v>
          </cell>
          <cell r="U467">
            <v>0.7</v>
          </cell>
          <cell r="V467">
            <v>7.6</v>
          </cell>
          <cell r="W467">
            <v>3.1</v>
          </cell>
          <cell r="X467">
            <v>5.7</v>
          </cell>
          <cell r="Y467">
            <v>10</v>
          </cell>
        </row>
        <row r="468">
          <cell r="A468" t="str">
            <v>SEQ-64</v>
          </cell>
          <cell r="B468" t="str">
            <v>DIETHYLENE GLYCOL MONOBUTYL ETHER</v>
          </cell>
          <cell r="C468" t="str">
            <v>Solvent</v>
          </cell>
          <cell r="D468" t="str">
            <v>Solvente Glicol Eter</v>
          </cell>
          <cell r="E468" t="str">
            <v>Solvente con baja rata de evaporación, coalescencia efectiva, buen acoplamiento y buena actividad de dilución.</v>
          </cell>
          <cell r="F468" t="str">
            <v>Dietilen glicol monobutil eter</v>
          </cell>
          <cell r="G468" t="str">
            <v>Líquido</v>
          </cell>
          <cell r="H468" t="str">
            <v>Líquido incoloro</v>
          </cell>
          <cell r="I468">
            <v>97</v>
          </cell>
          <cell r="J468">
            <v>0.7</v>
          </cell>
          <cell r="K468">
            <v>24.6</v>
          </cell>
          <cell r="L468">
            <v>0.95861200000000002</v>
          </cell>
          <cell r="M468">
            <v>0</v>
          </cell>
          <cell r="N468">
            <v>0</v>
          </cell>
          <cell r="O468">
            <v>0</v>
          </cell>
          <cell r="P468" t="str">
            <v>N/A</v>
          </cell>
          <cell r="Q468" t="str">
            <v>N/A</v>
          </cell>
          <cell r="R468" t="str">
            <v>N/A</v>
          </cell>
          <cell r="S468" t="str">
            <v>N/A</v>
          </cell>
          <cell r="T468" t="str">
            <v>N/A</v>
          </cell>
          <cell r="U468">
            <v>3.0000000000000001E-3</v>
          </cell>
          <cell r="V468">
            <v>7.8</v>
          </cell>
          <cell r="W468">
            <v>3.4</v>
          </cell>
          <cell r="X468">
            <v>5.2</v>
          </cell>
          <cell r="Y468">
            <v>10</v>
          </cell>
        </row>
        <row r="469">
          <cell r="A469" t="str">
            <v>SH-27-6507</v>
          </cell>
          <cell r="B469" t="str">
            <v>PERCLOROETILENO</v>
          </cell>
          <cell r="C469" t="str">
            <v>Solvent</v>
          </cell>
          <cell r="D469" t="str">
            <v>Halogenados</v>
          </cell>
          <cell r="E469" t="str">
            <v>ser compuesto de partida para sitetizar.</v>
          </cell>
          <cell r="F469" t="str">
            <v>Etano 1,1,2,2 tetracloro</v>
          </cell>
          <cell r="G469" t="str">
            <v>líquido</v>
          </cell>
          <cell r="H469" t="str">
            <v>_</v>
          </cell>
          <cell r="I469">
            <v>121</v>
          </cell>
          <cell r="J469" t="str">
            <v>_</v>
          </cell>
          <cell r="K469" t="str">
            <v>_</v>
          </cell>
          <cell r="L469">
            <v>1.61</v>
          </cell>
          <cell r="M469">
            <v>100</v>
          </cell>
          <cell r="N469">
            <v>0</v>
          </cell>
          <cell r="O469">
            <v>0</v>
          </cell>
          <cell r="P469">
            <v>0</v>
          </cell>
          <cell r="Q469">
            <v>0</v>
          </cell>
          <cell r="R469">
            <v>0</v>
          </cell>
          <cell r="S469">
            <v>0</v>
          </cell>
          <cell r="T469">
            <v>0</v>
          </cell>
          <cell r="U469">
            <v>0</v>
          </cell>
          <cell r="V469">
            <v>0</v>
          </cell>
          <cell r="W469">
            <v>0</v>
          </cell>
          <cell r="X469">
            <v>0</v>
          </cell>
          <cell r="Y469">
            <v>0</v>
          </cell>
        </row>
        <row r="470">
          <cell r="A470" t="str">
            <v>SHM-14</v>
          </cell>
          <cell r="B470" t="str">
            <v>CLORURO DE METILENO</v>
          </cell>
          <cell r="C470" t="str">
            <v>Solvent</v>
          </cell>
          <cell r="D470" t="str">
            <v>Halogenados</v>
          </cell>
          <cell r="E470" t="str">
            <v>Agente disolvente</v>
          </cell>
          <cell r="F470" t="str">
            <v>Diclorometano</v>
          </cell>
          <cell r="G470" t="str">
            <v>líquido</v>
          </cell>
          <cell r="H470" t="str">
            <v>Líquido</v>
          </cell>
          <cell r="I470" t="str">
            <v>_</v>
          </cell>
          <cell r="J470" t="str">
            <v>_</v>
          </cell>
          <cell r="K470" t="str">
            <v>_</v>
          </cell>
          <cell r="L470">
            <v>1.3180000000000001</v>
          </cell>
          <cell r="M470">
            <v>0</v>
          </cell>
          <cell r="N470">
            <v>0</v>
          </cell>
          <cell r="O470">
            <v>0</v>
          </cell>
          <cell r="P470">
            <v>0</v>
          </cell>
          <cell r="Q470">
            <v>0</v>
          </cell>
          <cell r="R470">
            <v>0</v>
          </cell>
          <cell r="S470">
            <v>0</v>
          </cell>
          <cell r="T470">
            <v>0</v>
          </cell>
          <cell r="U470">
            <v>0</v>
          </cell>
          <cell r="V470">
            <v>0</v>
          </cell>
          <cell r="W470">
            <v>0</v>
          </cell>
          <cell r="X470">
            <v>0</v>
          </cell>
          <cell r="Y470">
            <v>0</v>
          </cell>
        </row>
        <row r="471">
          <cell r="A471" t="str">
            <v>SK-22-4458</v>
          </cell>
          <cell r="B471" t="str">
            <v>CICLOHEXANONA</v>
          </cell>
          <cell r="C471" t="str">
            <v>Solvent</v>
          </cell>
          <cell r="D471" t="str">
            <v>Solvente cetona</v>
          </cell>
          <cell r="E471" t="str">
            <v>Es un solvente muy activo, ayuda a nivelación</v>
          </cell>
          <cell r="F471" t="str">
            <v>Ciclohexanona</v>
          </cell>
          <cell r="G471" t="str">
            <v>Líquido</v>
          </cell>
          <cell r="H471" t="str">
            <v>Líquido incoloro a amarillo ligero</v>
          </cell>
          <cell r="I471">
            <v>43.9</v>
          </cell>
          <cell r="J471" t="str">
            <v>-</v>
          </cell>
          <cell r="K471" t="str">
            <v>-</v>
          </cell>
          <cell r="L471">
            <v>0.94</v>
          </cell>
          <cell r="M471">
            <v>0</v>
          </cell>
          <cell r="N471">
            <v>0</v>
          </cell>
          <cell r="O471">
            <v>0</v>
          </cell>
          <cell r="P471" t="str">
            <v>N/A</v>
          </cell>
          <cell r="Q471" t="str">
            <v>N/A</v>
          </cell>
          <cell r="R471" t="str">
            <v>N/A</v>
          </cell>
          <cell r="S471" t="str">
            <v>N/A</v>
          </cell>
          <cell r="T471" t="str">
            <v>N/A</v>
          </cell>
          <cell r="U471">
            <v>0.3</v>
          </cell>
          <cell r="V471">
            <v>8.6999999999999993</v>
          </cell>
          <cell r="W471">
            <v>3.1</v>
          </cell>
          <cell r="X471">
            <v>2.5</v>
          </cell>
          <cell r="Y471">
            <v>9.5681764197782222</v>
          </cell>
        </row>
        <row r="472">
          <cell r="A472" t="str">
            <v>SKC-69</v>
          </cell>
          <cell r="B472" t="str">
            <v>ISOFORONE ( EX 7K009A )</v>
          </cell>
          <cell r="C472" t="str">
            <v>Solvent</v>
          </cell>
          <cell r="D472" t="str">
            <v>Solvente cetona</v>
          </cell>
          <cell r="E472" t="str">
            <v>Mezclado con sus isómeros, es util en la pintura por su alto poder de recubrimiento</v>
          </cell>
          <cell r="F472" t="str">
            <v>Trimetil-3,5,5 ciclohexenona</v>
          </cell>
          <cell r="G472" t="str">
            <v>líquido</v>
          </cell>
          <cell r="H472" t="str">
            <v>Líquido</v>
          </cell>
          <cell r="I472">
            <v>34</v>
          </cell>
          <cell r="J472">
            <v>0.8</v>
          </cell>
          <cell r="K472">
            <v>6.4</v>
          </cell>
          <cell r="L472">
            <v>0.92</v>
          </cell>
          <cell r="M472">
            <v>0</v>
          </cell>
          <cell r="N472">
            <v>0</v>
          </cell>
          <cell r="O472">
            <v>0</v>
          </cell>
        </row>
        <row r="473">
          <cell r="A473" t="str">
            <v>SKF-74</v>
          </cell>
          <cell r="B473" t="str">
            <v>METHYL ETHYL KETONE</v>
          </cell>
          <cell r="C473" t="str">
            <v>Solvent</v>
          </cell>
          <cell r="D473" t="str">
            <v>Solvente cetona</v>
          </cell>
          <cell r="E473" t="str">
            <v>Permite obtener pinturas en aerosol</v>
          </cell>
          <cell r="F473" t="str">
            <v>Metil etil cetona</v>
          </cell>
          <cell r="G473" t="str">
            <v>Líquido</v>
          </cell>
          <cell r="H473" t="str">
            <v>Líquido incoloro</v>
          </cell>
          <cell r="I473">
            <v>-8</v>
          </cell>
          <cell r="J473">
            <v>1.4</v>
          </cell>
          <cell r="K473">
            <v>11.5</v>
          </cell>
          <cell r="L473">
            <v>0.80400000000000005</v>
          </cell>
          <cell r="M473">
            <v>0</v>
          </cell>
          <cell r="N473">
            <v>0</v>
          </cell>
          <cell r="O473">
            <v>0</v>
          </cell>
          <cell r="P473" t="str">
            <v>N/A</v>
          </cell>
          <cell r="Q473" t="str">
            <v>N/A</v>
          </cell>
          <cell r="R473" t="str">
            <v>N/A</v>
          </cell>
          <cell r="S473" t="str">
            <v>N/A</v>
          </cell>
          <cell r="T473" t="str">
            <v>N/A</v>
          </cell>
          <cell r="U473">
            <v>3.8</v>
          </cell>
          <cell r="V473">
            <v>7.6</v>
          </cell>
          <cell r="W473">
            <v>4.4000000000000004</v>
          </cell>
          <cell r="X473">
            <v>2.5</v>
          </cell>
          <cell r="Y473">
            <v>9.1</v>
          </cell>
        </row>
        <row r="474">
          <cell r="A474" t="str">
            <v>SKG-71</v>
          </cell>
          <cell r="B474" t="str">
            <v>ACETONA</v>
          </cell>
          <cell r="C474" t="str">
            <v>Solvent</v>
          </cell>
          <cell r="D474" t="str">
            <v>Solvente cetona</v>
          </cell>
          <cell r="E474" t="str">
            <v>Es un solvente muy rápido. Ayuda a dispersión en los base color blanco</v>
          </cell>
          <cell r="F474" t="str">
            <v>2-propanona</v>
          </cell>
          <cell r="G474" t="str">
            <v>Líquido</v>
          </cell>
          <cell r="H474" t="str">
            <v>Líquido incoloro</v>
          </cell>
          <cell r="I474">
            <v>-20</v>
          </cell>
          <cell r="J474">
            <v>2.2000000000000002</v>
          </cell>
          <cell r="K474">
            <v>13</v>
          </cell>
          <cell r="L474">
            <v>0.79</v>
          </cell>
          <cell r="M474">
            <v>0</v>
          </cell>
          <cell r="N474">
            <v>0</v>
          </cell>
          <cell r="O474">
            <v>0</v>
          </cell>
          <cell r="P474" t="str">
            <v>N/A</v>
          </cell>
          <cell r="Q474" t="str">
            <v>N/A</v>
          </cell>
          <cell r="R474" t="str">
            <v>N/A</v>
          </cell>
          <cell r="S474" t="str">
            <v>N/A</v>
          </cell>
          <cell r="T474" t="str">
            <v>N/A</v>
          </cell>
          <cell r="U474">
            <v>6.3</v>
          </cell>
          <cell r="V474">
            <v>7.6</v>
          </cell>
          <cell r="W474">
            <v>5.0999999999999996</v>
          </cell>
          <cell r="X474">
            <v>3.4</v>
          </cell>
          <cell r="Y474">
            <v>9.8000000000000007</v>
          </cell>
        </row>
        <row r="475">
          <cell r="A475" t="str">
            <v>SKH-8690</v>
          </cell>
          <cell r="B475" t="str">
            <v>METHYL ISOBUTYL KETONE (MIBK)</v>
          </cell>
          <cell r="C475" t="str">
            <v>Solvent</v>
          </cell>
          <cell r="D475" t="str">
            <v>Solvente cetona</v>
          </cell>
          <cell r="E475" t="str">
            <v>Es un solvente activo, ayuda a reducir la viscosidad rapidamente. Ayuda a la dilución de grumos de pigmentos negros y aluminios</v>
          </cell>
          <cell r="F475" t="str">
            <v>4-metil-2-pentanona</v>
          </cell>
          <cell r="G475" t="str">
            <v>Líquido</v>
          </cell>
          <cell r="H475" t="str">
            <v>Líquido incoloro</v>
          </cell>
          <cell r="I475">
            <v>16</v>
          </cell>
          <cell r="J475">
            <v>1.2</v>
          </cell>
          <cell r="K475">
            <v>8</v>
          </cell>
          <cell r="L475">
            <v>0.80283749999999998</v>
          </cell>
          <cell r="M475">
            <v>0</v>
          </cell>
          <cell r="N475">
            <v>0</v>
          </cell>
          <cell r="O475">
            <v>0</v>
          </cell>
          <cell r="P475" t="str">
            <v>N/A</v>
          </cell>
          <cell r="Q475" t="str">
            <v>N/A</v>
          </cell>
          <cell r="R475" t="str">
            <v>N/A</v>
          </cell>
          <cell r="S475" t="str">
            <v>N/A</v>
          </cell>
          <cell r="T475" t="str">
            <v>N/A</v>
          </cell>
          <cell r="U475">
            <v>1.6</v>
          </cell>
          <cell r="V475">
            <v>7.5</v>
          </cell>
          <cell r="W475">
            <v>3</v>
          </cell>
          <cell r="X475">
            <v>2</v>
          </cell>
          <cell r="Y475">
            <v>8.1</v>
          </cell>
        </row>
        <row r="476">
          <cell r="A476" t="str">
            <v>SL-56-4893</v>
          </cell>
          <cell r="B476" t="str">
            <v>DISOLVENTE N2</v>
          </cell>
          <cell r="C476" t="str">
            <v>Solvent</v>
          </cell>
          <cell r="D476" t="str">
            <v>Solvente alifático</v>
          </cell>
          <cell r="E476" t="str">
            <v>Buen poder de dilución para pinturas alquídicas</v>
          </cell>
          <cell r="F476" t="str">
            <v>Disolventes alifáticos</v>
          </cell>
          <cell r="G476" t="str">
            <v>Líquido</v>
          </cell>
          <cell r="H476" t="str">
            <v>Líquido claro</v>
          </cell>
          <cell r="I476">
            <v>27</v>
          </cell>
          <cell r="J476" t="str">
            <v>-</v>
          </cell>
          <cell r="K476" t="str">
            <v>-</v>
          </cell>
          <cell r="L476">
            <v>0.7</v>
          </cell>
          <cell r="M476">
            <v>0</v>
          </cell>
          <cell r="N476">
            <v>0</v>
          </cell>
          <cell r="O476">
            <v>0</v>
          </cell>
          <cell r="P476" t="str">
            <v>N/A</v>
          </cell>
          <cell r="Q476" t="str">
            <v>N/A</v>
          </cell>
          <cell r="R476" t="str">
            <v>N/A</v>
          </cell>
          <cell r="S476" t="str">
            <v>N/A</v>
          </cell>
          <cell r="T476" t="str">
            <v>N/A</v>
          </cell>
          <cell r="U476">
            <v>6.2</v>
          </cell>
          <cell r="V476">
            <v>7.3</v>
          </cell>
          <cell r="W476">
            <v>0</v>
          </cell>
          <cell r="X476">
            <v>0</v>
          </cell>
          <cell r="Y476">
            <v>7.3</v>
          </cell>
        </row>
        <row r="477">
          <cell r="A477" t="str">
            <v>SL-77-9121</v>
          </cell>
          <cell r="B477" t="str">
            <v>D40 (LIAV 200)/SHELLSOL D40/EXXSOL D40/SPIRDANED40</v>
          </cell>
          <cell r="C477" t="str">
            <v>Solvent</v>
          </cell>
          <cell r="D477" t="str">
            <v>Solvente alifático</v>
          </cell>
          <cell r="E477" t="str">
            <v>Solvente de bajo olor</v>
          </cell>
          <cell r="F477" t="str">
            <v>SHELLSOL D40</v>
          </cell>
          <cell r="G477" t="str">
            <v>Líquido</v>
          </cell>
          <cell r="H477" t="str">
            <v>Líquido incoloro</v>
          </cell>
          <cell r="I477">
            <v>36</v>
          </cell>
          <cell r="J477" t="str">
            <v>-</v>
          </cell>
          <cell r="K477">
            <v>7</v>
          </cell>
          <cell r="L477">
            <v>0.77</v>
          </cell>
          <cell r="M477">
            <v>0</v>
          </cell>
          <cell r="N477">
            <v>0</v>
          </cell>
          <cell r="O477">
            <v>0</v>
          </cell>
          <cell r="P477" t="str">
            <v>N/A</v>
          </cell>
          <cell r="Q477" t="str">
            <v>N/A</v>
          </cell>
          <cell r="R477" t="str">
            <v>N/A</v>
          </cell>
          <cell r="S477" t="str">
            <v>N/A</v>
          </cell>
          <cell r="T477" t="str">
            <v>N/A</v>
          </cell>
          <cell r="U477">
            <v>0.23</v>
          </cell>
          <cell r="V477">
            <v>7.4</v>
          </cell>
          <cell r="W477">
            <v>0</v>
          </cell>
          <cell r="X477">
            <v>0</v>
          </cell>
          <cell r="Y477">
            <v>7.4</v>
          </cell>
        </row>
        <row r="478">
          <cell r="A478" t="str">
            <v>SL-81-2283</v>
          </cell>
          <cell r="B478" t="str">
            <v>VARSOL/SOLVENT NO 4</v>
          </cell>
          <cell r="C478" t="str">
            <v>Solvent</v>
          </cell>
          <cell r="D478" t="str">
            <v>Solvente alifático</v>
          </cell>
          <cell r="E478" t="str">
            <v>Solvente de secado lento, bueno para resinas alifáticas, les da brillo</v>
          </cell>
          <cell r="F478" t="str">
            <v>Solvente Varsol 3139, disolvente No. 4</v>
          </cell>
          <cell r="G478" t="str">
            <v>Líquido</v>
          </cell>
          <cell r="H478" t="str">
            <v>Líquido incoloro a amarillo ligero</v>
          </cell>
          <cell r="I478">
            <v>32.200000000000003</v>
          </cell>
          <cell r="J478" t="str">
            <v>-</v>
          </cell>
          <cell r="K478" t="str">
            <v>-</v>
          </cell>
          <cell r="L478">
            <v>0.78600000000000003</v>
          </cell>
          <cell r="M478">
            <v>0</v>
          </cell>
          <cell r="N478">
            <v>0</v>
          </cell>
          <cell r="O478">
            <v>0</v>
          </cell>
          <cell r="P478" t="str">
            <v>N/A</v>
          </cell>
          <cell r="Q478" t="str">
            <v>N/A</v>
          </cell>
          <cell r="R478" t="str">
            <v>N/A</v>
          </cell>
          <cell r="S478" t="str">
            <v>N/A</v>
          </cell>
          <cell r="T478" t="str">
            <v>N/A</v>
          </cell>
          <cell r="U478">
            <v>6.9</v>
          </cell>
          <cell r="V478">
            <v>7.5</v>
          </cell>
          <cell r="W478">
            <v>0</v>
          </cell>
          <cell r="X478">
            <v>0</v>
          </cell>
          <cell r="Y478">
            <v>7.5</v>
          </cell>
        </row>
        <row r="479">
          <cell r="A479" t="str">
            <v>SLX-9341</v>
          </cell>
          <cell r="B479" t="str">
            <v>HEXANO/ALIPHATIC SOLVENT</v>
          </cell>
          <cell r="C479" t="str">
            <v>Solvent</v>
          </cell>
          <cell r="D479" t="str">
            <v>Solvente alifático</v>
          </cell>
          <cell r="E479" t="str">
            <v>Se usa en los desegrasantes</v>
          </cell>
          <cell r="F479" t="str">
            <v>Hidrocarburo alifatico</v>
          </cell>
          <cell r="G479" t="str">
            <v>Líquido</v>
          </cell>
          <cell r="H479" t="str">
            <v>Líquido incoloro</v>
          </cell>
          <cell r="I479">
            <v>-22</v>
          </cell>
          <cell r="J479">
            <v>1.1000000000000001</v>
          </cell>
          <cell r="K479">
            <v>7.5</v>
          </cell>
          <cell r="L479">
            <v>0.65900000000000003</v>
          </cell>
          <cell r="M479">
            <v>0</v>
          </cell>
          <cell r="N479">
            <v>0</v>
          </cell>
          <cell r="O479">
            <v>0</v>
          </cell>
          <cell r="P479" t="str">
            <v>N/A</v>
          </cell>
          <cell r="Q479" t="str">
            <v>N/A</v>
          </cell>
          <cell r="R479" t="str">
            <v>N/A</v>
          </cell>
          <cell r="S479" t="str">
            <v>N/A</v>
          </cell>
          <cell r="T479" t="str">
            <v>N/A</v>
          </cell>
          <cell r="U479">
            <v>6.82</v>
          </cell>
          <cell r="V479">
            <v>7.4</v>
          </cell>
          <cell r="W479">
            <v>0</v>
          </cell>
          <cell r="X479">
            <v>0</v>
          </cell>
          <cell r="Y479">
            <v>7.4</v>
          </cell>
        </row>
        <row r="480">
          <cell r="A480" t="str">
            <v>SR-87-6201</v>
          </cell>
          <cell r="B480" t="str">
            <v>XILENE</v>
          </cell>
          <cell r="C480" t="str">
            <v>Solvent</v>
          </cell>
          <cell r="D480" t="str">
            <v>Solvente aromático</v>
          </cell>
          <cell r="E480" t="str">
            <v>Muy buen poder solvente, de secado rápido, disuelve todo tipo de resinas. Sirve para aumentar resistividad</v>
          </cell>
          <cell r="F480" t="str">
            <v>Xileno</v>
          </cell>
          <cell r="G480" t="str">
            <v>Líquido</v>
          </cell>
          <cell r="H480" t="str">
            <v>Líquido claro</v>
          </cell>
          <cell r="I480">
            <v>29</v>
          </cell>
          <cell r="J480" t="str">
            <v>-</v>
          </cell>
          <cell r="K480" t="str">
            <v>-</v>
          </cell>
          <cell r="L480">
            <v>0.86399999999999999</v>
          </cell>
          <cell r="M480">
            <v>0</v>
          </cell>
          <cell r="N480">
            <v>0</v>
          </cell>
          <cell r="O480">
            <v>0</v>
          </cell>
          <cell r="P480" t="str">
            <v>N/A</v>
          </cell>
          <cell r="Q480" t="str">
            <v>N/A</v>
          </cell>
          <cell r="R480" t="str">
            <v>N/A</v>
          </cell>
          <cell r="S480" t="str">
            <v>N/A</v>
          </cell>
          <cell r="T480" t="str">
            <v>N/A</v>
          </cell>
          <cell r="U480">
            <v>0.7</v>
          </cell>
          <cell r="V480">
            <v>8.6</v>
          </cell>
          <cell r="W480">
            <v>0.5</v>
          </cell>
          <cell r="X480">
            <v>1.5</v>
          </cell>
          <cell r="Y480">
            <v>8.6999999999999993</v>
          </cell>
        </row>
        <row r="481">
          <cell r="A481" t="str">
            <v>SRA-93</v>
          </cell>
          <cell r="B481" t="str">
            <v>AROMATIC SOLVENT-100 TYPE</v>
          </cell>
          <cell r="C481" t="str">
            <v>Solvent</v>
          </cell>
          <cell r="D481" t="str">
            <v>Solvente aromático</v>
          </cell>
          <cell r="E481" t="str">
            <v>Buen poder solvente para gran número de resinas. Solvente de evaporación lenta</v>
          </cell>
          <cell r="F481" t="str">
            <v>Mezcla de hidrocarburos aromáticos</v>
          </cell>
          <cell r="G481" t="str">
            <v>Líquido</v>
          </cell>
          <cell r="H481" t="str">
            <v>Líquido incoloro</v>
          </cell>
          <cell r="I481">
            <v>35</v>
          </cell>
          <cell r="J481">
            <v>0.9</v>
          </cell>
          <cell r="K481">
            <v>7</v>
          </cell>
          <cell r="L481">
            <v>0.87233689999999997</v>
          </cell>
          <cell r="M481">
            <v>0</v>
          </cell>
          <cell r="N481">
            <v>0</v>
          </cell>
          <cell r="O481">
            <v>0</v>
          </cell>
          <cell r="P481" t="str">
            <v>N/A</v>
          </cell>
          <cell r="Q481" t="str">
            <v>N/A</v>
          </cell>
          <cell r="R481" t="str">
            <v>N/A</v>
          </cell>
          <cell r="S481" t="str">
            <v>N/A</v>
          </cell>
          <cell r="T481" t="str">
            <v>N/A</v>
          </cell>
          <cell r="U481">
            <v>0.28999999999999998</v>
          </cell>
          <cell r="V481">
            <v>8.6999999999999993</v>
          </cell>
          <cell r="W481">
            <v>0.3</v>
          </cell>
          <cell r="X481">
            <v>0.7</v>
          </cell>
          <cell r="Y481">
            <v>8.7332697198701013</v>
          </cell>
        </row>
        <row r="482">
          <cell r="A482" t="str">
            <v>SRC-75</v>
          </cell>
          <cell r="B482" t="str">
            <v>XILENE ( EX 7R003A )</v>
          </cell>
          <cell r="C482" t="str">
            <v>Solvent</v>
          </cell>
          <cell r="D482" t="str">
            <v>Solvente aromático</v>
          </cell>
          <cell r="E482" t="str">
            <v>Su funcion principal es como solvente para diluir pinturas.</v>
          </cell>
          <cell r="F482" t="str">
            <v>Xileno</v>
          </cell>
          <cell r="G482" t="str">
            <v>Líquido</v>
          </cell>
          <cell r="H482" t="str">
            <v>Líquido</v>
          </cell>
          <cell r="I482">
            <v>27</v>
          </cell>
          <cell r="J482">
            <v>1</v>
          </cell>
          <cell r="K482">
            <v>7</v>
          </cell>
          <cell r="L482">
            <v>0.86</v>
          </cell>
          <cell r="M482">
            <v>0</v>
          </cell>
          <cell r="N482">
            <v>0</v>
          </cell>
          <cell r="O482">
            <v>0</v>
          </cell>
          <cell r="P482">
            <v>0</v>
          </cell>
          <cell r="Q482">
            <v>0</v>
          </cell>
          <cell r="R482">
            <v>0</v>
          </cell>
          <cell r="S482">
            <v>0</v>
          </cell>
          <cell r="T482">
            <v>0</v>
          </cell>
          <cell r="U482">
            <v>0</v>
          </cell>
          <cell r="V482">
            <v>0</v>
          </cell>
          <cell r="W482">
            <v>0</v>
          </cell>
          <cell r="X482">
            <v>0</v>
          </cell>
          <cell r="Y482">
            <v>0</v>
          </cell>
        </row>
        <row r="483">
          <cell r="A483" t="str">
            <v>SRE-27</v>
          </cell>
          <cell r="B483" t="str">
            <v>AROMATIC SOLVENT-150 TYPE</v>
          </cell>
          <cell r="C483" t="str">
            <v>Solvent</v>
          </cell>
          <cell r="D483" t="str">
            <v>Solvente aromático</v>
          </cell>
          <cell r="E483" t="str">
            <v>Solvente muy lento. Ayuda a controlar hervido y nivelación</v>
          </cell>
          <cell r="F483" t="str">
            <v>Mezcla de hidrocarburos aromáticos</v>
          </cell>
          <cell r="G483" t="str">
            <v>Líquido</v>
          </cell>
          <cell r="H483" t="str">
            <v>Líquido incoloro</v>
          </cell>
          <cell r="I483">
            <v>62</v>
          </cell>
          <cell r="J483">
            <v>0.6</v>
          </cell>
          <cell r="K483">
            <v>7</v>
          </cell>
          <cell r="L483">
            <v>0.89</v>
          </cell>
          <cell r="M483">
            <v>0</v>
          </cell>
          <cell r="N483">
            <v>0</v>
          </cell>
          <cell r="O483">
            <v>0</v>
          </cell>
          <cell r="P483" t="str">
            <v>N/A</v>
          </cell>
          <cell r="Q483" t="str">
            <v>N/A</v>
          </cell>
          <cell r="R483" t="str">
            <v>N/A</v>
          </cell>
          <cell r="S483" t="str">
            <v>N/A</v>
          </cell>
          <cell r="T483" t="str">
            <v>N/A</v>
          </cell>
          <cell r="U483">
            <v>0.06</v>
          </cell>
          <cell r="V483">
            <v>8.6999999999999993</v>
          </cell>
          <cell r="W483">
            <v>0.3</v>
          </cell>
          <cell r="X483">
            <v>0.7</v>
          </cell>
          <cell r="Y483">
            <v>8.6999999999999993</v>
          </cell>
        </row>
        <row r="484">
          <cell r="A484" t="str">
            <v>SRS-305</v>
          </cell>
          <cell r="B484" t="str">
            <v>AROMATIC 200 SOLVENT (SOLVESSO 200)</v>
          </cell>
          <cell r="C484" t="str">
            <v>Solvent</v>
          </cell>
          <cell r="D484" t="str">
            <v>Solvente aromático</v>
          </cell>
          <cell r="E484" t="str">
            <v>Buen poder solvente para gran número de resinas. Es muy lento</v>
          </cell>
          <cell r="F484" t="str">
            <v>Hidrocarburos aromáticos</v>
          </cell>
          <cell r="G484" t="str">
            <v>Líquido</v>
          </cell>
          <cell r="H484" t="str">
            <v>Líquido incoloro</v>
          </cell>
          <cell r="I484">
            <v>95</v>
          </cell>
          <cell r="J484">
            <v>1.8</v>
          </cell>
          <cell r="K484" t="str">
            <v>-</v>
          </cell>
          <cell r="L484">
            <v>0.995</v>
          </cell>
          <cell r="M484">
            <v>0</v>
          </cell>
          <cell r="N484">
            <v>0</v>
          </cell>
          <cell r="O484">
            <v>0</v>
          </cell>
          <cell r="P484" t="str">
            <v>N/A</v>
          </cell>
          <cell r="Q484" t="str">
            <v>N/A</v>
          </cell>
          <cell r="R484" t="str">
            <v>N/A</v>
          </cell>
          <cell r="S484" t="str">
            <v>N/A</v>
          </cell>
          <cell r="T484" t="str">
            <v>N/A</v>
          </cell>
          <cell r="U484" t="str">
            <v>-</v>
          </cell>
          <cell r="V484" t="str">
            <v>-</v>
          </cell>
          <cell r="W484" t="str">
            <v>-</v>
          </cell>
          <cell r="X484" t="str">
            <v>-</v>
          </cell>
          <cell r="Y484" t="str">
            <v>-</v>
          </cell>
        </row>
        <row r="485">
          <cell r="A485" t="str">
            <v>SRT-87</v>
          </cell>
          <cell r="B485" t="str">
            <v xml:space="preserve">TOLUENE </v>
          </cell>
          <cell r="C485" t="str">
            <v>Solvent</v>
          </cell>
          <cell r="D485" t="str">
            <v>Solvente aromático</v>
          </cell>
          <cell r="E485" t="str">
            <v>Solvente muy rápido. Se usa principalmente el primer de estructuras</v>
          </cell>
          <cell r="F485" t="str">
            <v>Tolueno</v>
          </cell>
          <cell r="G485" t="str">
            <v>Líquido</v>
          </cell>
          <cell r="H485" t="str">
            <v>Líquido incoloro</v>
          </cell>
          <cell r="I485">
            <v>3</v>
          </cell>
          <cell r="J485">
            <v>1.1000000000000001</v>
          </cell>
          <cell r="K485">
            <v>7.1</v>
          </cell>
          <cell r="L485">
            <v>0.86394899999999997</v>
          </cell>
          <cell r="M485">
            <v>0</v>
          </cell>
          <cell r="N485">
            <v>0</v>
          </cell>
          <cell r="O485">
            <v>0</v>
          </cell>
          <cell r="P485" t="str">
            <v>N/A</v>
          </cell>
          <cell r="Q485" t="str">
            <v>N/A</v>
          </cell>
          <cell r="R485" t="str">
            <v>N/A</v>
          </cell>
          <cell r="S485" t="str">
            <v>N/A</v>
          </cell>
          <cell r="T485" t="str">
            <v>N/A</v>
          </cell>
          <cell r="U485">
            <v>1.9</v>
          </cell>
          <cell r="V485">
            <v>8.8000000000000007</v>
          </cell>
          <cell r="W485">
            <v>0.7</v>
          </cell>
          <cell r="X485">
            <v>1</v>
          </cell>
          <cell r="Y485">
            <v>8.9</v>
          </cell>
        </row>
        <row r="486">
          <cell r="A486" t="str">
            <v>SS-23-8719</v>
          </cell>
          <cell r="B486" t="str">
            <v>RHODIASOLV MEK PLUS E</v>
          </cell>
          <cell r="C486" t="str">
            <v>Solvent</v>
          </cell>
          <cell r="D486" t="str">
            <v>Solvente Éster</v>
          </cell>
          <cell r="E486">
            <v>0</v>
          </cell>
          <cell r="F486" t="str">
            <v>_</v>
          </cell>
          <cell r="G486" t="str">
            <v>líquido</v>
          </cell>
          <cell r="H486" t="str">
            <v>Líquido</v>
          </cell>
          <cell r="I486">
            <v>-11</v>
          </cell>
          <cell r="J486">
            <v>2.2000000000000002</v>
          </cell>
          <cell r="K486">
            <v>12.8</v>
          </cell>
          <cell r="L486">
            <v>0.83</v>
          </cell>
          <cell r="M486">
            <v>0</v>
          </cell>
          <cell r="N486">
            <v>0</v>
          </cell>
          <cell r="O486">
            <v>0</v>
          </cell>
          <cell r="P486">
            <v>0</v>
          </cell>
          <cell r="Q486">
            <v>0</v>
          </cell>
          <cell r="R486">
            <v>0</v>
          </cell>
          <cell r="S486">
            <v>0</v>
          </cell>
          <cell r="T486">
            <v>0</v>
          </cell>
          <cell r="U486">
            <v>0</v>
          </cell>
          <cell r="V486">
            <v>0</v>
          </cell>
          <cell r="W486">
            <v>0</v>
          </cell>
          <cell r="X486">
            <v>0</v>
          </cell>
          <cell r="Y486">
            <v>0</v>
          </cell>
        </row>
        <row r="487">
          <cell r="A487" t="str">
            <v>SS-81-4677</v>
          </cell>
          <cell r="B487" t="str">
            <v>RHODIASOLV RPDE/SANTOSOL DME-1/DBE</v>
          </cell>
          <cell r="C487" t="str">
            <v>Solvent</v>
          </cell>
          <cell r="D487" t="str">
            <v>Solvente Éster</v>
          </cell>
          <cell r="E487" t="str">
            <v>Ajustar las pinturas para hacer chequeos de viscosidad, regulan el tiempo de secado y evaporación</v>
          </cell>
          <cell r="F487" t="str">
            <v>Solvente</v>
          </cell>
          <cell r="G487" t="str">
            <v>Líquido</v>
          </cell>
          <cell r="H487" t="str">
            <v>Líquido</v>
          </cell>
          <cell r="I487">
            <v>100</v>
          </cell>
          <cell r="J487" t="str">
            <v>-</v>
          </cell>
          <cell r="K487" t="str">
            <v>-</v>
          </cell>
          <cell r="L487">
            <v>1.0900000000000001</v>
          </cell>
          <cell r="M487">
            <v>0</v>
          </cell>
          <cell r="N487">
            <v>0</v>
          </cell>
          <cell r="O487">
            <v>0</v>
          </cell>
          <cell r="P487" t="str">
            <v>N/A</v>
          </cell>
          <cell r="Q487" t="str">
            <v>N/A</v>
          </cell>
          <cell r="R487" t="str">
            <v>N/A</v>
          </cell>
          <cell r="S487" t="str">
            <v>N/A</v>
          </cell>
          <cell r="T487" t="str">
            <v>N/A</v>
          </cell>
          <cell r="U487">
            <v>7.0000000000000001E-3</v>
          </cell>
          <cell r="V487">
            <v>7.9</v>
          </cell>
          <cell r="W487">
            <v>2.2999999999999998</v>
          </cell>
          <cell r="X487">
            <v>4.0999999999999996</v>
          </cell>
          <cell r="Y487">
            <v>9.1999999999999993</v>
          </cell>
        </row>
        <row r="488">
          <cell r="A488" t="str">
            <v>SS-98-4559</v>
          </cell>
          <cell r="B488" t="str">
            <v>ETHOXYPROPYL ACETATE</v>
          </cell>
          <cell r="C488" t="str">
            <v>Solvent</v>
          </cell>
          <cell r="D488" t="str">
            <v>Solvente Éster</v>
          </cell>
          <cell r="E488" t="str">
            <v>Disolvente industrial para la formulacion de productos de recubrimiento.</v>
          </cell>
          <cell r="F488" t="str">
            <v>Etoxipropil acetato</v>
          </cell>
          <cell r="G488" t="str">
            <v>Líquido</v>
          </cell>
          <cell r="H488" t="str">
            <v>Líquido incoloro</v>
          </cell>
          <cell r="I488">
            <v>53</v>
          </cell>
          <cell r="J488">
            <v>1</v>
          </cell>
          <cell r="K488" t="str">
            <v>-</v>
          </cell>
          <cell r="L488">
            <v>0.92</v>
          </cell>
          <cell r="M488">
            <v>0</v>
          </cell>
          <cell r="N488">
            <v>0</v>
          </cell>
          <cell r="O488">
            <v>0</v>
          </cell>
          <cell r="P488" t="str">
            <v>N/A</v>
          </cell>
          <cell r="Q488" t="str">
            <v>N/A</v>
          </cell>
          <cell r="R488" t="str">
            <v>N/A</v>
          </cell>
          <cell r="S488" t="str">
            <v>N/A</v>
          </cell>
          <cell r="T488" t="str">
            <v>N/A</v>
          </cell>
          <cell r="U488">
            <v>0.19</v>
          </cell>
          <cell r="V488">
            <v>7.5</v>
          </cell>
          <cell r="W488">
            <v>2</v>
          </cell>
          <cell r="X488">
            <v>3.9</v>
          </cell>
          <cell r="Y488">
            <v>8.6999999999999993</v>
          </cell>
        </row>
        <row r="489">
          <cell r="A489" t="str">
            <v>SSE-255</v>
          </cell>
          <cell r="B489" t="str">
            <v>ETHYL ACETATE 99.5%</v>
          </cell>
          <cell r="C489" t="str">
            <v>Solvent</v>
          </cell>
          <cell r="D489" t="str">
            <v>Solvente Éster</v>
          </cell>
          <cell r="E489" t="str">
            <v>Solvente de evaporación rápida con buenas propiedades de solubilidad de nitrato de celulosa, ayuda a dispersar grumos. Se usa en bases para pinturas poliuretánicas</v>
          </cell>
          <cell r="F489" t="str">
            <v>Acetato de etilo</v>
          </cell>
          <cell r="G489" t="str">
            <v>Líquido</v>
          </cell>
          <cell r="H489" t="str">
            <v>Líquido incoloro</v>
          </cell>
          <cell r="I489">
            <v>-4</v>
          </cell>
          <cell r="J489">
            <v>2</v>
          </cell>
          <cell r="K489">
            <v>11.5</v>
          </cell>
          <cell r="L489">
            <v>0.89989699999999995</v>
          </cell>
          <cell r="M489">
            <v>0</v>
          </cell>
          <cell r="N489">
            <v>0</v>
          </cell>
          <cell r="O489">
            <v>0</v>
          </cell>
          <cell r="P489" t="str">
            <v>N/A</v>
          </cell>
          <cell r="Q489" t="str">
            <v>N/A</v>
          </cell>
          <cell r="R489" t="str">
            <v>N/A</v>
          </cell>
          <cell r="S489" t="str">
            <v>N/A</v>
          </cell>
          <cell r="T489" t="str">
            <v>N/A</v>
          </cell>
          <cell r="U489">
            <v>4.0999999999999996</v>
          </cell>
          <cell r="V489">
            <v>7.7</v>
          </cell>
          <cell r="W489">
            <v>2.6</v>
          </cell>
          <cell r="X489">
            <v>3.5</v>
          </cell>
          <cell r="Y489">
            <v>8.8487287222515754</v>
          </cell>
        </row>
        <row r="490">
          <cell r="A490" t="str">
            <v>SSE-42</v>
          </cell>
          <cell r="B490" t="str">
            <v>ISOBUTYL ACETATE</v>
          </cell>
          <cell r="C490" t="str">
            <v>Solvent</v>
          </cell>
          <cell r="D490" t="str">
            <v>Solvente Éster</v>
          </cell>
          <cell r="E490" t="str">
            <v>Solvente de volatilidad media con buen poder diluyente</v>
          </cell>
          <cell r="F490" t="str">
            <v>Acetato de isobutilo</v>
          </cell>
          <cell r="G490" t="str">
            <v>Líquido</v>
          </cell>
          <cell r="H490" t="str">
            <v>Líquido incoloro</v>
          </cell>
          <cell r="I490">
            <v>17</v>
          </cell>
          <cell r="J490">
            <v>1.3</v>
          </cell>
          <cell r="K490">
            <v>10.5</v>
          </cell>
          <cell r="L490">
            <v>0.86874200000000001</v>
          </cell>
          <cell r="M490">
            <v>0</v>
          </cell>
          <cell r="N490">
            <v>0</v>
          </cell>
          <cell r="O490">
            <v>0</v>
          </cell>
          <cell r="P490" t="str">
            <v>N/A</v>
          </cell>
          <cell r="Q490" t="str">
            <v>N/A</v>
          </cell>
          <cell r="R490" t="str">
            <v>N/A</v>
          </cell>
          <cell r="S490" t="str">
            <v>N/A</v>
          </cell>
          <cell r="T490" t="str">
            <v>N/A</v>
          </cell>
          <cell r="U490">
            <v>1.4</v>
          </cell>
          <cell r="V490">
            <v>7.4</v>
          </cell>
          <cell r="W490">
            <v>1.8</v>
          </cell>
          <cell r="X490">
            <v>3.1</v>
          </cell>
          <cell r="Y490">
            <v>8.2225300242686874</v>
          </cell>
        </row>
        <row r="491">
          <cell r="A491" t="str">
            <v>SSE-86</v>
          </cell>
          <cell r="B491" t="str">
            <v>N-BUTYL ACETATE URETHANE GRADE</v>
          </cell>
          <cell r="C491" t="str">
            <v>Solvent</v>
          </cell>
          <cell r="D491" t="str">
            <v>Solvente Éster</v>
          </cell>
          <cell r="E491" t="str">
            <v>Excelente disolvente de volatilidad media para formular lacas a base de nitrocelulosa y los adelgazadores (tiner) de las mismas. Es de bajo olor y baja toxicidad</v>
          </cell>
          <cell r="F491" t="str">
            <v>N-Butil acetato</v>
          </cell>
          <cell r="G491" t="str">
            <v>Líquido</v>
          </cell>
          <cell r="H491" t="str">
            <v>Líquido incoloro</v>
          </cell>
          <cell r="I491">
            <v>25</v>
          </cell>
          <cell r="J491">
            <v>1.2</v>
          </cell>
          <cell r="K491">
            <v>7.6</v>
          </cell>
          <cell r="L491">
            <v>0.87952649999999999</v>
          </cell>
          <cell r="M491">
            <v>0</v>
          </cell>
          <cell r="N491">
            <v>0</v>
          </cell>
          <cell r="O491">
            <v>0</v>
          </cell>
          <cell r="P491" t="str">
            <v>N/A</v>
          </cell>
          <cell r="Q491" t="str">
            <v>N/A</v>
          </cell>
          <cell r="R491" t="str">
            <v>N/A</v>
          </cell>
          <cell r="S491" t="str">
            <v>N/A</v>
          </cell>
          <cell r="T491" t="str">
            <v>N/A</v>
          </cell>
          <cell r="U491">
            <v>1</v>
          </cell>
          <cell r="V491">
            <v>7.7</v>
          </cell>
          <cell r="W491">
            <v>1.8</v>
          </cell>
          <cell r="X491">
            <v>3.1</v>
          </cell>
          <cell r="Y491">
            <v>8.5</v>
          </cell>
        </row>
        <row r="492">
          <cell r="A492" t="str">
            <v>SSJ-338</v>
          </cell>
          <cell r="B492" t="str">
            <v>EASTMAN EEP/UCAR ESTER EEP</v>
          </cell>
          <cell r="C492" t="str">
            <v>Solvent</v>
          </cell>
          <cell r="D492" t="str">
            <v>Solvente Éster</v>
          </cell>
          <cell r="E492" t="str">
            <v>Solvente de evaporación lenta con buenas propiedades de solubilidad de resinas, buena resistencia a la formación de burbujas en horneado y ayuda a la nivelación</v>
          </cell>
          <cell r="F492" t="str">
            <v>3-Etoxipropanoato de etilo</v>
          </cell>
          <cell r="G492" t="str">
            <v>Líquido</v>
          </cell>
          <cell r="H492" t="str">
            <v>Líquido incoloro</v>
          </cell>
          <cell r="I492">
            <v>57</v>
          </cell>
          <cell r="J492">
            <v>1</v>
          </cell>
          <cell r="K492" t="str">
            <v>-</v>
          </cell>
          <cell r="L492">
            <v>0.94782750000000004</v>
          </cell>
          <cell r="M492">
            <v>0</v>
          </cell>
          <cell r="N492">
            <v>0</v>
          </cell>
          <cell r="O492">
            <v>0</v>
          </cell>
          <cell r="P492" t="str">
            <v>N/A</v>
          </cell>
          <cell r="Q492" t="str">
            <v>N/A</v>
          </cell>
          <cell r="R492" t="str">
            <v>N/A</v>
          </cell>
          <cell r="S492" t="str">
            <v>N/A</v>
          </cell>
          <cell r="T492" t="str">
            <v>N/A</v>
          </cell>
          <cell r="U492">
            <v>0.12</v>
          </cell>
          <cell r="V492">
            <v>7.9</v>
          </cell>
          <cell r="W492">
            <v>1.6</v>
          </cell>
          <cell r="X492">
            <v>4.3</v>
          </cell>
          <cell r="Y492">
            <v>9.1</v>
          </cell>
        </row>
        <row r="493">
          <cell r="A493" t="str">
            <v>SSM-96</v>
          </cell>
          <cell r="B493" t="str">
            <v>2-BUTOXY ETHANOL ACETATE</v>
          </cell>
          <cell r="C493" t="str">
            <v>Solvent</v>
          </cell>
          <cell r="D493" t="str">
            <v>Solvente Éster</v>
          </cell>
          <cell r="E493" t="str">
            <v>Solvente de evaporación lenta y buen poder de solubilidad, para mejorar brillo y flujo a recubrimientos horneados a altas temperaturas.</v>
          </cell>
          <cell r="F493" t="str">
            <v>2-Butoxietil acetato</v>
          </cell>
          <cell r="G493" t="str">
            <v>Líquido</v>
          </cell>
          <cell r="H493" t="str">
            <v>Líquido incoloro</v>
          </cell>
          <cell r="I493">
            <v>71</v>
          </cell>
          <cell r="J493">
            <v>1</v>
          </cell>
          <cell r="K493" t="str">
            <v>-</v>
          </cell>
          <cell r="L493">
            <v>0.93943969999999999</v>
          </cell>
          <cell r="M493">
            <v>0</v>
          </cell>
          <cell r="N493">
            <v>0</v>
          </cell>
          <cell r="O493">
            <v>0</v>
          </cell>
          <cell r="P493" t="str">
            <v>N/A</v>
          </cell>
          <cell r="Q493" t="str">
            <v>N/A</v>
          </cell>
          <cell r="R493" t="str">
            <v>N/A</v>
          </cell>
          <cell r="S493" t="str">
            <v>N/A</v>
          </cell>
          <cell r="T493" t="str">
            <v>N/A</v>
          </cell>
          <cell r="U493">
            <v>0.03</v>
          </cell>
          <cell r="V493">
            <v>7.5</v>
          </cell>
          <cell r="W493">
            <v>2.2000000000000002</v>
          </cell>
          <cell r="X493">
            <v>4.3</v>
          </cell>
          <cell r="Y493">
            <v>8.9207622992656859</v>
          </cell>
        </row>
        <row r="494">
          <cell r="A494" t="str">
            <v>SSR-53</v>
          </cell>
          <cell r="B494" t="str">
            <v>TEXANOL</v>
          </cell>
          <cell r="C494" t="str">
            <v>Solvent</v>
          </cell>
          <cell r="D494" t="str">
            <v>Solvente Éster</v>
          </cell>
          <cell r="E494" t="str">
            <v>Agente emulsionante</v>
          </cell>
          <cell r="F494" t="str">
            <v>Trimetil-pentanodiol</v>
          </cell>
          <cell r="G494" t="str">
            <v>líquido</v>
          </cell>
          <cell r="H494" t="str">
            <v>Líquido</v>
          </cell>
          <cell r="I494">
            <v>120</v>
          </cell>
          <cell r="J494">
            <v>0.6</v>
          </cell>
          <cell r="K494" t="str">
            <v>_</v>
          </cell>
          <cell r="L494">
            <v>0.94</v>
          </cell>
          <cell r="M494">
            <v>0</v>
          </cell>
          <cell r="N494">
            <v>0</v>
          </cell>
          <cell r="O494">
            <v>0</v>
          </cell>
          <cell r="P494">
            <v>0</v>
          </cell>
          <cell r="Q494">
            <v>0</v>
          </cell>
          <cell r="R494">
            <v>0</v>
          </cell>
          <cell r="S494">
            <v>0</v>
          </cell>
          <cell r="T494">
            <v>0</v>
          </cell>
          <cell r="U494">
            <v>0</v>
          </cell>
          <cell r="V494">
            <v>0</v>
          </cell>
          <cell r="W494">
            <v>0</v>
          </cell>
          <cell r="X494">
            <v>0</v>
          </cell>
          <cell r="Y494">
            <v>0</v>
          </cell>
        </row>
        <row r="495">
          <cell r="A495" t="str">
            <v>SSR-5405</v>
          </cell>
          <cell r="B495" t="str">
            <v>ESTASOL DBE/SANTOSOL DME/DIBASC EST</v>
          </cell>
          <cell r="C495" t="str">
            <v>Solvent</v>
          </cell>
          <cell r="D495" t="str">
            <v>Solvente Éster</v>
          </cell>
          <cell r="E495" t="str">
            <v>Solvente de evaporación lenta que se usa para mejorar adherencia, nivelación, brillo y retardar secado</v>
          </cell>
          <cell r="F495" t="str">
            <v>Mezcla de ésteres dimetílicos</v>
          </cell>
          <cell r="G495" t="str">
            <v>Líquido</v>
          </cell>
          <cell r="H495" t="str">
            <v>Líquido incoloro</v>
          </cell>
          <cell r="I495">
            <v>100</v>
          </cell>
          <cell r="J495">
            <v>0.9</v>
          </cell>
          <cell r="K495">
            <v>8</v>
          </cell>
          <cell r="L495">
            <v>1.0880240000000001</v>
          </cell>
          <cell r="M495">
            <v>0</v>
          </cell>
          <cell r="N495">
            <v>0</v>
          </cell>
          <cell r="O495">
            <v>0</v>
          </cell>
          <cell r="P495" t="str">
            <v>N/A</v>
          </cell>
          <cell r="Q495" t="str">
            <v>N/A</v>
          </cell>
          <cell r="R495" t="str">
            <v>N/A</v>
          </cell>
          <cell r="S495" t="str">
            <v>N/A</v>
          </cell>
          <cell r="T495" t="str">
            <v>N/A</v>
          </cell>
          <cell r="U495">
            <v>7.0000000000000001E-3</v>
          </cell>
          <cell r="V495">
            <v>7.9</v>
          </cell>
          <cell r="W495">
            <v>2.2999999999999998</v>
          </cell>
          <cell r="X495">
            <v>4.0999999999999996</v>
          </cell>
          <cell r="Y495">
            <v>9.192932067626737</v>
          </cell>
        </row>
        <row r="496">
          <cell r="A496" t="str">
            <v>SSV-846</v>
          </cell>
          <cell r="B496" t="str">
            <v>DIETHYLENE GLYCOL BUTYL ETHER ACET.</v>
          </cell>
          <cell r="C496" t="str">
            <v>Solvent</v>
          </cell>
          <cell r="D496" t="str">
            <v>Solvente Éster</v>
          </cell>
          <cell r="E496" t="str">
            <v>Solvente de evaporación lenta que se usa en barnices para ayudar en la nivelación y el hervido</v>
          </cell>
          <cell r="F496" t="str">
            <v>Dietilen glicol butil eter acetato</v>
          </cell>
          <cell r="G496" t="str">
            <v>Líquido</v>
          </cell>
          <cell r="H496" t="str">
            <v>Líquido incoloro</v>
          </cell>
          <cell r="I496">
            <v>221</v>
          </cell>
          <cell r="J496">
            <v>0.8</v>
          </cell>
          <cell r="K496" t="str">
            <v>-</v>
          </cell>
          <cell r="L496">
            <v>0.97799999999999998</v>
          </cell>
          <cell r="M496">
            <v>0</v>
          </cell>
          <cell r="N496">
            <v>0</v>
          </cell>
          <cell r="O496">
            <v>0</v>
          </cell>
          <cell r="P496" t="str">
            <v>N/A</v>
          </cell>
          <cell r="Q496" t="str">
            <v>N/A</v>
          </cell>
          <cell r="R496" t="str">
            <v>N/A</v>
          </cell>
          <cell r="S496" t="str">
            <v>N/A</v>
          </cell>
          <cell r="T496" t="str">
            <v>N/A</v>
          </cell>
          <cell r="U496">
            <v>2E-3</v>
          </cell>
          <cell r="V496">
            <v>7.8</v>
          </cell>
          <cell r="W496">
            <v>2</v>
          </cell>
          <cell r="X496">
            <v>4</v>
          </cell>
          <cell r="Y496">
            <v>9</v>
          </cell>
        </row>
        <row r="497">
          <cell r="A497" t="str">
            <v>SSX-329</v>
          </cell>
          <cell r="B497" t="str">
            <v>METHYL ETHER PROPYLENE GLYCOL ACET.</v>
          </cell>
          <cell r="C497" t="str">
            <v>Solvent</v>
          </cell>
          <cell r="D497" t="str">
            <v>Solvente Éster</v>
          </cell>
          <cell r="E497" t="str">
            <v>Solvente de evaporación lenta con buen poder diluyente</v>
          </cell>
          <cell r="F497" t="str">
            <v>Propilen glicol metil eter acetato</v>
          </cell>
          <cell r="G497" t="str">
            <v>Líquido</v>
          </cell>
          <cell r="H497" t="str">
            <v>Líquido incoloro</v>
          </cell>
          <cell r="I497">
            <v>42</v>
          </cell>
          <cell r="J497">
            <v>1.5</v>
          </cell>
          <cell r="K497">
            <v>7</v>
          </cell>
          <cell r="L497">
            <v>0.96220669999999997</v>
          </cell>
          <cell r="M497">
            <v>0</v>
          </cell>
          <cell r="N497">
            <v>0</v>
          </cell>
          <cell r="O497">
            <v>0</v>
          </cell>
          <cell r="P497" t="str">
            <v>N/A</v>
          </cell>
          <cell r="Q497" t="str">
            <v>N/A</v>
          </cell>
          <cell r="R497" t="str">
            <v>N/A</v>
          </cell>
          <cell r="S497" t="str">
            <v>N/A</v>
          </cell>
          <cell r="T497" t="str">
            <v>N/A</v>
          </cell>
          <cell r="U497">
            <v>0.4</v>
          </cell>
          <cell r="V497">
            <v>7.6</v>
          </cell>
          <cell r="W497">
            <v>2.7</v>
          </cell>
          <cell r="X497">
            <v>4.8</v>
          </cell>
          <cell r="Y497">
            <v>9.4</v>
          </cell>
        </row>
        <row r="498">
          <cell r="A498" t="str">
            <v>SZ-35-1048</v>
          </cell>
          <cell r="B498" t="str">
            <v>RHODIA AUGEO SL 191</v>
          </cell>
          <cell r="C498" t="str">
            <v>Solvent</v>
          </cell>
          <cell r="D498" t="str">
            <v>Solvente otros</v>
          </cell>
          <cell r="E498" t="str">
            <v>Solvente de evaporación lenta y con buenos parámetros de solubilidad de resinas que garantiza una buena formación de película</v>
          </cell>
          <cell r="F498" t="str">
            <v>1,2-Isopropiliden glicerol</v>
          </cell>
          <cell r="G498" t="str">
            <v>Líquido</v>
          </cell>
          <cell r="H498" t="str">
            <v>Líquido incoloro</v>
          </cell>
          <cell r="I498">
            <v>91</v>
          </cell>
          <cell r="J498" t="str">
            <v>-</v>
          </cell>
          <cell r="K498" t="str">
            <v>-</v>
          </cell>
          <cell r="L498">
            <v>1.07</v>
          </cell>
          <cell r="M498">
            <v>0</v>
          </cell>
          <cell r="N498">
            <v>0</v>
          </cell>
          <cell r="O498">
            <v>0</v>
          </cell>
          <cell r="P498" t="str">
            <v>N/A</v>
          </cell>
          <cell r="Q498" t="str">
            <v>N/A</v>
          </cell>
          <cell r="R498" t="str">
            <v>N/A</v>
          </cell>
          <cell r="S498" t="str">
            <v>N/A</v>
          </cell>
          <cell r="T498" t="str">
            <v>N/A</v>
          </cell>
          <cell r="U498">
            <v>2.7000000000000003E-2</v>
          </cell>
          <cell r="V498" t="str">
            <v>-</v>
          </cell>
          <cell r="W498" t="str">
            <v>-</v>
          </cell>
          <cell r="X498" t="str">
            <v>-</v>
          </cell>
          <cell r="Y498" t="str">
            <v>-</v>
          </cell>
        </row>
        <row r="499">
          <cell r="A499" t="str">
            <v>SZH-55</v>
          </cell>
          <cell r="B499" t="str">
            <v>HARPINE 55 (120.010)/PINE OIL</v>
          </cell>
          <cell r="C499" t="str">
            <v>Solvent</v>
          </cell>
          <cell r="D499" t="str">
            <v>Solvente otros</v>
          </cell>
          <cell r="E499" t="str">
            <v>Se usa para nivelación y brillo en algunos colores y primers</v>
          </cell>
          <cell r="F499" t="str">
            <v>Aceite de pino</v>
          </cell>
          <cell r="G499" t="str">
            <v>Líquido</v>
          </cell>
          <cell r="H499" t="str">
            <v>Líquido amarillo</v>
          </cell>
          <cell r="I499">
            <v>72</v>
          </cell>
          <cell r="J499">
            <v>0.9</v>
          </cell>
          <cell r="K499" t="str">
            <v>-</v>
          </cell>
          <cell r="L499">
            <v>0.92400000000000004</v>
          </cell>
          <cell r="M499">
            <v>0</v>
          </cell>
          <cell r="N499">
            <v>0</v>
          </cell>
          <cell r="O499">
            <v>0</v>
          </cell>
          <cell r="P499" t="str">
            <v>N/A</v>
          </cell>
          <cell r="Q499" t="str">
            <v>N/A</v>
          </cell>
          <cell r="R499" t="str">
            <v>N/A</v>
          </cell>
          <cell r="S499" t="str">
            <v>N/A</v>
          </cell>
          <cell r="T499" t="str">
            <v>N/A</v>
          </cell>
          <cell r="U499" t="str">
            <v>-</v>
          </cell>
          <cell r="V499" t="str">
            <v>-</v>
          </cell>
          <cell r="W499" t="str">
            <v>-</v>
          </cell>
          <cell r="X499" t="str">
            <v>-</v>
          </cell>
          <cell r="Y499" t="str">
            <v>-</v>
          </cell>
        </row>
        <row r="500">
          <cell r="A500" t="str">
            <v>VZ-45-8433</v>
          </cell>
          <cell r="B500" t="str">
            <v>HOSTATINT OXIDE RED A-B 100 VP 15579</v>
          </cell>
          <cell r="C500" t="str">
            <v>Tinta</v>
          </cell>
          <cell r="D500" t="str">
            <v xml:space="preserve">miscelas </v>
          </cell>
          <cell r="E500" t="str">
            <v>Posee alta carga de pigmento y muy buenas propiedades reológicas. Tiene muy buena compatibilidad con los recubrimientos basados en disolventes.</v>
          </cell>
          <cell r="F500" t="str">
            <v>Pigmento inorgánico</v>
          </cell>
          <cell r="G500" t="str">
            <v>Líquido</v>
          </cell>
          <cell r="H500" t="str">
            <v>Pasta</v>
          </cell>
          <cell r="I500">
            <v>102</v>
          </cell>
          <cell r="J500" t="str">
            <v>_</v>
          </cell>
          <cell r="K500" t="str">
            <v>_</v>
          </cell>
          <cell r="L500">
            <v>2.13</v>
          </cell>
          <cell r="M500">
            <v>78</v>
          </cell>
          <cell r="N500">
            <v>78</v>
          </cell>
        </row>
        <row r="501">
          <cell r="A501" t="str">
            <v>VZ-56-4811</v>
          </cell>
          <cell r="B501" t="str">
            <v>HOSTATINT RED A-D3GD 100 VP 15604</v>
          </cell>
          <cell r="C501" t="str">
            <v>Tinta</v>
          </cell>
          <cell r="D501" t="str">
            <v xml:space="preserve">miscelas </v>
          </cell>
          <cell r="E501" t="str">
            <v>Tiene muy buena compatibilidad con la mayoria de aglutinantes utilizados en la industria de pinturas.</v>
          </cell>
          <cell r="F501" t="str">
            <v>Pigmento inorgánico</v>
          </cell>
          <cell r="G501" t="str">
            <v>líquido</v>
          </cell>
          <cell r="H501" t="str">
            <v>Pasta roja</v>
          </cell>
          <cell r="I501">
            <v>102</v>
          </cell>
          <cell r="J501" t="str">
            <v>_</v>
          </cell>
          <cell r="K501" t="str">
            <v>_</v>
          </cell>
          <cell r="L501">
            <v>1.21</v>
          </cell>
          <cell r="M501">
            <v>58</v>
          </cell>
          <cell r="N501">
            <v>58</v>
          </cell>
        </row>
        <row r="502">
          <cell r="A502" t="str">
            <v>VZ-57-1567</v>
          </cell>
          <cell r="B502" t="str">
            <v>HOSTATINT GREEN A-GNX 100 M100</v>
          </cell>
          <cell r="C502" t="str">
            <v>Tinta</v>
          </cell>
          <cell r="D502" t="str">
            <v xml:space="preserve">miscelas </v>
          </cell>
          <cell r="E502" t="str">
            <v xml:space="preserve">Tinta con alta cantidad de pigmento y propiedades reológicas. </v>
          </cell>
          <cell r="F502" t="str">
            <v>Pigmento inorgánico</v>
          </cell>
          <cell r="G502" t="str">
            <v>Líquido</v>
          </cell>
          <cell r="H502" t="str">
            <v>Pasta</v>
          </cell>
          <cell r="I502">
            <v>102</v>
          </cell>
          <cell r="J502" t="str">
            <v>_</v>
          </cell>
          <cell r="K502" t="str">
            <v>_</v>
          </cell>
          <cell r="L502">
            <v>1.23</v>
          </cell>
          <cell r="M502">
            <v>55</v>
          </cell>
          <cell r="N502">
            <v>55</v>
          </cell>
        </row>
        <row r="503">
          <cell r="A503" t="str">
            <v>VZ-61-9815</v>
          </cell>
          <cell r="B503" t="str">
            <v>HOSTATINT BLACK A-N 100</v>
          </cell>
          <cell r="C503" t="str">
            <v>Tinta</v>
          </cell>
          <cell r="D503" t="str">
            <v xml:space="preserve">miscelas </v>
          </cell>
          <cell r="E503" t="str">
            <v xml:space="preserve">Tinta con alta cantidad de pigmento y propiedades reológicas. </v>
          </cell>
          <cell r="F503" t="str">
            <v>Pigmento dispersado en solvente orgánico</v>
          </cell>
          <cell r="G503" t="str">
            <v>líquido</v>
          </cell>
          <cell r="H503" t="str">
            <v>_</v>
          </cell>
          <cell r="I503">
            <v>102</v>
          </cell>
          <cell r="J503" t="str">
            <v>_</v>
          </cell>
          <cell r="K503" t="str">
            <v>_</v>
          </cell>
          <cell r="L503">
            <v>1.18</v>
          </cell>
          <cell r="M503">
            <v>51</v>
          </cell>
          <cell r="N503">
            <v>51</v>
          </cell>
        </row>
        <row r="504">
          <cell r="A504" t="str">
            <v>VZ-85-7414</v>
          </cell>
          <cell r="B504" t="str">
            <v>HOSTATINT BLUE A-BG 100</v>
          </cell>
          <cell r="C504" t="str">
            <v>Tinta</v>
          </cell>
          <cell r="D504" t="str">
            <v xml:space="preserve">miscelas </v>
          </cell>
          <cell r="E504" t="str">
            <v xml:space="preserve">Tinta con alta cantidad de pigmento y propiedades reológicas. </v>
          </cell>
          <cell r="F504" t="str">
            <v>Pigmento orgánico</v>
          </cell>
          <cell r="G504" t="str">
            <v>Líquido</v>
          </cell>
          <cell r="H504" t="str">
            <v>Pastas</v>
          </cell>
          <cell r="I504">
            <v>102</v>
          </cell>
          <cell r="J504" t="str">
            <v>_</v>
          </cell>
          <cell r="K504" t="str">
            <v>_</v>
          </cell>
          <cell r="L504">
            <v>1.17</v>
          </cell>
          <cell r="M504">
            <v>60</v>
          </cell>
          <cell r="N504">
            <v>60</v>
          </cell>
        </row>
        <row r="505">
          <cell r="A505" t="str">
            <v>VZ-87-9362</v>
          </cell>
          <cell r="B505" t="str">
            <v>HOSTATINT YELLOW A-HRD 100 VP 15598 M100</v>
          </cell>
          <cell r="C505" t="str">
            <v>Tinta</v>
          </cell>
          <cell r="D505" t="str">
            <v xml:space="preserve">miscelas </v>
          </cell>
          <cell r="E505" t="str">
            <v xml:space="preserve">Tinta con alta cantidad de pigmento y propiedades reológicas. </v>
          </cell>
          <cell r="F505" t="str">
            <v>Pigmento en solvente orgánico</v>
          </cell>
          <cell r="G505" t="str">
            <v>líquido</v>
          </cell>
          <cell r="H505" t="str">
            <v>Pasta</v>
          </cell>
          <cell r="I505">
            <v>102</v>
          </cell>
          <cell r="J505" t="str">
            <v>_</v>
          </cell>
          <cell r="K505" t="str">
            <v>_</v>
          </cell>
          <cell r="L505">
            <v>1.17</v>
          </cell>
          <cell r="M505">
            <v>50</v>
          </cell>
          <cell r="N505">
            <v>50</v>
          </cell>
          <cell r="O505">
            <v>0</v>
          </cell>
          <cell r="P505">
            <v>0</v>
          </cell>
          <cell r="Q505">
            <v>0</v>
          </cell>
          <cell r="R505">
            <v>0</v>
          </cell>
          <cell r="S505">
            <v>0</v>
          </cell>
          <cell r="T505">
            <v>0</v>
          </cell>
          <cell r="U505">
            <v>0</v>
          </cell>
          <cell r="V505">
            <v>0</v>
          </cell>
          <cell r="W505">
            <v>0</v>
          </cell>
          <cell r="X505">
            <v>0</v>
          </cell>
          <cell r="Y505">
            <v>0</v>
          </cell>
        </row>
        <row r="506">
          <cell r="A506" t="str">
            <v>XC-96-1146</v>
          </cell>
          <cell r="B506" t="str">
            <v>ACRYLIC POLYOL FOR AUTO REFIN/TOP</v>
          </cell>
          <cell r="C506" t="str">
            <v>Solvent Resin</v>
          </cell>
          <cell r="D506" t="str">
            <v>Resina acrílica</v>
          </cell>
          <cell r="E506" t="str">
            <v xml:space="preserve">La resina acrílica(vehículo)  Permite exelente adhesión, resistencia a la tensión y resistencia a los rayos ultravioletas. De ella depende gran parte de las características finales del recubrimiento. </v>
          </cell>
          <cell r="F506" t="str">
            <v>Solución de resina acrílica</v>
          </cell>
          <cell r="G506" t="str">
            <v>Líquido</v>
          </cell>
          <cell r="H506" t="str">
            <v>Líquido</v>
          </cell>
          <cell r="I506">
            <v>10</v>
          </cell>
          <cell r="J506" t="str">
            <v>_</v>
          </cell>
          <cell r="K506" t="str">
            <v>_</v>
          </cell>
          <cell r="L506">
            <v>0.995</v>
          </cell>
          <cell r="M506">
            <v>60</v>
          </cell>
          <cell r="N506">
            <v>53.542999999999999</v>
          </cell>
          <cell r="O506">
            <v>0</v>
          </cell>
          <cell r="P506">
            <v>0</v>
          </cell>
          <cell r="Q506">
            <v>0</v>
          </cell>
          <cell r="R506">
            <v>0</v>
          </cell>
          <cell r="S506">
            <v>0</v>
          </cell>
          <cell r="T506">
            <v>0</v>
          </cell>
          <cell r="U506">
            <v>0</v>
          </cell>
          <cell r="V506">
            <v>0</v>
          </cell>
          <cell r="W506">
            <v>0</v>
          </cell>
          <cell r="X506">
            <v>0</v>
          </cell>
          <cell r="Y506">
            <v>0</v>
          </cell>
        </row>
        <row r="507">
          <cell r="A507" t="str">
            <v>XCG-7204</v>
          </cell>
          <cell r="B507" t="str">
            <v>REFINISH ACRYLIC RESIN FV729</v>
          </cell>
          <cell r="C507" t="str">
            <v>Solvent Resin</v>
          </cell>
          <cell r="D507" t="str">
            <v>Resina acrílica</v>
          </cell>
          <cell r="E507">
            <v>0</v>
          </cell>
          <cell r="F507" t="str">
            <v>Resina Acrílica</v>
          </cell>
          <cell r="G507" t="str">
            <v>Líquido</v>
          </cell>
          <cell r="H507" t="str">
            <v>Líquido</v>
          </cell>
          <cell r="I507">
            <v>25</v>
          </cell>
          <cell r="J507">
            <v>0.8</v>
          </cell>
          <cell r="K507" t="str">
            <v>_</v>
          </cell>
          <cell r="L507">
            <v>1.0173000000000001</v>
          </cell>
          <cell r="M507">
            <v>54</v>
          </cell>
          <cell r="N507">
            <v>47.418999999999997</v>
          </cell>
          <cell r="O507">
            <v>0</v>
          </cell>
          <cell r="P507">
            <v>0</v>
          </cell>
          <cell r="Q507">
            <v>0</v>
          </cell>
          <cell r="R507">
            <v>0</v>
          </cell>
          <cell r="S507">
            <v>0</v>
          </cell>
          <cell r="T507">
            <v>0</v>
          </cell>
          <cell r="U507">
            <v>0</v>
          </cell>
          <cell r="V507">
            <v>0</v>
          </cell>
          <cell r="W507">
            <v>0</v>
          </cell>
          <cell r="X507">
            <v>0</v>
          </cell>
          <cell r="Y507">
            <v>0</v>
          </cell>
        </row>
        <row r="508">
          <cell r="A508" t="str">
            <v>AW-91-8958</v>
          </cell>
          <cell r="B508" t="str">
            <v>DISPERBYK-118</v>
          </cell>
          <cell r="C508" t="str">
            <v>Aditivo</v>
          </cell>
          <cell r="D508" t="str">
            <v>Humectantes&amp;Surfactantes</v>
          </cell>
          <cell r="E508">
            <v>0</v>
          </cell>
          <cell r="F508" t="str">
            <v>BLOCK POLYMER</v>
          </cell>
          <cell r="G508" t="str">
            <v>Líquido</v>
          </cell>
          <cell r="H508" t="str">
            <v>Líquido</v>
          </cell>
          <cell r="I508">
            <v>58</v>
          </cell>
          <cell r="J508">
            <v>0</v>
          </cell>
          <cell r="K508">
            <v>0</v>
          </cell>
          <cell r="L508">
            <v>1.0660000000000001</v>
          </cell>
          <cell r="M508">
            <v>80</v>
          </cell>
          <cell r="N508">
            <v>77.852999999999994</v>
          </cell>
          <cell r="O508">
            <v>0</v>
          </cell>
          <cell r="P508">
            <v>0</v>
          </cell>
          <cell r="Q508">
            <v>0</v>
          </cell>
          <cell r="R508">
            <v>0</v>
          </cell>
          <cell r="S508">
            <v>0</v>
          </cell>
          <cell r="T508">
            <v>0</v>
          </cell>
          <cell r="U508">
            <v>0</v>
          </cell>
          <cell r="V508">
            <v>0</v>
          </cell>
          <cell r="W508">
            <v>0</v>
          </cell>
          <cell r="X508">
            <v>0</v>
          </cell>
          <cell r="Y508">
            <v>0</v>
          </cell>
        </row>
        <row r="509">
          <cell r="A509" t="str">
            <v>PT-42-6609</v>
          </cell>
          <cell r="B509" t="str">
            <v>MICRO TITANIUM DIOXIDE MT-500HD</v>
          </cell>
          <cell r="C509" t="str">
            <v>Pigmento</v>
          </cell>
          <cell r="D509" t="str">
            <v>Otros</v>
          </cell>
          <cell r="E509">
            <v>0</v>
          </cell>
          <cell r="F509" t="str">
            <v>TITANIUM DIOXIDE PIGMENT</v>
          </cell>
          <cell r="G509" t="str">
            <v>Sólido</v>
          </cell>
          <cell r="H509" t="str">
            <v>Powder</v>
          </cell>
          <cell r="I509" t="str">
            <v>-</v>
          </cell>
          <cell r="J509">
            <v>0</v>
          </cell>
          <cell r="K509">
            <v>0</v>
          </cell>
          <cell r="L509">
            <v>3.9990000000000001</v>
          </cell>
          <cell r="M509">
            <v>100</v>
          </cell>
          <cell r="N509">
            <v>100</v>
          </cell>
          <cell r="O509">
            <v>0</v>
          </cell>
          <cell r="P509">
            <v>0</v>
          </cell>
          <cell r="Q509">
            <v>0</v>
          </cell>
          <cell r="R509">
            <v>0</v>
          </cell>
          <cell r="S509">
            <v>0</v>
          </cell>
          <cell r="T509">
            <v>0</v>
          </cell>
          <cell r="U509">
            <v>0</v>
          </cell>
          <cell r="V509">
            <v>0</v>
          </cell>
          <cell r="W509">
            <v>0</v>
          </cell>
          <cell r="X509">
            <v>0</v>
          </cell>
          <cell r="Y509">
            <v>0</v>
          </cell>
        </row>
        <row r="510">
          <cell r="A510" t="str">
            <v>AW-52-4779</v>
          </cell>
          <cell r="B510" t="str">
            <v>SOLSPERSE 5000S</v>
          </cell>
          <cell r="C510" t="str">
            <v>Pigmento</v>
          </cell>
          <cell r="D510" t="str">
            <v>Otros</v>
          </cell>
          <cell r="E510">
            <v>0</v>
          </cell>
          <cell r="F510" t="str">
            <v>PROPRIETARY MIXTURE</v>
          </cell>
          <cell r="G510" t="str">
            <v>Sólido</v>
          </cell>
          <cell r="H510" t="str">
            <v>Powder</v>
          </cell>
          <cell r="I510" t="str">
            <v>-</v>
          </cell>
          <cell r="J510">
            <v>0</v>
          </cell>
          <cell r="K510">
            <v>0</v>
          </cell>
          <cell r="L510">
            <v>1.258</v>
          </cell>
          <cell r="M510">
            <v>100</v>
          </cell>
          <cell r="N510">
            <v>100</v>
          </cell>
          <cell r="O510">
            <v>0</v>
          </cell>
          <cell r="P510">
            <v>0</v>
          </cell>
          <cell r="Q510">
            <v>0</v>
          </cell>
          <cell r="R510">
            <v>0</v>
          </cell>
          <cell r="S510">
            <v>0</v>
          </cell>
          <cell r="T510">
            <v>0</v>
          </cell>
          <cell r="U510">
            <v>0</v>
          </cell>
          <cell r="V510">
            <v>0</v>
          </cell>
          <cell r="W510">
            <v>0</v>
          </cell>
          <cell r="X510">
            <v>0</v>
          </cell>
          <cell r="Y510">
            <v>0</v>
          </cell>
        </row>
        <row r="511">
          <cell r="A511" t="str">
            <v>AW-92-6155</v>
          </cell>
          <cell r="B511" t="str">
            <v>SOLSPERSE 32500</v>
          </cell>
          <cell r="C511" t="str">
            <v>Aditivo</v>
          </cell>
          <cell r="D511" t="str">
            <v>Humectantes&amp;Surfactantes</v>
          </cell>
          <cell r="E511">
            <v>0</v>
          </cell>
          <cell r="F511" t="str">
            <v>WETTING AGENT FOR PIGMENTS</v>
          </cell>
          <cell r="G511" t="str">
            <v>Líquido</v>
          </cell>
          <cell r="H511" t="str">
            <v>Líquido Ambar</v>
          </cell>
          <cell r="I511">
            <v>25</v>
          </cell>
          <cell r="J511">
            <v>0</v>
          </cell>
          <cell r="K511">
            <v>0</v>
          </cell>
          <cell r="L511">
            <v>0.97799999999999998</v>
          </cell>
          <cell r="M511">
            <v>40</v>
          </cell>
          <cell r="N511">
            <v>33.247999999999998</v>
          </cell>
          <cell r="O511">
            <v>0</v>
          </cell>
          <cell r="P511">
            <v>0</v>
          </cell>
          <cell r="Q511">
            <v>0</v>
          </cell>
          <cell r="R511">
            <v>0</v>
          </cell>
          <cell r="S511">
            <v>0</v>
          </cell>
          <cell r="T511">
            <v>0</v>
          </cell>
          <cell r="U511">
            <v>0</v>
          </cell>
          <cell r="V511">
            <v>0</v>
          </cell>
          <cell r="W511">
            <v>0</v>
          </cell>
          <cell r="X511">
            <v>0</v>
          </cell>
          <cell r="Y511">
            <v>0</v>
          </cell>
        </row>
        <row r="512">
          <cell r="A512" t="str">
            <v>ABQ-7201</v>
          </cell>
          <cell r="B512" t="str">
            <v>ATTAGEL 50</v>
          </cell>
          <cell r="C512" t="str">
            <v>Aditivo</v>
          </cell>
          <cell r="D512" t="str">
            <v>Anticraking</v>
          </cell>
          <cell r="E512" t="str">
            <v>Aditivo reologico y gel, malla 325</v>
          </cell>
          <cell r="F512" t="str">
            <v>(Mg,Al)5Si8O20.4H2O- Arcilla inerte</v>
          </cell>
          <cell r="G512" t="str">
            <v>Sólido</v>
          </cell>
          <cell r="H512" t="str">
            <v>Powder</v>
          </cell>
          <cell r="I512" t="str">
            <v>-</v>
          </cell>
          <cell r="J512">
            <v>0</v>
          </cell>
          <cell r="K512">
            <v>0</v>
          </cell>
          <cell r="L512">
            <v>2.5891677675033025</v>
          </cell>
          <cell r="M512">
            <v>100</v>
          </cell>
          <cell r="N512">
            <v>0</v>
          </cell>
          <cell r="O512">
            <v>0</v>
          </cell>
          <cell r="P512" t="str">
            <v>pH=9,8</v>
          </cell>
          <cell r="Q512">
            <v>0</v>
          </cell>
          <cell r="R512">
            <v>0</v>
          </cell>
          <cell r="S512">
            <v>0</v>
          </cell>
          <cell r="T512">
            <v>0</v>
          </cell>
          <cell r="U512">
            <v>0</v>
          </cell>
          <cell r="V512">
            <v>0</v>
          </cell>
          <cell r="W512">
            <v>0</v>
          </cell>
          <cell r="X512">
            <v>0</v>
          </cell>
          <cell r="Y512">
            <v>0</v>
          </cell>
        </row>
        <row r="513">
          <cell r="A513" t="str">
            <v>AG-38-8246</v>
          </cell>
          <cell r="B513" t="str">
            <v>BYK 022</v>
          </cell>
          <cell r="C513" t="str">
            <v>Aditivo</v>
          </cell>
          <cell r="D513" t="str">
            <v>Antiespumante</v>
          </cell>
          <cell r="E513" t="str">
            <v>Adtivo antiespumante para sistemas acuosos</v>
          </cell>
          <cell r="F513" t="str">
            <v>Mezcla de sustancias hidrófobas y polisiloxanos destructores
de la espuma en poliglicol</v>
          </cell>
          <cell r="G513" t="str">
            <v>Líquido</v>
          </cell>
          <cell r="H513" t="str">
            <v>Líquido</v>
          </cell>
          <cell r="I513" t="str">
            <v>&gt;100</v>
          </cell>
          <cell r="J513">
            <v>0</v>
          </cell>
          <cell r="K513">
            <v>0</v>
          </cell>
          <cell r="L513">
            <v>0.995</v>
          </cell>
          <cell r="M513" t="str">
            <v>-</v>
          </cell>
          <cell r="N513">
            <v>0</v>
          </cell>
          <cell r="O513">
            <v>0</v>
          </cell>
          <cell r="P513">
            <v>0</v>
          </cell>
          <cell r="Q513">
            <v>0</v>
          </cell>
          <cell r="R513">
            <v>0</v>
          </cell>
          <cell r="S513">
            <v>0</v>
          </cell>
          <cell r="T513">
            <v>0</v>
          </cell>
          <cell r="U513">
            <v>0</v>
          </cell>
          <cell r="V513">
            <v>0</v>
          </cell>
          <cell r="W513">
            <v>0</v>
          </cell>
          <cell r="X513">
            <v>0</v>
          </cell>
          <cell r="Y513">
            <v>0</v>
          </cell>
        </row>
        <row r="514">
          <cell r="A514" t="str">
            <v>AM-13-8032</v>
          </cell>
          <cell r="B514" t="str">
            <v>ACTICIDE MBS</v>
          </cell>
          <cell r="C514" t="str">
            <v>Aditivo</v>
          </cell>
          <cell r="D514" t="str">
            <v>Preservante - Biocida</v>
          </cell>
          <cell r="E514" t="str">
            <v>Aditivo preservante biocida y fungicida para sistemas base agua</v>
          </cell>
          <cell r="F514" t="str">
            <v>2-methyl-2H-isothiazol-3-one y ,2-benzisothiazol-3(2H)-one (MIT Y BIT)</v>
          </cell>
          <cell r="G514" t="str">
            <v>Líquido</v>
          </cell>
          <cell r="H514" t="str">
            <v>Líquido</v>
          </cell>
          <cell r="I514" t="str">
            <v>n/a</v>
          </cell>
          <cell r="J514">
            <v>0</v>
          </cell>
          <cell r="K514">
            <v>0</v>
          </cell>
          <cell r="L514">
            <v>1.0303830911492733</v>
          </cell>
          <cell r="M514">
            <v>7</v>
          </cell>
          <cell r="N514">
            <v>0</v>
          </cell>
          <cell r="O514">
            <v>0</v>
          </cell>
          <cell r="P514" t="str">
            <v>pH= 8 a 9,5</v>
          </cell>
          <cell r="Q514">
            <v>0</v>
          </cell>
          <cell r="R514">
            <v>0</v>
          </cell>
          <cell r="S514">
            <v>0</v>
          </cell>
          <cell r="T514">
            <v>0</v>
          </cell>
          <cell r="U514">
            <v>0</v>
          </cell>
          <cell r="V514">
            <v>0</v>
          </cell>
          <cell r="W514">
            <v>0</v>
          </cell>
          <cell r="X514">
            <v>0</v>
          </cell>
          <cell r="Y514">
            <v>0</v>
          </cell>
        </row>
        <row r="515">
          <cell r="A515" t="str">
            <v>AW-42-9378</v>
          </cell>
          <cell r="B515" t="str">
            <v>BYK-349</v>
          </cell>
          <cell r="C515" t="str">
            <v>Aditivo</v>
          </cell>
          <cell r="D515" t="str">
            <v>Humectantes&amp;Surfactantes</v>
          </cell>
          <cell r="E515" t="str">
            <v>Aditivo humectante para sistemas base agua</v>
          </cell>
          <cell r="F515">
            <v>0</v>
          </cell>
          <cell r="G515" t="str">
            <v>Líquido</v>
          </cell>
          <cell r="H515" t="str">
            <v>Líquido</v>
          </cell>
          <cell r="I515" t="str">
            <v>n/a</v>
          </cell>
          <cell r="J515">
            <v>0</v>
          </cell>
          <cell r="K515">
            <v>0</v>
          </cell>
          <cell r="L515">
            <v>1.0383091149273447</v>
          </cell>
          <cell r="M515" t="str">
            <v>-</v>
          </cell>
          <cell r="N515">
            <v>0</v>
          </cell>
          <cell r="O515">
            <v>0</v>
          </cell>
          <cell r="P515">
            <v>0</v>
          </cell>
          <cell r="Q515">
            <v>0</v>
          </cell>
          <cell r="R515">
            <v>0</v>
          </cell>
          <cell r="S515">
            <v>0</v>
          </cell>
          <cell r="T515">
            <v>0</v>
          </cell>
          <cell r="U515">
            <v>0</v>
          </cell>
          <cell r="V515">
            <v>0</v>
          </cell>
          <cell r="W515">
            <v>0</v>
          </cell>
          <cell r="X515">
            <v>0</v>
          </cell>
          <cell r="Y515">
            <v>0</v>
          </cell>
        </row>
        <row r="516">
          <cell r="A516" t="str">
            <v>AW-61-7717</v>
          </cell>
          <cell r="B516" t="str">
            <v>BYK 420</v>
          </cell>
          <cell r="C516" t="str">
            <v>Aditivo</v>
          </cell>
          <cell r="D516" t="str">
            <v>Aditivo reológico</v>
          </cell>
          <cell r="E516" t="str">
            <v>Adtivo reológico para sistemas acuosos</v>
          </cell>
          <cell r="F516">
            <v>0</v>
          </cell>
          <cell r="G516" t="str">
            <v>Líquido</v>
          </cell>
          <cell r="H516" t="str">
            <v>Líquido</v>
          </cell>
          <cell r="I516">
            <v>0</v>
          </cell>
          <cell r="J516">
            <v>0</v>
          </cell>
          <cell r="K516">
            <v>0</v>
          </cell>
          <cell r="L516">
            <v>1.1499999999999999</v>
          </cell>
          <cell r="M516" t="str">
            <v>-</v>
          </cell>
          <cell r="N516">
            <v>0</v>
          </cell>
          <cell r="O516">
            <v>0</v>
          </cell>
          <cell r="P516">
            <v>0</v>
          </cell>
          <cell r="Q516">
            <v>0</v>
          </cell>
          <cell r="R516">
            <v>0</v>
          </cell>
          <cell r="S516">
            <v>0</v>
          </cell>
          <cell r="T516">
            <v>0</v>
          </cell>
          <cell r="U516">
            <v>0</v>
          </cell>
          <cell r="V516">
            <v>0</v>
          </cell>
          <cell r="W516">
            <v>0</v>
          </cell>
          <cell r="X516">
            <v>0</v>
          </cell>
          <cell r="Y516">
            <v>0</v>
          </cell>
        </row>
        <row r="517">
          <cell r="A517" t="str">
            <v>AW-68-7906</v>
          </cell>
          <cell r="B517" t="str">
            <v>DISPERBYK 2010</v>
          </cell>
          <cell r="C517" t="str">
            <v>Aditivo</v>
          </cell>
          <cell r="D517" t="str">
            <v>Humectantes&amp;Surfactantes</v>
          </cell>
          <cell r="E517" t="str">
            <v>Aditivo humectante y dispersante para sistemas acuosos</v>
          </cell>
          <cell r="F517">
            <v>0</v>
          </cell>
          <cell r="G517" t="str">
            <v>Líquido</v>
          </cell>
          <cell r="H517" t="str">
            <v>Líquido</v>
          </cell>
          <cell r="I517">
            <v>0</v>
          </cell>
          <cell r="J517">
            <v>0</v>
          </cell>
          <cell r="K517">
            <v>0</v>
          </cell>
          <cell r="L517">
            <v>1.0673712021136064</v>
          </cell>
          <cell r="M517">
            <v>40</v>
          </cell>
          <cell r="N517">
            <v>0</v>
          </cell>
          <cell r="O517">
            <v>0</v>
          </cell>
          <cell r="P517">
            <v>0</v>
          </cell>
          <cell r="Q517">
            <v>0</v>
          </cell>
          <cell r="R517">
            <v>0</v>
          </cell>
          <cell r="S517">
            <v>0</v>
          </cell>
          <cell r="T517">
            <v>0</v>
          </cell>
          <cell r="U517">
            <v>0</v>
          </cell>
          <cell r="V517">
            <v>0</v>
          </cell>
          <cell r="W517">
            <v>0</v>
          </cell>
          <cell r="X517">
            <v>0</v>
          </cell>
          <cell r="Y517">
            <v>0</v>
          </cell>
        </row>
        <row r="518">
          <cell r="A518" t="str">
            <v>AX-41-3388</v>
          </cell>
          <cell r="B518" t="str">
            <v>DRI RX HF</v>
          </cell>
          <cell r="C518" t="str">
            <v>Aditivo</v>
          </cell>
          <cell r="D518" t="str">
            <v>Acelerador de secado</v>
          </cell>
          <cell r="E518" t="str">
            <v>Aditivo acelerador de secado para sistemas base agua</v>
          </cell>
          <cell r="F518">
            <v>0</v>
          </cell>
          <cell r="G518" t="str">
            <v>Líquido</v>
          </cell>
          <cell r="H518" t="str">
            <v>Líquido</v>
          </cell>
          <cell r="I518">
            <v>0</v>
          </cell>
          <cell r="J518">
            <v>0</v>
          </cell>
          <cell r="K518">
            <v>0</v>
          </cell>
          <cell r="L518">
            <v>0.97</v>
          </cell>
          <cell r="M518">
            <v>0</v>
          </cell>
          <cell r="N518">
            <v>0</v>
          </cell>
          <cell r="O518">
            <v>0</v>
          </cell>
          <cell r="P518">
            <v>0</v>
          </cell>
          <cell r="Q518">
            <v>0</v>
          </cell>
          <cell r="R518">
            <v>0</v>
          </cell>
          <cell r="S518">
            <v>0</v>
          </cell>
          <cell r="T518">
            <v>0</v>
          </cell>
          <cell r="U518">
            <v>0</v>
          </cell>
          <cell r="V518">
            <v>0</v>
          </cell>
          <cell r="W518">
            <v>0</v>
          </cell>
          <cell r="X518">
            <v>0</v>
          </cell>
          <cell r="Y518">
            <v>0</v>
          </cell>
        </row>
        <row r="519">
          <cell r="A519" t="str">
            <v>AX-72-1337</v>
          </cell>
          <cell r="B519" t="str">
            <v>HYDRO-CURE DE CO 5%</v>
          </cell>
          <cell r="C519" t="str">
            <v>Aditivo</v>
          </cell>
          <cell r="D519" t="str">
            <v>Secante metalico</v>
          </cell>
          <cell r="E519" t="str">
            <v>Aditivo acelerador de secado para sistemas base agua</v>
          </cell>
          <cell r="F519">
            <v>0</v>
          </cell>
          <cell r="G519" t="str">
            <v>Líquido</v>
          </cell>
          <cell r="H519" t="str">
            <v>Líquido</v>
          </cell>
          <cell r="I519" t="str">
            <v>&gt;61</v>
          </cell>
          <cell r="J519">
            <v>0</v>
          </cell>
          <cell r="K519">
            <v>0</v>
          </cell>
          <cell r="L519">
            <v>0.90885072655217958</v>
          </cell>
          <cell r="M519">
            <v>50</v>
          </cell>
          <cell r="N519">
            <v>0</v>
          </cell>
          <cell r="O519">
            <v>0</v>
          </cell>
          <cell r="P519">
            <v>0</v>
          </cell>
          <cell r="Q519">
            <v>0</v>
          </cell>
          <cell r="R519">
            <v>0</v>
          </cell>
          <cell r="S519">
            <v>0</v>
          </cell>
          <cell r="T519">
            <v>0</v>
          </cell>
          <cell r="U519">
            <v>0</v>
          </cell>
          <cell r="V519">
            <v>0</v>
          </cell>
          <cell r="W519">
            <v>0</v>
          </cell>
          <cell r="X519">
            <v>0</v>
          </cell>
          <cell r="Y519">
            <v>0</v>
          </cell>
        </row>
        <row r="520">
          <cell r="A520" t="str">
            <v>AX-99-4716</v>
          </cell>
          <cell r="B520" t="str">
            <v>HYDRO-CEM DE CA 5%</v>
          </cell>
          <cell r="C520" t="str">
            <v>Aditivo</v>
          </cell>
          <cell r="D520" t="str">
            <v>Secante metalico</v>
          </cell>
          <cell r="E520" t="str">
            <v>Aditivo acelerador de secado para sistemas base agua</v>
          </cell>
          <cell r="F520">
            <v>0</v>
          </cell>
          <cell r="G520" t="str">
            <v>Líquido</v>
          </cell>
          <cell r="H520" t="str">
            <v>Líquido</v>
          </cell>
          <cell r="I520">
            <v>0</v>
          </cell>
          <cell r="J520">
            <v>0</v>
          </cell>
          <cell r="K520">
            <v>0</v>
          </cell>
          <cell r="L520">
            <v>0.93791281373844115</v>
          </cell>
          <cell r="M520">
            <v>60</v>
          </cell>
          <cell r="N520">
            <v>0</v>
          </cell>
          <cell r="O520">
            <v>0</v>
          </cell>
          <cell r="P520">
            <v>0</v>
          </cell>
          <cell r="Q520">
            <v>0</v>
          </cell>
          <cell r="R520">
            <v>0</v>
          </cell>
          <cell r="S520">
            <v>0</v>
          </cell>
          <cell r="T520">
            <v>0</v>
          </cell>
          <cell r="U520">
            <v>0</v>
          </cell>
          <cell r="V520">
            <v>0</v>
          </cell>
          <cell r="W520">
            <v>0</v>
          </cell>
          <cell r="X520">
            <v>0</v>
          </cell>
          <cell r="Y520">
            <v>0</v>
          </cell>
        </row>
        <row r="521">
          <cell r="A521" t="str">
            <v>AXL-4531</v>
          </cell>
          <cell r="B521" t="str">
            <v>HYDRO-CEM DE ZR 12%</v>
          </cell>
          <cell r="C521" t="str">
            <v>Aditivo</v>
          </cell>
          <cell r="D521" t="str">
            <v>Secante metalico</v>
          </cell>
          <cell r="E521" t="str">
            <v>Aditivo acelerador de secado para sistemas base agua</v>
          </cell>
          <cell r="F521">
            <v>0</v>
          </cell>
          <cell r="G521" t="str">
            <v>Líquido</v>
          </cell>
          <cell r="H521" t="str">
            <v>Líquido</v>
          </cell>
          <cell r="I521">
            <v>0</v>
          </cell>
          <cell r="J521">
            <v>0</v>
          </cell>
          <cell r="K521">
            <v>0</v>
          </cell>
          <cell r="L521">
            <v>0.99867899603698806</v>
          </cell>
          <cell r="M521" t="str">
            <v>-</v>
          </cell>
          <cell r="N521">
            <v>0</v>
          </cell>
          <cell r="O521">
            <v>0</v>
          </cell>
          <cell r="P521">
            <v>0</v>
          </cell>
          <cell r="Q521">
            <v>0</v>
          </cell>
          <cell r="R521">
            <v>0</v>
          </cell>
          <cell r="S521">
            <v>0</v>
          </cell>
          <cell r="T521">
            <v>0</v>
          </cell>
          <cell r="U521">
            <v>0</v>
          </cell>
          <cell r="V521">
            <v>0</v>
          </cell>
          <cell r="W521">
            <v>0</v>
          </cell>
          <cell r="X521">
            <v>0</v>
          </cell>
          <cell r="Y521">
            <v>0</v>
          </cell>
        </row>
        <row r="522">
          <cell r="A522" t="str">
            <v>KA-44-7486</v>
          </cell>
          <cell r="B522" t="str">
            <v>AGUA AMONIACAL</v>
          </cell>
          <cell r="C522" t="str">
            <v>Reactante</v>
          </cell>
          <cell r="D522" t="str">
            <v>Álcalis, aminas</v>
          </cell>
          <cell r="E522" t="str">
            <v>Aditivo alcalino para neutralizar sistemas base agua</v>
          </cell>
          <cell r="F522">
            <v>0</v>
          </cell>
          <cell r="G522" t="str">
            <v>Líquido</v>
          </cell>
          <cell r="H522" t="str">
            <v>Líquido</v>
          </cell>
          <cell r="I522">
            <v>0</v>
          </cell>
          <cell r="J522">
            <v>0</v>
          </cell>
          <cell r="K522">
            <v>0</v>
          </cell>
          <cell r="L522">
            <v>0.91</v>
          </cell>
          <cell r="M522">
            <v>0</v>
          </cell>
          <cell r="N522">
            <v>0</v>
          </cell>
          <cell r="O522">
            <v>0</v>
          </cell>
          <cell r="P522" t="str">
            <v>pH=11,7 (1%en Sln)</v>
          </cell>
          <cell r="Q522">
            <v>0</v>
          </cell>
          <cell r="R522">
            <v>0</v>
          </cell>
          <cell r="S522">
            <v>0</v>
          </cell>
          <cell r="T522">
            <v>0</v>
          </cell>
          <cell r="U522">
            <v>0</v>
          </cell>
          <cell r="V522">
            <v>0</v>
          </cell>
          <cell r="W522">
            <v>0</v>
          </cell>
          <cell r="X522">
            <v>0</v>
          </cell>
          <cell r="Y522">
            <v>0</v>
          </cell>
        </row>
        <row r="523">
          <cell r="A523" t="str">
            <v>LC-75-7718</v>
          </cell>
          <cell r="B523" t="str">
            <v>RHOPLEX WL-100</v>
          </cell>
          <cell r="C523" t="str">
            <v>Latex Resin</v>
          </cell>
          <cell r="D523" t="str">
            <v>Resina Acrilica base agua</v>
          </cell>
          <cell r="E523" t="str">
            <v>Resina acrilica para sistemas base agua, copolimero acrilico y estireno, de alto brillo y adherencia con excelente estabilidad</v>
          </cell>
          <cell r="F523" t="str">
            <v>resin is an acrylic-styrene copolymer</v>
          </cell>
          <cell r="G523" t="str">
            <v>Líquido</v>
          </cell>
          <cell r="H523" t="str">
            <v>Líquido</v>
          </cell>
          <cell r="I523">
            <v>0</v>
          </cell>
          <cell r="J523">
            <v>0</v>
          </cell>
          <cell r="K523">
            <v>0</v>
          </cell>
          <cell r="L523">
            <v>1.0488771466314399</v>
          </cell>
          <cell r="M523">
            <v>50</v>
          </cell>
          <cell r="N523">
            <v>0</v>
          </cell>
          <cell r="O523">
            <v>0</v>
          </cell>
          <cell r="P523" t="str">
            <v>pH=9,0</v>
          </cell>
          <cell r="Q523">
            <v>0</v>
          </cell>
          <cell r="R523">
            <v>0</v>
          </cell>
          <cell r="S523">
            <v>0</v>
          </cell>
          <cell r="T523">
            <v>0</v>
          </cell>
          <cell r="U523">
            <v>0</v>
          </cell>
          <cell r="V523">
            <v>0</v>
          </cell>
          <cell r="W523">
            <v>0</v>
          </cell>
          <cell r="X523">
            <v>0</v>
          </cell>
          <cell r="Y523">
            <v>0</v>
          </cell>
        </row>
        <row r="524">
          <cell r="A524" t="str">
            <v>PQ-38-3452</v>
          </cell>
          <cell r="B524" t="str">
            <v>NUBIFER R5580</v>
          </cell>
          <cell r="C524" t="str">
            <v>Pigmento</v>
          </cell>
          <cell r="D524" t="str">
            <v>Rojo granate</v>
          </cell>
          <cell r="E524" t="str">
            <v>Pigmento de oxido de hierro</v>
          </cell>
          <cell r="F524">
            <v>0</v>
          </cell>
          <cell r="G524" t="str">
            <v>Sólido</v>
          </cell>
          <cell r="H524" t="str">
            <v>Powder</v>
          </cell>
          <cell r="I524" t="str">
            <v>-</v>
          </cell>
          <cell r="J524">
            <v>0</v>
          </cell>
          <cell r="K524">
            <v>0</v>
          </cell>
          <cell r="L524">
            <v>4.898282694848084</v>
          </cell>
          <cell r="M524">
            <v>100</v>
          </cell>
          <cell r="N524">
            <v>100</v>
          </cell>
          <cell r="O524">
            <v>19</v>
          </cell>
          <cell r="P524" t="str">
            <v>pH= 3- 6</v>
          </cell>
          <cell r="Q524">
            <v>0</v>
          </cell>
          <cell r="R524">
            <v>0</v>
          </cell>
          <cell r="S524">
            <v>0</v>
          </cell>
          <cell r="T524">
            <v>0</v>
          </cell>
          <cell r="U524">
            <v>0</v>
          </cell>
          <cell r="V524">
            <v>0</v>
          </cell>
          <cell r="W524">
            <v>0</v>
          </cell>
          <cell r="X524">
            <v>0</v>
          </cell>
          <cell r="Y524">
            <v>0</v>
          </cell>
        </row>
        <row r="525">
          <cell r="A525" t="str">
            <v>PQ-46-2571</v>
          </cell>
          <cell r="B525" t="str">
            <v>NUBIFER R5540</v>
          </cell>
          <cell r="C525" t="str">
            <v>Pigmento</v>
          </cell>
          <cell r="D525" t="str">
            <v>Rojo granate</v>
          </cell>
          <cell r="E525" t="str">
            <v>Pigmento de oxido de hierro</v>
          </cell>
          <cell r="F525">
            <v>0</v>
          </cell>
          <cell r="G525" t="str">
            <v>Sólido</v>
          </cell>
          <cell r="H525" t="str">
            <v>Powder</v>
          </cell>
          <cell r="I525" t="str">
            <v>-</v>
          </cell>
          <cell r="J525">
            <v>0</v>
          </cell>
          <cell r="K525">
            <v>0</v>
          </cell>
          <cell r="L525">
            <v>4.898282694848084</v>
          </cell>
          <cell r="M525">
            <v>100</v>
          </cell>
          <cell r="N525">
            <v>100</v>
          </cell>
          <cell r="O525">
            <v>19</v>
          </cell>
          <cell r="P525" t="str">
            <v>pH= 3- 6</v>
          </cell>
          <cell r="Q525">
            <v>0</v>
          </cell>
          <cell r="R525">
            <v>0</v>
          </cell>
          <cell r="S525">
            <v>0</v>
          </cell>
          <cell r="T525">
            <v>0</v>
          </cell>
          <cell r="U525">
            <v>0</v>
          </cell>
          <cell r="V525">
            <v>0</v>
          </cell>
          <cell r="W525">
            <v>0</v>
          </cell>
          <cell r="X525">
            <v>0</v>
          </cell>
          <cell r="Y525">
            <v>0</v>
          </cell>
        </row>
        <row r="526">
          <cell r="A526" t="str">
            <v>RA-37-2255</v>
          </cell>
          <cell r="B526" t="str">
            <v>BECKOSOL AQ 210</v>
          </cell>
          <cell r="C526" t="str">
            <v>Water Resin</v>
          </cell>
          <cell r="D526" t="str">
            <v>Resina Alquídica base agua</v>
          </cell>
          <cell r="E526" t="str">
            <v>Resina alquidica para sistemas base agua, is a chain-stopped medium oil alkyd latex based on bio-renewable oils that combines excellent adhesion to metal with good corrosion resistance. Beckosol AQ 210 requires no coalescing solvent for film formation and produces AIM compliant metal primers that develop the performance of traditional solvent-borne products. Beckosol AQ 210 does not contain alkyl phenol ethoxylates.</v>
          </cell>
          <cell r="F526" t="str">
            <v>medium oil alkyd latex based</v>
          </cell>
          <cell r="G526" t="str">
            <v>Líquido</v>
          </cell>
          <cell r="H526" t="str">
            <v>Líquido</v>
          </cell>
          <cell r="I526">
            <v>0</v>
          </cell>
          <cell r="J526">
            <v>0</v>
          </cell>
          <cell r="K526">
            <v>0</v>
          </cell>
          <cell r="L526">
            <v>1.0900000000000001</v>
          </cell>
          <cell r="M526">
            <v>55</v>
          </cell>
          <cell r="N526">
            <v>52.5</v>
          </cell>
          <cell r="O526">
            <v>0</v>
          </cell>
          <cell r="P526">
            <v>0</v>
          </cell>
          <cell r="Q526">
            <v>0</v>
          </cell>
          <cell r="R526">
            <v>0</v>
          </cell>
          <cell r="S526">
            <v>0</v>
          </cell>
          <cell r="T526">
            <v>0</v>
          </cell>
          <cell r="U526">
            <v>0</v>
          </cell>
          <cell r="V526">
            <v>0</v>
          </cell>
          <cell r="W526">
            <v>0</v>
          </cell>
          <cell r="X526">
            <v>0</v>
          </cell>
          <cell r="Y526">
            <v>0</v>
          </cell>
        </row>
        <row r="527">
          <cell r="A527" t="str">
            <v>AL-72-1876</v>
          </cell>
          <cell r="B527" t="str">
            <v>CERAFAK 108</v>
          </cell>
          <cell r="C527" t="str">
            <v>Aditivo</v>
          </cell>
          <cell r="D527" t="str">
            <v>Ceras</v>
          </cell>
          <cell r="E527" t="str">
            <v>Ser solvente, principalmente usado para productos en la industria auntomotriz. Orientacion de los aluminios y micas</v>
          </cell>
          <cell r="F527" t="str">
            <v>_</v>
          </cell>
          <cell r="G527" t="str">
            <v>Líquido</v>
          </cell>
          <cell r="H527" t="str">
            <v>Liquído blanco</v>
          </cell>
          <cell r="I527">
            <v>25</v>
          </cell>
          <cell r="J527">
            <v>1.1000000000000001</v>
          </cell>
          <cell r="K527">
            <v>0</v>
          </cell>
          <cell r="L527">
            <v>0.9</v>
          </cell>
          <cell r="M527">
            <v>10</v>
          </cell>
          <cell r="N527">
            <v>7.0990000000000002</v>
          </cell>
          <cell r="O527">
            <v>0</v>
          </cell>
          <cell r="P527">
            <v>0</v>
          </cell>
          <cell r="Q527">
            <v>0</v>
          </cell>
          <cell r="R527">
            <v>0</v>
          </cell>
          <cell r="S527">
            <v>0</v>
          </cell>
          <cell r="T527">
            <v>0</v>
          </cell>
          <cell r="U527">
            <v>0</v>
          </cell>
          <cell r="V527">
            <v>0</v>
          </cell>
          <cell r="W527">
            <v>0</v>
          </cell>
          <cell r="X527">
            <v>0</v>
          </cell>
          <cell r="Y527">
            <v>0</v>
          </cell>
        </row>
        <row r="528">
          <cell r="A528" t="str">
            <v>PQR-302</v>
          </cell>
          <cell r="B528" t="str">
            <v>SICOTRANS RED L 2817 XA (AGED)</v>
          </cell>
          <cell r="C528" t="str">
            <v>Pigmento</v>
          </cell>
          <cell r="D528" t="str">
            <v>Rojos óxido de hierro</v>
          </cell>
          <cell r="E528">
            <v>0</v>
          </cell>
          <cell r="F528" t="str">
            <v>PIG. RED 101 CI #77491/FERRIC OXIDE</v>
          </cell>
          <cell r="G528" t="str">
            <v>sólido</v>
          </cell>
          <cell r="H528" t="str">
            <v>Polvo rojo</v>
          </cell>
          <cell r="I528">
            <v>0</v>
          </cell>
          <cell r="J528">
            <v>0</v>
          </cell>
          <cell r="K528">
            <v>0</v>
          </cell>
          <cell r="L528">
            <v>0.89300000000000002</v>
          </cell>
          <cell r="M528">
            <v>100</v>
          </cell>
          <cell r="N528">
            <v>100</v>
          </cell>
          <cell r="O528">
            <v>0</v>
          </cell>
          <cell r="P528">
            <v>0</v>
          </cell>
          <cell r="Q528">
            <v>0</v>
          </cell>
          <cell r="R528">
            <v>0</v>
          </cell>
          <cell r="S528">
            <v>0</v>
          </cell>
          <cell r="T528">
            <v>0</v>
          </cell>
          <cell r="U528">
            <v>0</v>
          </cell>
          <cell r="V528">
            <v>0</v>
          </cell>
          <cell r="W528">
            <v>0</v>
          </cell>
          <cell r="X528">
            <v>0</v>
          </cell>
          <cell r="Y528">
            <v>0</v>
          </cell>
        </row>
        <row r="529">
          <cell r="A529" t="str">
            <v>EC-11-5231</v>
          </cell>
          <cell r="B529" t="str">
            <v>ANTEC C-98</v>
          </cell>
          <cell r="C529" t="str">
            <v xml:space="preserve">Extender </v>
          </cell>
          <cell r="D529" t="str">
            <v>Caolines</v>
          </cell>
          <cell r="E529" t="str">
            <v>Caolín Calcinado de Alta Blancura y Ultrafino</v>
          </cell>
          <cell r="F529" t="str">
            <v>Silicato de aluminio</v>
          </cell>
          <cell r="G529" t="str">
            <v>Sólido</v>
          </cell>
          <cell r="H529" t="str">
            <v>Polvo blanco</v>
          </cell>
          <cell r="I529" t="str">
            <v xml:space="preserve"> -</v>
          </cell>
          <cell r="J529">
            <v>0</v>
          </cell>
          <cell r="K529">
            <v>0</v>
          </cell>
          <cell r="L529">
            <v>2.73</v>
          </cell>
          <cell r="M529">
            <v>100</v>
          </cell>
          <cell r="N529">
            <v>100</v>
          </cell>
          <cell r="O529">
            <v>60</v>
          </cell>
          <cell r="P529">
            <v>0</v>
          </cell>
          <cell r="Q529">
            <v>0</v>
          </cell>
          <cell r="R529">
            <v>0</v>
          </cell>
          <cell r="S529">
            <v>0</v>
          </cell>
          <cell r="T529">
            <v>0</v>
          </cell>
          <cell r="U529">
            <v>0</v>
          </cell>
          <cell r="V529">
            <v>0</v>
          </cell>
          <cell r="W529">
            <v>0</v>
          </cell>
          <cell r="X529">
            <v>0</v>
          </cell>
          <cell r="Y529">
            <v>0</v>
          </cell>
        </row>
        <row r="530">
          <cell r="A530" t="str">
            <v>EB-59-1898</v>
          </cell>
          <cell r="B530" t="str">
            <v>Baritina blanca micronizada</v>
          </cell>
          <cell r="C530" t="str">
            <v xml:space="preserve">Extender </v>
          </cell>
          <cell r="D530" t="str">
            <v>Barita</v>
          </cell>
          <cell r="E530" t="str">
            <v xml:space="preserve">Polvo blanco muy fino, de alta gravedad específica y fácil dispersión. </v>
          </cell>
          <cell r="F530" t="str">
            <v>Sulfato de bario</v>
          </cell>
          <cell r="G530" t="str">
            <v>Sólido</v>
          </cell>
          <cell r="H530" t="str">
            <v>Polvo blanco</v>
          </cell>
          <cell r="I530">
            <v>0</v>
          </cell>
          <cell r="J530">
            <v>0</v>
          </cell>
          <cell r="K530">
            <v>0</v>
          </cell>
          <cell r="L530">
            <v>4.4409999999999998</v>
          </cell>
          <cell r="M530">
            <v>100</v>
          </cell>
          <cell r="N530">
            <v>100</v>
          </cell>
          <cell r="O530">
            <v>12.19</v>
          </cell>
          <cell r="P530">
            <v>0</v>
          </cell>
          <cell r="Q530">
            <v>0</v>
          </cell>
          <cell r="R530">
            <v>0</v>
          </cell>
          <cell r="S530">
            <v>0</v>
          </cell>
          <cell r="T530">
            <v>0</v>
          </cell>
          <cell r="U530">
            <v>0</v>
          </cell>
          <cell r="V530">
            <v>0</v>
          </cell>
          <cell r="W530">
            <v>0</v>
          </cell>
          <cell r="X530">
            <v>0</v>
          </cell>
          <cell r="Y530">
            <v>0</v>
          </cell>
        </row>
        <row r="531">
          <cell r="A531" t="str">
            <v>PA-99-9478</v>
          </cell>
          <cell r="B531" t="str">
            <v>COLORED ALUMINUM PASTE D462 BL</v>
          </cell>
          <cell r="C531" t="str">
            <v>Pigmento</v>
          </cell>
          <cell r="D531" t="str">
            <v>Metálicos</v>
          </cell>
          <cell r="E531" t="str">
            <v>D462 BL es una pasta de pigmento de aluminio de color azul con efecto especial compuesta de escamas de aluminio, un polímero acrílico, pigmento azul 15: 1 y un disolvente de nafta. Este producto se puede usar como pigmento metálico de color en pinturas, recubrimientos y tintas.</v>
          </cell>
          <cell r="F531" t="str">
            <v>ALUMINUM PASTE WITH PHTHALOCYANINE</v>
          </cell>
          <cell r="G531" t="str">
            <v>Sólido</v>
          </cell>
          <cell r="H531" t="str">
            <v>Pasta</v>
          </cell>
          <cell r="I531">
            <v>42.5</v>
          </cell>
          <cell r="J531">
            <v>0</v>
          </cell>
          <cell r="K531">
            <v>0</v>
          </cell>
          <cell r="L531">
            <v>1.2</v>
          </cell>
          <cell r="M531">
            <v>53</v>
          </cell>
          <cell r="N531">
            <v>53</v>
          </cell>
          <cell r="O531">
            <v>0</v>
          </cell>
          <cell r="P531" t="str">
            <v>N/A</v>
          </cell>
          <cell r="Q531" t="str">
            <v>N/A</v>
          </cell>
          <cell r="R531" t="str">
            <v>N/A</v>
          </cell>
          <cell r="S531" t="str">
            <v>N/A</v>
          </cell>
          <cell r="T531" t="str">
            <v>No Info</v>
          </cell>
          <cell r="U531">
            <v>0</v>
          </cell>
          <cell r="V531">
            <v>0</v>
          </cell>
          <cell r="W531">
            <v>0</v>
          </cell>
          <cell r="X531">
            <v>0</v>
          </cell>
          <cell r="Y531">
            <v>0</v>
          </cell>
        </row>
        <row r="532">
          <cell r="A532" t="str">
            <v>RC-11-9998</v>
          </cell>
          <cell r="B532" t="str">
            <v>POLYOL 2269</v>
          </cell>
          <cell r="C532" t="str">
            <v>Solvent Resin</v>
          </cell>
          <cell r="D532" t="str">
            <v>Resina acrílica</v>
          </cell>
          <cell r="E532" t="str">
            <v>Resina acrílica formada por la co-polimerización de diferentes
ésteres acrílicos con un buen equilibrio de grupos funcionales,
hidroxilo y carboxilo, que le dan la capacidad de reaccionar con
isocianatos para producir revestimientos de uretano acrílico (acrílico
poliuretano).</v>
          </cell>
          <cell r="F532" t="str">
            <v>Resina acrílica hidroxilada</v>
          </cell>
          <cell r="G532" t="str">
            <v>Líquido</v>
          </cell>
          <cell r="H532" t="str">
            <v>Líquido</v>
          </cell>
          <cell r="I532">
            <v>25</v>
          </cell>
          <cell r="J532">
            <v>0</v>
          </cell>
          <cell r="K532">
            <v>0</v>
          </cell>
          <cell r="L532">
            <v>1.0249999999999999</v>
          </cell>
          <cell r="M532">
            <v>60</v>
          </cell>
          <cell r="N532">
            <v>54.521000000000001</v>
          </cell>
          <cell r="O532">
            <v>0</v>
          </cell>
          <cell r="P532" t="str">
            <v>Hidroxilo</v>
          </cell>
          <cell r="Q532" t="str">
            <v>N/A</v>
          </cell>
          <cell r="R532" t="str">
            <v>N/A</v>
          </cell>
          <cell r="S532" t="str">
            <v>N/A</v>
          </cell>
          <cell r="T532" t="str">
            <v>N/A</v>
          </cell>
          <cell r="U532">
            <v>0</v>
          </cell>
          <cell r="V532">
            <v>0</v>
          </cell>
          <cell r="W532">
            <v>0</v>
          </cell>
          <cell r="X532">
            <v>0</v>
          </cell>
          <cell r="Y532">
            <v>0</v>
          </cell>
        </row>
        <row r="533">
          <cell r="A533" t="str">
            <v>RP-11-6114</v>
          </cell>
          <cell r="B533" t="str">
            <v>AR 230</v>
          </cell>
          <cell r="C533" t="str">
            <v>Solvent Resin</v>
          </cell>
          <cell r="D533" t="str">
            <v>Resina acrílica</v>
          </cell>
          <cell r="E533" t="str">
            <v>El polímero AR230 es un copolímero acrílico con funcionalidad hidroxilo diseñado para reticular a temperatura ambiente con aductos de poliisocianato y modificado por ployester.
El polímero AR230 es un copolímero acrílico con funcionalidad hidroxilo diseñado para reticular a temperatura ambiente con aductos de poliisocianato y modificado por ployester.</v>
          </cell>
          <cell r="F533" t="str">
            <v>Resina acrílica hidroxilada</v>
          </cell>
          <cell r="G533" t="str">
            <v>Líquido</v>
          </cell>
          <cell r="H533" t="str">
            <v>Líquido</v>
          </cell>
          <cell r="I533">
            <v>35</v>
          </cell>
          <cell r="J533">
            <v>0</v>
          </cell>
          <cell r="K533">
            <v>0</v>
          </cell>
          <cell r="L533">
            <v>1.0571999999999999</v>
          </cell>
          <cell r="M533">
            <v>60</v>
          </cell>
          <cell r="N533">
            <v>51.12</v>
          </cell>
          <cell r="O533">
            <v>0</v>
          </cell>
          <cell r="P533" t="str">
            <v>Hidroxilo</v>
          </cell>
          <cell r="Q533" t="str">
            <v>N/A</v>
          </cell>
          <cell r="R533" t="str">
            <v>N/A</v>
          </cell>
          <cell r="S533" t="str">
            <v>N/A</v>
          </cell>
          <cell r="T533" t="str">
            <v>N/A</v>
          </cell>
          <cell r="U533">
            <v>0</v>
          </cell>
          <cell r="V533">
            <v>0</v>
          </cell>
          <cell r="W533">
            <v>0</v>
          </cell>
          <cell r="X533">
            <v>0</v>
          </cell>
          <cell r="Y533">
            <v>0</v>
          </cell>
        </row>
        <row r="534">
          <cell r="A534" t="str">
            <v>RL-56-9777</v>
          </cell>
          <cell r="B534" t="str">
            <v>NITROCELLULOSE SOLUTION PPG</v>
          </cell>
          <cell r="C534" t="str">
            <v>Solvent Resin</v>
          </cell>
          <cell r="D534" t="str">
            <v>Nitrocelulosa</v>
          </cell>
          <cell r="E534" t="str">
            <v>Este producto es una solución de nitrocelulosa, que puede ser utilizada para diversas aplicaciones o necesidades particulares y/o
como vehículo para preparaciones de otras lacas nitrocelulósicas:
La utilización de este producto debe hacerse con una verificación previa de su compatibilidad y efectividad mediante ensayos
controlados, siendo muy cuidadoso en la dosificación que se defina para su uso.</v>
          </cell>
          <cell r="F534" t="str">
            <v>Resina nitrocelulósica</v>
          </cell>
          <cell r="G534" t="str">
            <v>Líquido</v>
          </cell>
          <cell r="H534" t="str">
            <v>Líquido</v>
          </cell>
          <cell r="I534">
            <v>-8</v>
          </cell>
          <cell r="J534">
            <v>0</v>
          </cell>
          <cell r="K534">
            <v>0</v>
          </cell>
          <cell r="L534">
            <v>1</v>
          </cell>
          <cell r="M534">
            <v>32.22</v>
          </cell>
          <cell r="N534">
            <v>15.404</v>
          </cell>
          <cell r="O534">
            <v>0</v>
          </cell>
          <cell r="P534" t="str">
            <v>Nitro</v>
          </cell>
          <cell r="Q534" t="str">
            <v>N/A</v>
          </cell>
          <cell r="R534" t="str">
            <v>N/A</v>
          </cell>
          <cell r="S534" t="str">
            <v>N/A</v>
          </cell>
          <cell r="T534" t="str">
            <v>N/A</v>
          </cell>
          <cell r="U534">
            <v>0</v>
          </cell>
          <cell r="V534">
            <v>0</v>
          </cell>
          <cell r="W534">
            <v>0</v>
          </cell>
          <cell r="X534">
            <v>0</v>
          </cell>
          <cell r="Y534">
            <v>0</v>
          </cell>
        </row>
        <row r="535">
          <cell r="A535" t="str">
            <v>PZ-66-2732</v>
          </cell>
          <cell r="B535" t="str">
            <v>IRIODIN 9303 SW ROYAL GOLD</v>
          </cell>
          <cell r="C535" t="str">
            <v>Pigmento</v>
          </cell>
          <cell r="D535" t="str">
            <v>Perla</v>
          </cell>
          <cell r="E535">
            <v>0</v>
          </cell>
          <cell r="F535">
            <v>0</v>
          </cell>
          <cell r="G535">
            <v>0</v>
          </cell>
          <cell r="H535">
            <v>0</v>
          </cell>
          <cell r="I535">
            <v>0</v>
          </cell>
          <cell r="J535">
            <v>0</v>
          </cell>
          <cell r="K535">
            <v>0</v>
          </cell>
          <cell r="L535">
            <v>0</v>
          </cell>
          <cell r="M535">
            <v>0</v>
          </cell>
          <cell r="N535">
            <v>0</v>
          </cell>
          <cell r="O535">
            <v>0</v>
          </cell>
          <cell r="P535">
            <v>0</v>
          </cell>
          <cell r="Q535">
            <v>0</v>
          </cell>
          <cell r="R535">
            <v>0</v>
          </cell>
          <cell r="S535">
            <v>0</v>
          </cell>
          <cell r="T535">
            <v>0</v>
          </cell>
          <cell r="U535">
            <v>0</v>
          </cell>
          <cell r="V535">
            <v>0</v>
          </cell>
          <cell r="W535">
            <v>0</v>
          </cell>
          <cell r="X535">
            <v>0</v>
          </cell>
          <cell r="Y535">
            <v>0</v>
          </cell>
        </row>
        <row r="536">
          <cell r="A536" t="str">
            <v>AW-78-4008</v>
          </cell>
          <cell r="B536" t="str">
            <v>MAKON NF 12</v>
          </cell>
          <cell r="C536" t="str">
            <v>Aditivo</v>
          </cell>
          <cell r="D536" t="str">
            <v>Antiespumante</v>
          </cell>
          <cell r="E536" t="str">
            <v>Proporciona propiedades de baja espuma y excelente acción humectante en desengrasantes base agua. Este producto se puede usar en una variedad de aplicaciones que incluyen lavado de vajillas mecánico, limpieza de metales, lavado por rociado, limpieza de propósito general, polimerización de emulsiones, humedecimiento y limpieza de textiles.</v>
          </cell>
          <cell r="F536" t="str">
            <v>C10-12 ALCOHOL ALKOXYLATE</v>
          </cell>
          <cell r="G536" t="str">
            <v>líquido</v>
          </cell>
          <cell r="H536" t="str">
            <v>Líquido</v>
          </cell>
          <cell r="I536">
            <v>203</v>
          </cell>
          <cell r="J536">
            <v>0</v>
          </cell>
          <cell r="K536">
            <v>0</v>
          </cell>
          <cell r="L536">
            <v>1</v>
          </cell>
          <cell r="M536">
            <v>100</v>
          </cell>
          <cell r="N536">
            <v>100</v>
          </cell>
          <cell r="O536">
            <v>0</v>
          </cell>
          <cell r="P536" t="str">
            <v>Alkoxylates, Block Copolymers</v>
          </cell>
          <cell r="Q536">
            <v>0</v>
          </cell>
          <cell r="R536">
            <v>0</v>
          </cell>
          <cell r="S536">
            <v>0</v>
          </cell>
          <cell r="T536">
            <v>0</v>
          </cell>
          <cell r="U536">
            <v>0</v>
          </cell>
          <cell r="V536">
            <v>0</v>
          </cell>
          <cell r="W536">
            <v>0</v>
          </cell>
          <cell r="X536">
            <v>0</v>
          </cell>
          <cell r="Y536">
            <v>0</v>
          </cell>
        </row>
        <row r="537">
          <cell r="A537" t="str">
            <v>AZ-99-3444</v>
          </cell>
          <cell r="B537" t="str">
            <v>EDTA TETRASODIUM SALT SOLUTION</v>
          </cell>
          <cell r="C537" t="str">
            <v>Reactante</v>
          </cell>
          <cell r="D537" t="str">
            <v>Sales</v>
          </cell>
          <cell r="E537" t="str">
            <v>agente quelante con amplia capacidad para secuestrar varios cationes polivalentes. El EDTA se utiliza para minimizar los contaminantes de los iones metálicos y para facilitar las reacciones enzimáticas que podrían inhibirse con trazas de metales pesados.</v>
          </cell>
          <cell r="F537" t="str">
            <v>sal tetrasódica del ácido etilendiaminotetraacético</v>
          </cell>
          <cell r="G537" t="str">
            <v>Líquido</v>
          </cell>
          <cell r="H537" t="str">
            <v>Líquido</v>
          </cell>
          <cell r="I537">
            <v>106</v>
          </cell>
          <cell r="J537">
            <v>0</v>
          </cell>
          <cell r="K537">
            <v>0</v>
          </cell>
          <cell r="L537">
            <v>1.294</v>
          </cell>
          <cell r="M537">
            <v>43.01</v>
          </cell>
          <cell r="N537">
            <v>26.106999999999999</v>
          </cell>
          <cell r="O537">
            <v>0</v>
          </cell>
          <cell r="P537" t="str">
            <v>Na4EDTA, EDTA</v>
          </cell>
          <cell r="Q537">
            <v>0</v>
          </cell>
          <cell r="R537">
            <v>0</v>
          </cell>
          <cell r="S537">
            <v>0</v>
          </cell>
          <cell r="T537">
            <v>0</v>
          </cell>
          <cell r="U537">
            <v>0</v>
          </cell>
          <cell r="V537">
            <v>0</v>
          </cell>
          <cell r="W537">
            <v>0</v>
          </cell>
          <cell r="X537">
            <v>0</v>
          </cell>
          <cell r="Y537">
            <v>0</v>
          </cell>
        </row>
        <row r="538">
          <cell r="A538" t="str">
            <v>AW-67-6006</v>
          </cell>
          <cell r="B538" t="str">
            <v>MIRATAINE ASC</v>
          </cell>
          <cell r="C538" t="str">
            <v>Aditivo</v>
          </cell>
          <cell r="D538" t="str">
            <v>Humectantes&amp;Surfactantes</v>
          </cell>
          <cell r="E538" t="str">
            <v>Es un surfactante diseñado para uso tanto en productos alcalinos como ácidos, con propiedades de baja acción espumante, facilidad de manejo y reducción efectiva de la tensión superficial.</v>
          </cell>
          <cell r="F538" t="str">
            <v xml:space="preserve">ALKYLETHER HYDROXYPROPYL SULTAINE </v>
          </cell>
          <cell r="G538" t="str">
            <v>Líquido</v>
          </cell>
          <cell r="H538" t="str">
            <v>Líquido</v>
          </cell>
          <cell r="I538">
            <v>100</v>
          </cell>
          <cell r="J538">
            <v>0</v>
          </cell>
          <cell r="K538">
            <v>0</v>
          </cell>
          <cell r="L538">
            <v>1.129</v>
          </cell>
          <cell r="M538">
            <v>43</v>
          </cell>
          <cell r="N538">
            <v>35.530999999999999</v>
          </cell>
          <cell r="O538">
            <v>0</v>
          </cell>
          <cell r="P538">
            <v>0</v>
          </cell>
          <cell r="Q538">
            <v>0</v>
          </cell>
          <cell r="R538">
            <v>0</v>
          </cell>
          <cell r="S538">
            <v>0</v>
          </cell>
          <cell r="T538">
            <v>0</v>
          </cell>
          <cell r="U538">
            <v>0</v>
          </cell>
          <cell r="V538">
            <v>0</v>
          </cell>
          <cell r="W538">
            <v>0</v>
          </cell>
          <cell r="X538">
            <v>0</v>
          </cell>
          <cell r="Y538">
            <v>0</v>
          </cell>
        </row>
        <row r="539">
          <cell r="A539" t="str">
            <v>AZ-44-2470</v>
          </cell>
          <cell r="B539" t="str">
            <v>TRITON H-66/MAPHOS 66H/RHODAFAC H66</v>
          </cell>
          <cell r="C539" t="str">
            <v>Aditivo</v>
          </cell>
          <cell r="D539" t="str">
            <v>Antiespumante</v>
          </cell>
          <cell r="E539" t="str">
            <v>Hidrótopo de baja espuma altamente eficiente y eficaz para los surfactantes no iónicos en limpiadores alcalinos y ácidos. Utilizado como agente humectante en baños de fosfatación. Fácilmente biodegradable</v>
          </cell>
          <cell r="F539" t="str">
            <v xml:space="preserve"> Phosphate polyether ester </v>
          </cell>
          <cell r="G539" t="str">
            <v>Líquido</v>
          </cell>
          <cell r="H539" t="str">
            <v>Líquido</v>
          </cell>
          <cell r="I539">
            <v>100</v>
          </cell>
          <cell r="J539">
            <v>0</v>
          </cell>
          <cell r="K539">
            <v>0</v>
          </cell>
          <cell r="L539">
            <v>1.258</v>
          </cell>
          <cell r="M539">
            <v>50</v>
          </cell>
          <cell r="N539">
            <v>36.973999999999997</v>
          </cell>
          <cell r="O539">
            <v>0</v>
          </cell>
          <cell r="P539" t="str">
            <v>Phosphate polyether ester</v>
          </cell>
          <cell r="Q539">
            <v>0</v>
          </cell>
          <cell r="R539">
            <v>0</v>
          </cell>
          <cell r="S539">
            <v>0</v>
          </cell>
          <cell r="T539">
            <v>0</v>
          </cell>
          <cell r="U539">
            <v>0</v>
          </cell>
          <cell r="V539">
            <v>0</v>
          </cell>
          <cell r="W539">
            <v>0</v>
          </cell>
          <cell r="X539">
            <v>0</v>
          </cell>
          <cell r="Y539">
            <v>0</v>
          </cell>
        </row>
        <row r="540">
          <cell r="A540" t="str">
            <v>AW-81-2299</v>
          </cell>
          <cell r="B540" t="str">
            <v>IGEPAL CO-630, SURFONIC N-95, ALKASURF CO 630, NONYLPHENOL ETHOXYLATE 9 MOLE</v>
          </cell>
          <cell r="C540" t="str">
            <v>Aditivo</v>
          </cell>
          <cell r="D540" t="str">
            <v>Humectantes&amp;Surfactantes</v>
          </cell>
          <cell r="E540" t="str">
            <v>Humectación excepcional, solubilidad versatil, compatibles con jabones, surfactantes no iónicos y anionicos los cuales se solubilizan por un efecto combinado, no posee carga eléctrica neta y se clasifica como éteres y alcoholes.</v>
          </cell>
          <cell r="F540" t="str">
            <v>NONYLPHENOXYPOLYETHYLENEOXYETHANOL</v>
          </cell>
          <cell r="G540" t="str">
            <v>Líquido</v>
          </cell>
          <cell r="H540" t="str">
            <v>Líquido</v>
          </cell>
          <cell r="I540">
            <v>104</v>
          </cell>
          <cell r="J540">
            <v>0</v>
          </cell>
          <cell r="K540">
            <v>0</v>
          </cell>
          <cell r="L540">
            <v>1.0580000000000001</v>
          </cell>
          <cell r="M540">
            <v>100</v>
          </cell>
          <cell r="N540">
            <v>0</v>
          </cell>
          <cell r="O540">
            <v>0</v>
          </cell>
          <cell r="P540">
            <v>0</v>
          </cell>
          <cell r="Q540">
            <v>0</v>
          </cell>
          <cell r="R540">
            <v>0</v>
          </cell>
          <cell r="S540">
            <v>0</v>
          </cell>
          <cell r="T540">
            <v>0</v>
          </cell>
          <cell r="U540">
            <v>0</v>
          </cell>
          <cell r="V540">
            <v>0</v>
          </cell>
          <cell r="W540">
            <v>0</v>
          </cell>
          <cell r="X540">
            <v>0</v>
          </cell>
          <cell r="Y540">
            <v>0</v>
          </cell>
        </row>
        <row r="541">
          <cell r="A541" t="str">
            <v>RR-46-1020</v>
          </cell>
          <cell r="B541" t="str">
            <v>POLYISOCYANATE BIURET N75 TYPE</v>
          </cell>
          <cell r="C541" t="str">
            <v>Solvent Resin</v>
          </cell>
          <cell r="D541" t="str">
            <v>Resina Isocianato</v>
          </cell>
          <cell r="E541" t="str">
            <v>Resina isocianato usada como endurecedor par apoliuretanos resistentes a la luzy a la intemperie</v>
          </cell>
          <cell r="F541" t="str">
            <v>HARDENER</v>
          </cell>
          <cell r="G541" t="str">
            <v>Líquido</v>
          </cell>
          <cell r="H541" t="str">
            <v>Líquido</v>
          </cell>
          <cell r="I541">
            <v>38</v>
          </cell>
          <cell r="J541">
            <v>1</v>
          </cell>
          <cell r="K541">
            <v>10.8</v>
          </cell>
          <cell r="L541">
            <v>1.07</v>
          </cell>
          <cell r="M541">
            <v>74.7</v>
          </cell>
          <cell r="N541">
            <v>70.302999999999997</v>
          </cell>
          <cell r="O541">
            <v>0</v>
          </cell>
          <cell r="P541">
            <v>0</v>
          </cell>
          <cell r="Q541">
            <v>0</v>
          </cell>
          <cell r="R541">
            <v>0</v>
          </cell>
          <cell r="S541">
            <v>0</v>
          </cell>
          <cell r="T541">
            <v>0</v>
          </cell>
          <cell r="U541">
            <v>0</v>
          </cell>
          <cell r="V541">
            <v>0</v>
          </cell>
          <cell r="W541">
            <v>0</v>
          </cell>
          <cell r="X541">
            <v>0</v>
          </cell>
          <cell r="Y541">
            <v>0</v>
          </cell>
        </row>
        <row r="542">
          <cell r="A542" t="str">
            <v>AW-71-4600</v>
          </cell>
          <cell r="B542" t="str">
            <v>DISPERBYK-161</v>
          </cell>
          <cell r="C542" t="str">
            <v>Aditivo</v>
          </cell>
          <cell r="D542" t="str">
            <v>Humectantes&amp;Surfactantes</v>
          </cell>
          <cell r="E542" t="str">
            <v xml:space="preserve">Aditivo humectante y dispersante de alto peso molecular para sistemas a base de solventes y concentrados de pigmentos. Está compuesto por soluciones de copolímeros de bloques de alto peso molecular con grupos afines a pigmentos. </v>
          </cell>
          <cell r="F542" t="str">
            <v>BLOCKED COPOLYMER ADDITIVE</v>
          </cell>
          <cell r="G542" t="str">
            <v>líquido</v>
          </cell>
          <cell r="H542" t="str">
            <v>Líquido</v>
          </cell>
          <cell r="I542">
            <v>37</v>
          </cell>
          <cell r="J542">
            <v>1</v>
          </cell>
          <cell r="K542">
            <v>12</v>
          </cell>
          <cell r="L542">
            <v>1.01</v>
          </cell>
          <cell r="M542">
            <v>30</v>
          </cell>
          <cell r="N542">
            <v>25.349</v>
          </cell>
          <cell r="O542">
            <v>0</v>
          </cell>
          <cell r="P542">
            <v>0</v>
          </cell>
          <cell r="Q542">
            <v>0</v>
          </cell>
          <cell r="R542">
            <v>0</v>
          </cell>
          <cell r="S542">
            <v>0</v>
          </cell>
          <cell r="T542">
            <v>0</v>
          </cell>
          <cell r="U542">
            <v>0</v>
          </cell>
          <cell r="V542">
            <v>0</v>
          </cell>
          <cell r="W542">
            <v>0</v>
          </cell>
          <cell r="X542">
            <v>0</v>
          </cell>
          <cell r="Y542">
            <v>0</v>
          </cell>
        </row>
        <row r="543">
          <cell r="A543" t="str">
            <v>SAV-336</v>
          </cell>
          <cell r="B543" t="str">
            <v>EXXAL 13, TRIDECYL ALCOHOL</v>
          </cell>
          <cell r="C543" t="str">
            <v>Solvent</v>
          </cell>
          <cell r="D543" t="str">
            <v>Solvente alcohol</v>
          </cell>
          <cell r="E543">
            <v>0</v>
          </cell>
          <cell r="F543" t="str">
            <v>TRIDECYL ALCOHOL</v>
          </cell>
          <cell r="G543" t="str">
            <v>líquido</v>
          </cell>
          <cell r="H543" t="str">
            <v>Líquido</v>
          </cell>
          <cell r="I543">
            <v>122</v>
          </cell>
          <cell r="J543">
            <v>0</v>
          </cell>
          <cell r="K543">
            <v>0</v>
          </cell>
          <cell r="L543">
            <v>0.84799999999999998</v>
          </cell>
          <cell r="M543">
            <v>0</v>
          </cell>
          <cell r="N543">
            <v>0</v>
          </cell>
          <cell r="O543">
            <v>0</v>
          </cell>
          <cell r="P543">
            <v>0</v>
          </cell>
          <cell r="Q543">
            <v>0</v>
          </cell>
          <cell r="R543">
            <v>0</v>
          </cell>
          <cell r="S543">
            <v>0</v>
          </cell>
          <cell r="T543">
            <v>0</v>
          </cell>
          <cell r="U543">
            <v>0</v>
          </cell>
          <cell r="V543">
            <v>0</v>
          </cell>
          <cell r="W543">
            <v>0</v>
          </cell>
          <cell r="X543">
            <v>0</v>
          </cell>
          <cell r="Y543">
            <v>0</v>
          </cell>
        </row>
        <row r="544">
          <cell r="A544" t="str">
            <v>SZ-39-9396</v>
          </cell>
          <cell r="B544" t="str">
            <v>DIPENTENE D</v>
          </cell>
          <cell r="C544" t="str">
            <v>Solvent</v>
          </cell>
          <cell r="D544" t="str">
            <v>Solvente otros</v>
          </cell>
          <cell r="E544" t="str">
            <v>Utilizado como solvente para resinas, ceras, caucho; como agente de dispersión para aceites, resinas, pinturas, lacas y barnices.</v>
          </cell>
          <cell r="F544" t="str">
            <v>Racemic mixture of limonene</v>
          </cell>
          <cell r="G544" t="str">
            <v>líquido</v>
          </cell>
          <cell r="H544" t="str">
            <v>Líquido</v>
          </cell>
          <cell r="I544">
            <v>119</v>
          </cell>
          <cell r="J544">
            <v>0</v>
          </cell>
          <cell r="K544">
            <v>0</v>
          </cell>
          <cell r="L544">
            <v>0.84399999999999997</v>
          </cell>
          <cell r="M544">
            <v>0</v>
          </cell>
          <cell r="N544">
            <v>0</v>
          </cell>
          <cell r="O544">
            <v>0</v>
          </cell>
          <cell r="P544">
            <v>0</v>
          </cell>
          <cell r="Q544">
            <v>0</v>
          </cell>
          <cell r="R544">
            <v>0</v>
          </cell>
          <cell r="S544">
            <v>0</v>
          </cell>
          <cell r="T544">
            <v>0</v>
          </cell>
          <cell r="U544">
            <v>0</v>
          </cell>
          <cell r="V544">
            <v>0</v>
          </cell>
          <cell r="W544">
            <v>0</v>
          </cell>
          <cell r="X544">
            <v>0</v>
          </cell>
          <cell r="Y544">
            <v>0</v>
          </cell>
        </row>
        <row r="545">
          <cell r="A545" t="str">
            <v>KCP-1285</v>
          </cell>
          <cell r="B545" t="str">
            <v>PHENYL ACID PHOSPHATE SOLUTION</v>
          </cell>
          <cell r="C545" t="str">
            <v>Reactante</v>
          </cell>
          <cell r="D545" t="str">
            <v>Catalizadores acelerante</v>
          </cell>
          <cell r="E545">
            <v>0</v>
          </cell>
          <cell r="F545" t="str">
            <v>PHENYL ACID PHOSPHATE SOLUTION</v>
          </cell>
          <cell r="G545" t="str">
            <v>Líquido</v>
          </cell>
          <cell r="H545" t="str">
            <v>Líquido ambar</v>
          </cell>
          <cell r="I545">
            <v>55</v>
          </cell>
          <cell r="J545">
            <v>0</v>
          </cell>
          <cell r="K545">
            <v>0</v>
          </cell>
          <cell r="L545">
            <v>1.17</v>
          </cell>
          <cell r="M545">
            <v>75</v>
          </cell>
          <cell r="N545">
            <v>63.756</v>
          </cell>
          <cell r="O545">
            <v>0</v>
          </cell>
          <cell r="P545">
            <v>0</v>
          </cell>
          <cell r="Q545">
            <v>0</v>
          </cell>
          <cell r="R545">
            <v>0</v>
          </cell>
          <cell r="S545">
            <v>0</v>
          </cell>
          <cell r="T545">
            <v>0</v>
          </cell>
          <cell r="U545">
            <v>0</v>
          </cell>
          <cell r="V545">
            <v>0</v>
          </cell>
          <cell r="W545">
            <v>0</v>
          </cell>
          <cell r="X545">
            <v>0</v>
          </cell>
          <cell r="Y545">
            <v>0</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tos Propiedades"/>
      <sheetName val="MP-Regulaciones"/>
      <sheetName val="Hoja1"/>
    </sheetNames>
    <sheetDataSet>
      <sheetData sheetId="0" refreshError="1">
        <row r="1">
          <cell r="A1" t="str">
            <v>CHAMP CODE</v>
          </cell>
          <cell r="B1" t="str">
            <v>MATERIA PRIMA (Trade name)</v>
          </cell>
          <cell r="C1" t="str">
            <v>Clasificación 1</v>
          </cell>
          <cell r="D1" t="str">
            <v>Clasificación 2</v>
          </cell>
          <cell r="E1" t="str">
            <v>Función</v>
          </cell>
          <cell r="F1" t="str">
            <v>NOMBRE QUÍMICO</v>
          </cell>
          <cell r="G1" t="str">
            <v>Estado físico</v>
          </cell>
          <cell r="H1" t="str">
            <v>Descripción física</v>
          </cell>
          <cell r="I1" t="str">
            <v>Punto de inflamación (°C)</v>
          </cell>
          <cell r="J1" t="str">
            <v>LEL (%)</v>
          </cell>
          <cell r="K1" t="str">
            <v>UEL (%)</v>
          </cell>
          <cell r="L1" t="str">
            <v>Densidad (g/cm3)</v>
          </cell>
          <cell r="M1" t="str">
            <v>% Sól. W</v>
          </cell>
        </row>
        <row r="2">
          <cell r="A2" t="str">
            <v>AA-76-7289</v>
          </cell>
          <cell r="B2" t="str">
            <v>ADIMON 84</v>
          </cell>
          <cell r="C2" t="str">
            <v>Aditivo</v>
          </cell>
          <cell r="D2" t="str">
            <v>Aditivo antipiel y antioxidante</v>
          </cell>
          <cell r="E2" t="str">
            <v>Aditivo cinético. Previene la formación de una película de secado oxidativo de la pintura en la caneca. Tiene resistencia al amarillamiento en la luz y en el calor. No afecta el color</v>
          </cell>
          <cell r="F2" t="str">
            <v>Metil etil cetoxima</v>
          </cell>
          <cell r="G2" t="str">
            <v>Líquido</v>
          </cell>
          <cell r="H2" t="str">
            <v>Líquido incoloro a amarillo ligero</v>
          </cell>
          <cell r="I2">
            <v>59</v>
          </cell>
          <cell r="J2" t="str">
            <v>-</v>
          </cell>
          <cell r="K2" t="str">
            <v>-</v>
          </cell>
          <cell r="L2">
            <v>0.92</v>
          </cell>
          <cell r="M2">
            <v>0</v>
          </cell>
        </row>
        <row r="3">
          <cell r="A3" t="str">
            <v>AAH-9765</v>
          </cell>
          <cell r="B3" t="str">
            <v>IRGANOX 1076/NAUGARD1076/BNX 1076</v>
          </cell>
          <cell r="C3" t="str">
            <v>Aditivo</v>
          </cell>
          <cell r="D3" t="str">
            <v>Aditivo antipiel y antioxidante</v>
          </cell>
          <cell r="E3" t="str">
            <v>Aditivo cinético. Antioxidante primario fenólico estabilizador térmico de largo plazo. Protege a los sustratos de la degradación termo-oxidativa. Incoloro, estable a la luz y con excelente retención del color. Es de baja volatilidad</v>
          </cell>
          <cell r="F3" t="str">
            <v>Octadecil propionato</v>
          </cell>
          <cell r="G3" t="str">
            <v xml:space="preserve">Sólido </v>
          </cell>
          <cell r="H3" t="str">
            <v>Polvo</v>
          </cell>
          <cell r="I3">
            <v>272</v>
          </cell>
          <cell r="J3" t="str">
            <v>-</v>
          </cell>
          <cell r="K3" t="str">
            <v>-</v>
          </cell>
          <cell r="L3">
            <v>1.0189999999999999</v>
          </cell>
          <cell r="M3">
            <v>100</v>
          </cell>
        </row>
        <row r="4">
          <cell r="A4" t="str">
            <v>AB-17-7405</v>
          </cell>
          <cell r="B4" t="str">
            <v>PRIMAL AP-50</v>
          </cell>
          <cell r="C4" t="str">
            <v>Aditivo</v>
          </cell>
          <cell r="D4" t="str">
            <v>Aditivo reológico</v>
          </cell>
          <cell r="E4" t="str">
            <v>Modificador reológico y espesante de emulsión acrílica. Aumenta la facilidad de aplicación de la pintura.</v>
          </cell>
          <cell r="F4" t="str">
            <v>Polimero acrílicos</v>
          </cell>
          <cell r="G4" t="str">
            <v>Líquido</v>
          </cell>
          <cell r="H4" t="str">
            <v>-</v>
          </cell>
          <cell r="I4">
            <v>25</v>
          </cell>
          <cell r="J4">
            <v>0</v>
          </cell>
          <cell r="K4">
            <v>0</v>
          </cell>
          <cell r="L4">
            <v>1</v>
          </cell>
          <cell r="M4">
            <v>35</v>
          </cell>
        </row>
        <row r="5">
          <cell r="A5" t="str">
            <v>AB-34-4572</v>
          </cell>
          <cell r="B5" t="str">
            <v>SUSPENO #201-NBA</v>
          </cell>
          <cell r="C5" t="str">
            <v>Aditivo</v>
          </cell>
          <cell r="D5" t="str">
            <v>Aditivo reológico</v>
          </cell>
          <cell r="E5" t="str">
            <v>Servir como aislante en muchos productos donde se le da su empreo, como: pinturas, adhesivos, etc.</v>
          </cell>
          <cell r="F5" t="str">
            <v>Solución de cera, solución de resina</v>
          </cell>
          <cell r="G5" t="str">
            <v>líquido</v>
          </cell>
          <cell r="H5" t="str">
            <v>líquido blanco</v>
          </cell>
          <cell r="I5">
            <v>25</v>
          </cell>
          <cell r="J5">
            <v>1.7</v>
          </cell>
          <cell r="K5">
            <v>0</v>
          </cell>
          <cell r="L5">
            <v>0.89869869999999996</v>
          </cell>
          <cell r="M5">
            <v>20</v>
          </cell>
        </row>
        <row r="6">
          <cell r="A6" t="str">
            <v>AB-41-5181</v>
          </cell>
          <cell r="B6" t="str">
            <v>DISPARLON 6650</v>
          </cell>
          <cell r="C6" t="str">
            <v>Aditivo</v>
          </cell>
          <cell r="D6" t="str">
            <v>Aditivo reológico</v>
          </cell>
          <cell r="E6" t="str">
            <v>Polvo poliamida. Imparte excelentes propiedades anti chorreo a los recubrimientos. Es particularmente efectivo en recubrimientos epóxicos. Fue diseñado para ofrecer excelente repintabilidad y es resistente a la sedimentación.</v>
          </cell>
          <cell r="F6" t="str">
            <v>Cera poliamida</v>
          </cell>
          <cell r="G6" t="str">
            <v>Sólido</v>
          </cell>
          <cell r="H6" t="str">
            <v>Polvo</v>
          </cell>
          <cell r="I6" t="str">
            <v>-</v>
          </cell>
          <cell r="J6" t="str">
            <v>-</v>
          </cell>
          <cell r="K6" t="str">
            <v>-</v>
          </cell>
          <cell r="L6">
            <v>0.98856849999999996</v>
          </cell>
          <cell r="M6">
            <v>100</v>
          </cell>
        </row>
        <row r="7">
          <cell r="A7" t="str">
            <v>AB-42-1558</v>
          </cell>
          <cell r="B7" t="str">
            <v xml:space="preserve">THIXATROL ST/CRAYVALLAC MT </v>
          </cell>
          <cell r="C7" t="str">
            <v>Aditivo</v>
          </cell>
          <cell r="D7" t="str">
            <v>Aditivo reológico</v>
          </cell>
          <cell r="E7" t="str">
            <v xml:space="preserve">Aditivo reológico facilmente dispersable, tixótropo, promueve la suspensión del pigmento, provee el control del chorreo sin afectar el flujo y la nivelación. Controla la penetración de líquidos en sustratos porosos. No afecta la resistencia al agua de recubrimientos orgánicos. No produce amarillamiento. </v>
          </cell>
          <cell r="F7" t="str">
            <v>Cera micronizada</v>
          </cell>
          <cell r="G7" t="str">
            <v>Sólido</v>
          </cell>
          <cell r="H7" t="str">
            <v>Polvo</v>
          </cell>
          <cell r="I7">
            <v>66</v>
          </cell>
          <cell r="J7" t="str">
            <v>-</v>
          </cell>
          <cell r="K7" t="str">
            <v>-</v>
          </cell>
          <cell r="L7">
            <v>1.019963</v>
          </cell>
          <cell r="M7">
            <v>100</v>
          </cell>
        </row>
        <row r="8">
          <cell r="A8" t="str">
            <v>AB-42-6091</v>
          </cell>
          <cell r="B8" t="str">
            <v xml:space="preserve">AQUALON EC N-300 </v>
          </cell>
          <cell r="C8" t="str">
            <v>Aditivo</v>
          </cell>
          <cell r="D8" t="str">
            <v>Aditivo reológico</v>
          </cell>
          <cell r="E8" t="str">
            <v>Provee resitencia a la abrasión, promueve la adherencia, la liberación rápida de los solventes, la formación de la película y un excelente control reológico</v>
          </cell>
          <cell r="F8" t="str">
            <v>Eter etílico</v>
          </cell>
          <cell r="G8" t="str">
            <v>Sólido</v>
          </cell>
          <cell r="H8" t="str">
            <v>-</v>
          </cell>
          <cell r="I8" t="str">
            <v>-</v>
          </cell>
          <cell r="J8" t="str">
            <v>-</v>
          </cell>
          <cell r="K8" t="str">
            <v>-</v>
          </cell>
          <cell r="L8">
            <v>1.1399999999999999</v>
          </cell>
          <cell r="M8">
            <v>100</v>
          </cell>
        </row>
        <row r="9">
          <cell r="A9" t="str">
            <v>AB-52-1366</v>
          </cell>
          <cell r="B9" t="str">
            <v>BENTONE 34</v>
          </cell>
          <cell r="C9" t="str">
            <v>Aditivo</v>
          </cell>
          <cell r="D9" t="str">
            <v>Aditivo reológico</v>
          </cell>
          <cell r="E9" t="str">
            <v>Aditivo reológico para sistemas de polaridad baja a intermedia. Incrementa la viscosidad, provee tixotropía, previene la decantación del pigmento durante el almacenamiento, mejora el flujo y la nivelación. Controla el chorreo en superficies verticales y penetración en sustratos porosos.</v>
          </cell>
          <cell r="F9" t="str">
            <v>Derivado orgánico de Montmorillonita especial</v>
          </cell>
          <cell r="G9" t="str">
            <v xml:space="preserve">Sólido </v>
          </cell>
          <cell r="H9" t="str">
            <v>Polvo blancuzco</v>
          </cell>
          <cell r="I9" t="str">
            <v>-</v>
          </cell>
          <cell r="J9" t="str">
            <v>-</v>
          </cell>
          <cell r="K9" t="str">
            <v>-</v>
          </cell>
          <cell r="L9">
            <v>1.7969999999999999</v>
          </cell>
          <cell r="M9">
            <v>100</v>
          </cell>
        </row>
        <row r="10">
          <cell r="A10" t="str">
            <v>AB-52-2073</v>
          </cell>
          <cell r="B10" t="str">
            <v>CRAYVALLAC ULTRA</v>
          </cell>
          <cell r="C10" t="str">
            <v>Aditivo</v>
          </cell>
          <cell r="D10" t="str">
            <v>Aditivo reológico</v>
          </cell>
          <cell r="E10" t="str">
            <v>Aditivo reológico. Ofrece buena capacidad de repintado para recubrimientos epóxicos base solvente de cura al ambiente. Controla la sedimentación, imparte reología de fluidificación por cizalla con recuperación de la viscosidad tixotrópica y excelente resistencia al chorreo</v>
          </cell>
          <cell r="F10" t="str">
            <v>Cera amida micronizada</v>
          </cell>
          <cell r="G10" t="str">
            <v xml:space="preserve">Sólido </v>
          </cell>
          <cell r="H10" t="str">
            <v>Polvo blancuzco</v>
          </cell>
          <cell r="I10">
            <v>65</v>
          </cell>
          <cell r="J10" t="str">
            <v>-</v>
          </cell>
          <cell r="K10" t="str">
            <v>-</v>
          </cell>
          <cell r="L10">
            <v>0.97994110000000001</v>
          </cell>
          <cell r="M10">
            <v>100</v>
          </cell>
        </row>
        <row r="11">
          <cell r="A11" t="str">
            <v>AB-86-1108</v>
          </cell>
          <cell r="B11" t="str">
            <v>MECELLOSE FMC 8821</v>
          </cell>
          <cell r="C11" t="str">
            <v>Aditivo</v>
          </cell>
          <cell r="D11" t="str">
            <v>Aditivo reológico</v>
          </cell>
          <cell r="E11" t="str">
            <v>Por su rigidez, lo hace dificil a diluirse en aguar. Es un polisacárido compuesto casi en su totalidad por glucosa.</v>
          </cell>
          <cell r="F11" t="str">
            <v xml:space="preserve">Derivado de celulosa </v>
          </cell>
          <cell r="G11" t="str">
            <v>sólido</v>
          </cell>
          <cell r="H11" t="str">
            <v>polvo blanco</v>
          </cell>
          <cell r="I11" t="str">
            <v>_</v>
          </cell>
          <cell r="J11" t="str">
            <v>_</v>
          </cell>
          <cell r="K11" t="str">
            <v>-</v>
          </cell>
          <cell r="L11">
            <v>1.3</v>
          </cell>
          <cell r="M11">
            <v>100</v>
          </cell>
        </row>
        <row r="12">
          <cell r="A12" t="str">
            <v>AB-87-9182</v>
          </cell>
          <cell r="B12" t="str">
            <v>CLAYTONE HY</v>
          </cell>
          <cell r="C12" t="str">
            <v>Aditivo</v>
          </cell>
          <cell r="D12" t="str">
            <v>Aditivo reológico</v>
          </cell>
          <cell r="E12" t="str">
            <v>es un aditivo reológico usado para la gelificación eficaz de pinturas con base de aceite,
manchas, esmaltes alquílicos y pinturas de imprimación, sistemas de epoxi y muchos más sistemas
hidrofóbicos</v>
          </cell>
          <cell r="F12" t="str">
            <v>Amonio bentonita</v>
          </cell>
          <cell r="G12" t="str">
            <v>sólido</v>
          </cell>
          <cell r="H12" t="str">
            <v>polvo</v>
          </cell>
          <cell r="I12" t="str">
            <v>_</v>
          </cell>
          <cell r="J12" t="str">
            <v>_</v>
          </cell>
          <cell r="K12" t="str">
            <v>_</v>
          </cell>
          <cell r="L12">
            <v>1.5940000000000001</v>
          </cell>
          <cell r="M12">
            <v>100</v>
          </cell>
        </row>
        <row r="13">
          <cell r="A13" t="str">
            <v>AB-91-9731</v>
          </cell>
          <cell r="B13" t="str">
            <v>K-STAY 501</v>
          </cell>
          <cell r="C13" t="str">
            <v>Aditivo</v>
          </cell>
          <cell r="D13" t="str">
            <v>Aditivo reológico</v>
          </cell>
          <cell r="E13" t="str">
            <v>Aditivo de control reológico muy efectivo contra el chorreo en recubrimientos termoestables convencionales y altos sólidos. También es bueno en recubrimientos alquidicos secos, uretanos y epoxicos. Reduce la decantación</v>
          </cell>
          <cell r="F13" t="str">
            <v>Metal sulfonato en solvente nafta</v>
          </cell>
          <cell r="G13" t="str">
            <v>Líquido</v>
          </cell>
          <cell r="H13" t="str">
            <v>Líquido café</v>
          </cell>
          <cell r="I13">
            <v>52</v>
          </cell>
          <cell r="J13" t="str">
            <v>-</v>
          </cell>
          <cell r="K13" t="str">
            <v>-</v>
          </cell>
          <cell r="L13">
            <v>1.0029999999999999</v>
          </cell>
          <cell r="M13">
            <v>50</v>
          </cell>
        </row>
        <row r="14">
          <cell r="A14" t="str">
            <v>AB-94-7180</v>
          </cell>
          <cell r="B14" t="str">
            <v>CLAYTONE AF</v>
          </cell>
          <cell r="C14" t="str">
            <v>Aditivo</v>
          </cell>
          <cell r="D14" t="str">
            <v>Aditivo reológico</v>
          </cell>
          <cell r="E14" t="str">
            <v>Aditivo antidecantante</v>
          </cell>
          <cell r="F14" t="str">
            <v>Quaternary ammonium montmorillonite</v>
          </cell>
          <cell r="G14" t="str">
            <v>Sólido</v>
          </cell>
          <cell r="H14" t="str">
            <v>Polvo</v>
          </cell>
          <cell r="I14">
            <v>93</v>
          </cell>
          <cell r="J14" t="str">
            <v>-</v>
          </cell>
          <cell r="K14" t="str">
            <v>-</v>
          </cell>
          <cell r="L14">
            <v>1.498</v>
          </cell>
          <cell r="M14">
            <v>100</v>
          </cell>
        </row>
        <row r="15">
          <cell r="A15" t="str">
            <v>ABH-6569</v>
          </cell>
          <cell r="B15" t="str">
            <v>M-P-A 2000 X</v>
          </cell>
          <cell r="C15" t="str">
            <v>Aditivo</v>
          </cell>
          <cell r="D15" t="str">
            <v>Aditivo reológico</v>
          </cell>
          <cell r="E15" t="str">
            <v>Aditivo antidecantante para sistemas base solvente. También es efectivo en el control del chorreo en formulaciones de alta polaridad y en la presencia de altos niveles de pigmento</v>
          </cell>
          <cell r="F15" t="str">
            <v>Calcio dulfonado</v>
          </cell>
          <cell r="G15" t="str">
            <v>Líquido</v>
          </cell>
          <cell r="H15" t="str">
            <v>Líquido blanco</v>
          </cell>
          <cell r="I15">
            <v>137</v>
          </cell>
          <cell r="J15">
            <v>1</v>
          </cell>
          <cell r="K15">
            <v>6.6</v>
          </cell>
          <cell r="L15">
            <v>0.88</v>
          </cell>
          <cell r="M15">
            <v>20</v>
          </cell>
        </row>
        <row r="16">
          <cell r="A16" t="str">
            <v>ABK-345</v>
          </cell>
          <cell r="B16" t="str">
            <v>TEXAPHOR</v>
          </cell>
          <cell r="C16" t="str">
            <v>Aditivo</v>
          </cell>
          <cell r="D16" t="str">
            <v>Aditivo reológico</v>
          </cell>
          <cell r="E16" t="str">
            <v>Aditivo antisedimentante para sistemas de pinturas no acuosas. Puede incorporarse en cualquier fase de la elaboración (antes o despues de la molienda) por lo que se puede emplear como agente corrector. Es tensoactivo, lo que facilita una mejor humectación de los pigmentos. Es insensible a la temperatura</v>
          </cell>
          <cell r="F16" t="str">
            <v>Solución concentrada de compuestos aniónicos tensoactivos</v>
          </cell>
          <cell r="G16" t="str">
            <v>Líquido</v>
          </cell>
          <cell r="H16" t="str">
            <v>Líquido amarillo</v>
          </cell>
          <cell r="I16">
            <v>71</v>
          </cell>
          <cell r="J16" t="str">
            <v>-</v>
          </cell>
          <cell r="K16" t="str">
            <v>-</v>
          </cell>
          <cell r="L16">
            <v>1.0580000000000001</v>
          </cell>
          <cell r="M16">
            <v>36</v>
          </cell>
        </row>
        <row r="17">
          <cell r="A17" t="str">
            <v>ABS-5492</v>
          </cell>
          <cell r="B17" t="str">
            <v>BENTONE 38</v>
          </cell>
          <cell r="C17" t="str">
            <v>Aditivo</v>
          </cell>
          <cell r="D17" t="str">
            <v>Aditivo reológico</v>
          </cell>
          <cell r="E17" t="str">
            <v>Aditivo reológico para sistemas de polaridad baja a intermedia. Incrementa la viscosidad, provee tixotropía, previene la decantación del pigmento durante el almacenamiento, mejora el flujo y la nivelación. Controla el chorreo en superficies verticales y penetración en sustratos porosos.</v>
          </cell>
          <cell r="F17" t="str">
            <v>Derivado orgánico de Montmorillonita especial</v>
          </cell>
          <cell r="G17" t="str">
            <v>Sólido</v>
          </cell>
          <cell r="H17" t="str">
            <v>Polvo blanco</v>
          </cell>
          <cell r="I17" t="str">
            <v>-</v>
          </cell>
          <cell r="J17" t="str">
            <v>-</v>
          </cell>
          <cell r="K17" t="str">
            <v>-</v>
          </cell>
          <cell r="L17">
            <v>1.7969999999999999</v>
          </cell>
          <cell r="M17">
            <v>100</v>
          </cell>
        </row>
        <row r="18">
          <cell r="A18" t="str">
            <v>ABT-2496</v>
          </cell>
          <cell r="B18" t="str">
            <v>ANTISEDIMENTANTE ANTITERRA U</v>
          </cell>
          <cell r="C18" t="str">
            <v>Aditivo</v>
          </cell>
          <cell r="D18" t="str">
            <v>Aditivo reológico</v>
          </cell>
          <cell r="E18" t="str">
            <v>Aditivo humectante, dispersante y antisedimentante específico para pigmentos inorgánicos</v>
          </cell>
          <cell r="F18" t="str">
            <v>Sal poliaminamidas no saturadas polyésteres ácido</v>
          </cell>
          <cell r="G18" t="str">
            <v>Líquido</v>
          </cell>
          <cell r="H18" t="str">
            <v>Líquido Marrón</v>
          </cell>
          <cell r="I18">
            <v>25</v>
          </cell>
          <cell r="J18">
            <v>1.2</v>
          </cell>
          <cell r="K18">
            <v>10.7</v>
          </cell>
          <cell r="L18">
            <v>0.94</v>
          </cell>
          <cell r="M18">
            <v>51.732999999999997</v>
          </cell>
        </row>
        <row r="19">
          <cell r="A19" t="str">
            <v>ABT-4089</v>
          </cell>
          <cell r="B19" t="str">
            <v>BENTONE SD2</v>
          </cell>
          <cell r="C19" t="str">
            <v>Aditivo</v>
          </cell>
          <cell r="D19" t="str">
            <v>Aditivo reológico</v>
          </cell>
          <cell r="E19" t="str">
            <v>Aditivo reológico de muy buena dispersabilidad. Se usa para sistemas con solventes de media a alta polaridad como cetonas, ésteres, glicoles y éteres, alcoholes. Incrementa la productividad bajando los costos</v>
          </cell>
          <cell r="F19" t="str">
            <v>Claytona organofílica</v>
          </cell>
          <cell r="G19" t="str">
            <v>Sólido</v>
          </cell>
          <cell r="H19" t="str">
            <v>Polvo blancuzco</v>
          </cell>
          <cell r="I19">
            <v>213</v>
          </cell>
          <cell r="J19" t="str">
            <v>-</v>
          </cell>
          <cell r="K19" t="str">
            <v>-</v>
          </cell>
          <cell r="L19">
            <v>1.62</v>
          </cell>
          <cell r="M19">
            <v>100</v>
          </cell>
        </row>
        <row r="20">
          <cell r="A20" t="str">
            <v>ABY-4682</v>
          </cell>
          <cell r="B20" t="str">
            <v xml:space="preserve">IRCOGEL 905 </v>
          </cell>
          <cell r="C20" t="str">
            <v>Aditivo</v>
          </cell>
          <cell r="D20" t="str">
            <v>Aditivo reológico</v>
          </cell>
          <cell r="E20" t="str">
            <v>Aditivo reológico que controla el chorreo y la decantación en sistemas base solvente. Es muy adecuado para recubrimientos altos sólidos porque hace que no se necesite solvente extra para mantener la nivelación. Elimina crater. Incrementa la vida útil de las epóxicas 2K</v>
          </cell>
          <cell r="F20" t="str">
            <v>Calcio dulfonado</v>
          </cell>
          <cell r="G20" t="str">
            <v>Líquido</v>
          </cell>
          <cell r="H20" t="str">
            <v>Líquido ambar</v>
          </cell>
          <cell r="I20">
            <v>45</v>
          </cell>
          <cell r="J20" t="str">
            <v>-</v>
          </cell>
          <cell r="K20" t="str">
            <v>-</v>
          </cell>
          <cell r="L20">
            <v>1.0980000000000001</v>
          </cell>
          <cell r="M20">
            <v>60</v>
          </cell>
        </row>
        <row r="21">
          <cell r="A21" t="str">
            <v>ABY-5047</v>
          </cell>
          <cell r="B21" t="str">
            <v>BENTONE SD-1</v>
          </cell>
          <cell r="C21" t="str">
            <v>Aditivo</v>
          </cell>
          <cell r="D21" t="str">
            <v>Aditivo reológico</v>
          </cell>
          <cell r="E21" t="str">
            <v>Aditivo reológico facilmente dispersable para sistemas con solventes prinicipalmente alifáticos y no polares a polaridad media. Aumenta la viscosidad, reduce el chorreo y previene la sedimentación de los pigmentos</v>
          </cell>
          <cell r="F21" t="str">
            <v>Clay organofílica</v>
          </cell>
          <cell r="G21" t="str">
            <v>Sólido</v>
          </cell>
          <cell r="H21" t="str">
            <v>Polvo blanco a amarilloso</v>
          </cell>
          <cell r="I21" t="str">
            <v>-</v>
          </cell>
          <cell r="J21" t="str">
            <v>-</v>
          </cell>
          <cell r="K21" t="str">
            <v>-</v>
          </cell>
          <cell r="L21">
            <v>1.468</v>
          </cell>
          <cell r="M21">
            <v>100</v>
          </cell>
        </row>
        <row r="22">
          <cell r="A22" t="str">
            <v>ABZ-8339</v>
          </cell>
          <cell r="B22" t="str">
            <v>EFKA FA 4663 / TEXAPHOR 963</v>
          </cell>
          <cell r="C22" t="str">
            <v>Aditivo</v>
          </cell>
          <cell r="D22" t="str">
            <v>Aditivo reológico</v>
          </cell>
          <cell r="E22" t="str">
            <v>Agente dispersante y para la molienda, agente antisedimentador y preventivo contra la flotación para lacas, barnices, pinturas. Se usa en sistemas no acuosos</v>
          </cell>
          <cell r="F22" t="str">
            <v>Sal amina de ácido policarbónico</v>
          </cell>
          <cell r="G22" t="str">
            <v>Líquido</v>
          </cell>
          <cell r="H22" t="str">
            <v>Líquido café</v>
          </cell>
          <cell r="I22">
            <v>62</v>
          </cell>
          <cell r="J22" t="str">
            <v>-</v>
          </cell>
          <cell r="K22" t="str">
            <v>-</v>
          </cell>
          <cell r="L22">
            <v>0.9</v>
          </cell>
          <cell r="M22">
            <v>50</v>
          </cell>
        </row>
        <row r="23">
          <cell r="A23" t="str">
            <v>AC-26-7599</v>
          </cell>
          <cell r="B23" t="str">
            <v>EVERSORB 74</v>
          </cell>
          <cell r="C23" t="str">
            <v>Aditivo</v>
          </cell>
          <cell r="D23" t="str">
            <v xml:space="preserve">UV&amp;Hals </v>
          </cell>
          <cell r="E23" t="str">
            <v>Aditivo de alto rendimiento que absorbe la radiación UV con bajo color inicial, tiene excelente y permanente compatibilidad con estabilizantes químicos. Se recomienda para recubrimientos, poliolefinas, poliuretanos, PVC, poliacrilato, epóxicos, adhesivos y elastómeros</v>
          </cell>
          <cell r="F23" t="str">
            <v>Benzotriazole</v>
          </cell>
          <cell r="G23" t="str">
            <v>Sólido</v>
          </cell>
          <cell r="H23" t="str">
            <v>Polvo amarillo</v>
          </cell>
          <cell r="I23">
            <v>228</v>
          </cell>
          <cell r="J23" t="str">
            <v>-</v>
          </cell>
          <cell r="K23" t="str">
            <v>-</v>
          </cell>
          <cell r="L23">
            <v>1.1683079999999999</v>
          </cell>
          <cell r="M23">
            <v>100</v>
          </cell>
        </row>
        <row r="24">
          <cell r="A24" t="str">
            <v>AC-33-7841</v>
          </cell>
          <cell r="B24" t="str">
            <v>BLS 292 / EVERSORB 93(HAZEN &lt;70)</v>
          </cell>
          <cell r="C24" t="str">
            <v>Aditivo</v>
          </cell>
          <cell r="D24" t="str">
            <v xml:space="preserve">UV&amp;Hals </v>
          </cell>
          <cell r="E24" t="str">
            <v xml:space="preserve"> Permite una mayor resistencia del producto a las fuerzas deformadoras. </v>
          </cell>
          <cell r="F24" t="str">
            <v>SEBACATE</v>
          </cell>
          <cell r="G24" t="str">
            <v>líquido</v>
          </cell>
          <cell r="H24" t="str">
            <v>Líquido</v>
          </cell>
          <cell r="I24">
            <v>92</v>
          </cell>
          <cell r="J24" t="str">
            <v>-</v>
          </cell>
          <cell r="K24" t="str">
            <v>-</v>
          </cell>
          <cell r="L24">
            <v>0.99099999999999999</v>
          </cell>
          <cell r="M24">
            <v>100</v>
          </cell>
        </row>
        <row r="25">
          <cell r="A25" t="str">
            <v>AC-82-7372</v>
          </cell>
          <cell r="B25" t="str">
            <v>EVERSORB 76 / Thasorb UV-234</v>
          </cell>
          <cell r="C25" t="str">
            <v>Aditivo</v>
          </cell>
          <cell r="D25" t="str">
            <v xml:space="preserve">UV&amp;Hals </v>
          </cell>
          <cell r="E25" t="str">
            <v>Aditivo que absorbe la radiación UV. Es compatible con recubrimientos expuestos a altas temperaturas y/o ambientes extremos.  Se recomienda en recubrimientos automotrices, coil coatings y en polvo</v>
          </cell>
          <cell r="F25" t="str">
            <v>Derivado Benzotriazole</v>
          </cell>
          <cell r="G25" t="str">
            <v>Sólido</v>
          </cell>
          <cell r="H25" t="str">
            <v>Polvo blanco a amarilloso</v>
          </cell>
          <cell r="I25">
            <v>150</v>
          </cell>
          <cell r="J25" t="str">
            <v>-</v>
          </cell>
          <cell r="K25" t="str">
            <v>-</v>
          </cell>
          <cell r="L25">
            <v>1.217797</v>
          </cell>
          <cell r="M25">
            <v>100</v>
          </cell>
        </row>
        <row r="26">
          <cell r="A26" t="str">
            <v>AC-97-2944</v>
          </cell>
          <cell r="B26" t="str">
            <v>EVERSORB 80</v>
          </cell>
          <cell r="C26" t="str">
            <v>Aditivo</v>
          </cell>
          <cell r="D26" t="str">
            <v xml:space="preserve">UV&amp;Hals </v>
          </cell>
          <cell r="E26" t="str">
            <v>Resistente a a corrosión</v>
          </cell>
          <cell r="F26" t="str">
            <v>Benzotriasole</v>
          </cell>
          <cell r="G26" t="str">
            <v>Líquido</v>
          </cell>
          <cell r="H26" t="str">
            <v>Líquido amarillo</v>
          </cell>
          <cell r="I26">
            <v>114</v>
          </cell>
          <cell r="J26" t="str">
            <v>-</v>
          </cell>
          <cell r="K26" t="str">
            <v>-</v>
          </cell>
          <cell r="L26">
            <v>1.1695070000000001</v>
          </cell>
          <cell r="M26">
            <v>100</v>
          </cell>
        </row>
        <row r="27">
          <cell r="A27" t="str">
            <v>ACE-2093</v>
          </cell>
          <cell r="B27" t="str">
            <v>TINUVIN 328</v>
          </cell>
          <cell r="C27" t="str">
            <v>Aditivo</v>
          </cell>
          <cell r="D27" t="str">
            <v xml:space="preserve">UV&amp;Hals </v>
          </cell>
          <cell r="E27" t="str">
            <v>Aditivo que absorbe la radiación UV. Por su excelente absorción, este aditivo provee protección eficiente para recubrimientos y sustratos sensibles a la luz</v>
          </cell>
          <cell r="F27" t="str">
            <v>Benzotriazole</v>
          </cell>
          <cell r="G27" t="str">
            <v>Sólido</v>
          </cell>
          <cell r="H27" t="str">
            <v>Polvo amarillo</v>
          </cell>
          <cell r="I27">
            <v>228</v>
          </cell>
          <cell r="J27" t="str">
            <v>-</v>
          </cell>
          <cell r="K27" t="str">
            <v>-</v>
          </cell>
          <cell r="L27">
            <v>1.17</v>
          </cell>
          <cell r="M27">
            <v>100</v>
          </cell>
        </row>
        <row r="28">
          <cell r="A28" t="str">
            <v>ACH-689</v>
          </cell>
          <cell r="B28" t="str">
            <v>SILANE A-187</v>
          </cell>
          <cell r="C28" t="str">
            <v>Aditivo</v>
          </cell>
          <cell r="D28" t="str">
            <v>Otros</v>
          </cell>
          <cell r="E28" t="str">
            <v>Silano epoxi funcional promotor de la adherencia.</v>
          </cell>
          <cell r="F28" t="str">
            <v>(3-​Glycidyloxypropyl) ​trimethoxysilane</v>
          </cell>
          <cell r="G28" t="str">
            <v>Líquido</v>
          </cell>
          <cell r="H28" t="str">
            <v>Líquido claro</v>
          </cell>
          <cell r="I28">
            <v>110</v>
          </cell>
          <cell r="J28">
            <v>0.4</v>
          </cell>
          <cell r="K28" t="str">
            <v>-</v>
          </cell>
          <cell r="L28">
            <v>1.06</v>
          </cell>
          <cell r="M28">
            <v>100</v>
          </cell>
        </row>
        <row r="29">
          <cell r="A29" t="str">
            <v>ACR-7658</v>
          </cell>
          <cell r="B29" t="str">
            <v>TINUVIN 292</v>
          </cell>
          <cell r="C29" t="str">
            <v>Aditivo</v>
          </cell>
          <cell r="D29" t="str">
            <v xml:space="preserve">UV&amp;Hals </v>
          </cell>
          <cell r="E29" t="str">
            <v>Aditivo estabilizador de los recubrimientos a la luz. Sue eficiencia provee significativamente tiempo de vida extendida a los recubrimientos y además minimiza defectos en la pintura como grietas y pérdida de brillo</v>
          </cell>
          <cell r="F29" t="str">
            <v>Sebacato</v>
          </cell>
          <cell r="G29" t="str">
            <v>Líquido</v>
          </cell>
          <cell r="H29" t="str">
            <v>Líquido amarillo</v>
          </cell>
          <cell r="I29">
            <v>209</v>
          </cell>
          <cell r="J29" t="str">
            <v>-</v>
          </cell>
          <cell r="K29" t="str">
            <v>-</v>
          </cell>
          <cell r="L29">
            <v>0.99099999999999999</v>
          </cell>
          <cell r="M29">
            <v>100</v>
          </cell>
        </row>
        <row r="30">
          <cell r="A30" t="str">
            <v>ACW-7622</v>
          </cell>
          <cell r="B30" t="str">
            <v>TINUVIN 1130 / EVERSORB 80 / CHIGUARD 5530</v>
          </cell>
          <cell r="C30" t="str">
            <v>Aditivo</v>
          </cell>
          <cell r="D30" t="str">
            <v xml:space="preserve">UV&amp;Hals </v>
          </cell>
          <cell r="E30" t="str">
            <v>Aditivo que absorve la radiación UV. Soluble con todos los solventes comunes pero también facilmente incorporable en sistemas base agua. Tiene alta resistencia a la temepratura y a la extracción.</v>
          </cell>
          <cell r="F30" t="str">
            <v>TINUVIN 1130</v>
          </cell>
          <cell r="G30" t="str">
            <v>Líquido</v>
          </cell>
          <cell r="H30" t="str">
            <v>Líquido ambar</v>
          </cell>
          <cell r="I30">
            <v>218</v>
          </cell>
          <cell r="J30" t="str">
            <v>-</v>
          </cell>
          <cell r="K30" t="str">
            <v>-</v>
          </cell>
          <cell r="L30">
            <v>1.17</v>
          </cell>
          <cell r="M30">
            <v>100</v>
          </cell>
        </row>
        <row r="31">
          <cell r="A31" t="str">
            <v>AF-25-2676</v>
          </cell>
          <cell r="B31" t="str">
            <v>BYK 390 (EX 3041A)</v>
          </cell>
          <cell r="C31" t="str">
            <v>Aditivo</v>
          </cell>
          <cell r="D31" t="str">
            <v>Anticrater y nivelación (tensión superficial)</v>
          </cell>
          <cell r="E31" t="str">
            <v>Mejora la resistencia química al agriatamiento ambiental</v>
          </cell>
          <cell r="F31" t="str">
            <v>Solución de copolímero poacrílico</v>
          </cell>
          <cell r="G31" t="str">
            <v>Líquido</v>
          </cell>
          <cell r="H31" t="str">
            <v>líquido amarillo</v>
          </cell>
          <cell r="I31">
            <v>27.2</v>
          </cell>
          <cell r="J31">
            <v>1</v>
          </cell>
          <cell r="K31">
            <v>7.5</v>
          </cell>
          <cell r="L31">
            <v>0.89800000000000002</v>
          </cell>
          <cell r="M31">
            <v>50</v>
          </cell>
        </row>
        <row r="32">
          <cell r="A32" t="str">
            <v>AF-29-9633</v>
          </cell>
          <cell r="B32" t="str">
            <v>BYK-361 N</v>
          </cell>
          <cell r="C32" t="str">
            <v>Aditivo</v>
          </cell>
          <cell r="D32" t="str">
            <v>Anticrater y nivelación (tensión superficial)</v>
          </cell>
          <cell r="E32" t="str">
            <v>Aditivo que mejora la nivelación y el brillo. Produce una larga onda y evita cráteres. No afecta el repintado ni la adherencia entre capas. Reduce escasamente la tensión superficial. Es resistente a la temperatura</v>
          </cell>
          <cell r="F32" t="str">
            <v>Poliacrilato</v>
          </cell>
          <cell r="G32" t="str">
            <v>Líquido</v>
          </cell>
          <cell r="H32" t="str">
            <v>Líquido amarillo</v>
          </cell>
          <cell r="I32">
            <v>110</v>
          </cell>
          <cell r="J32" t="str">
            <v>-</v>
          </cell>
          <cell r="K32" t="str">
            <v>-</v>
          </cell>
          <cell r="L32">
            <v>1.028</v>
          </cell>
          <cell r="M32">
            <v>100</v>
          </cell>
        </row>
        <row r="33">
          <cell r="A33" t="str">
            <v>AF-39-5786</v>
          </cell>
          <cell r="B33" t="str">
            <v xml:space="preserve">ACRONAL LR 8820 </v>
          </cell>
          <cell r="C33" t="str">
            <v>Resina latex</v>
          </cell>
          <cell r="D33" t="str">
            <v>Resina latex</v>
          </cell>
          <cell r="E33" t="str">
            <v>Resina acrílica suave resistente a la luz y al envejecimiento, para plastificar nitrato de celulosa y enlazantes que contengan cloro para recubrimientos con buena flexibilidad y excelente adherencia</v>
          </cell>
          <cell r="F33" t="str">
            <v>Butil acrilato polimerizado</v>
          </cell>
          <cell r="G33" t="str">
            <v>Líquido</v>
          </cell>
          <cell r="H33" t="str">
            <v>Pasta incolora</v>
          </cell>
          <cell r="I33">
            <v>109</v>
          </cell>
          <cell r="J33" t="str">
            <v>-</v>
          </cell>
          <cell r="K33" t="str">
            <v>-</v>
          </cell>
          <cell r="L33">
            <v>1.04</v>
          </cell>
          <cell r="M33">
            <v>100</v>
          </cell>
        </row>
        <row r="34">
          <cell r="A34" t="str">
            <v>AF-49-4687</v>
          </cell>
          <cell r="B34" t="str">
            <v>WORLEE ADD315</v>
          </cell>
          <cell r="C34" t="str">
            <v>Aditivo</v>
          </cell>
          <cell r="D34" t="str">
            <v>Anticrater y nivelación (tensión superficial)</v>
          </cell>
          <cell r="E34" t="str">
            <v>Reduce la formación de cráteres, y permite una buena humectabilidad del soporte.</v>
          </cell>
          <cell r="F34" t="str">
            <v>Aditivos de silicona hidrosolubles</v>
          </cell>
          <cell r="G34" t="str">
            <v>Líquido</v>
          </cell>
          <cell r="H34" t="str">
            <v>líquido blanco</v>
          </cell>
          <cell r="I34">
            <v>425</v>
          </cell>
          <cell r="J34">
            <v>2</v>
          </cell>
          <cell r="K34">
            <v>12.7</v>
          </cell>
          <cell r="L34">
            <v>0.99841899999999995</v>
          </cell>
          <cell r="M34">
            <v>12</v>
          </cell>
        </row>
        <row r="35">
          <cell r="A35" t="str">
            <v>AF-96-2229</v>
          </cell>
          <cell r="B35" t="str">
            <v>BORCHI GOL OL 31/BAYSILONE FLUID OL 31</v>
          </cell>
          <cell r="C35" t="str">
            <v>Aditivo</v>
          </cell>
          <cell r="D35" t="str">
            <v>Anticrater y nivelación (tensión superficial)</v>
          </cell>
          <cell r="E35" t="str">
            <v>Aditivo para mejorar el chorreo y la nivelación. Elimina el crater, el pulverizado y defectos en la superficie</v>
          </cell>
          <cell r="F35" t="str">
            <v>Polieter polisiloxano</v>
          </cell>
          <cell r="G35" t="str">
            <v>Líquido</v>
          </cell>
          <cell r="H35" t="str">
            <v>Líquido amarillo</v>
          </cell>
          <cell r="I35">
            <v>90</v>
          </cell>
          <cell r="J35" t="str">
            <v>-</v>
          </cell>
          <cell r="K35" t="str">
            <v>-</v>
          </cell>
          <cell r="L35">
            <v>1.027992</v>
          </cell>
          <cell r="M35">
            <v>100</v>
          </cell>
        </row>
        <row r="36">
          <cell r="A36" t="str">
            <v>AF-96-2688</v>
          </cell>
          <cell r="B36" t="str">
            <v>DYNOADD F-1</v>
          </cell>
          <cell r="C36" t="str">
            <v>Aditivo</v>
          </cell>
          <cell r="D36" t="str">
            <v>Anticrater y nivelación (tensión superficial)</v>
          </cell>
          <cell r="E36" t="str">
            <v>Aditivo anti crater para excelente flujo y nivelación. Baja la tensión superficial por lo que mejora el mojado del sustrato. Se usa para sistemas base solvente. No tiene silicona</v>
          </cell>
          <cell r="F36" t="str">
            <v>Polímero libre de silicona</v>
          </cell>
          <cell r="G36" t="str">
            <v>Líquido</v>
          </cell>
          <cell r="H36" t="str">
            <v>Líquido amarillo</v>
          </cell>
          <cell r="I36">
            <v>100</v>
          </cell>
          <cell r="J36" t="str">
            <v>-</v>
          </cell>
          <cell r="K36" t="str">
            <v>-</v>
          </cell>
          <cell r="L36">
            <v>1.059985</v>
          </cell>
          <cell r="M36">
            <v>100</v>
          </cell>
        </row>
        <row r="37">
          <cell r="A37" t="str">
            <v>AFQ-2621</v>
          </cell>
          <cell r="B37" t="str">
            <v>BORCHI GOL OL 17</v>
          </cell>
          <cell r="C37" t="str">
            <v>Aditivo</v>
          </cell>
          <cell r="D37" t="str">
            <v>Anticrater y nivelación (tensión superficial)</v>
          </cell>
          <cell r="E37" t="str">
            <v>Aditivo mejorador del flujo y la nivelación. Mejora también la suavidad de la superficie y previene la formación de crater.  Se usa en sistemas base solvente y base agua. Puede intensificar defectos causados por sobrehorneo, por lo que se recomienda usarlo principalmente en capas superiores.</v>
          </cell>
          <cell r="F37" t="str">
            <v>Polieter polisiloxano</v>
          </cell>
          <cell r="G37" t="str">
            <v>Líquido</v>
          </cell>
          <cell r="H37" t="str">
            <v>Líquido amarillo</v>
          </cell>
          <cell r="I37">
            <v>80</v>
          </cell>
          <cell r="J37" t="str">
            <v>-</v>
          </cell>
          <cell r="K37" t="str">
            <v>-</v>
          </cell>
          <cell r="L37">
            <v>1.038</v>
          </cell>
          <cell r="M37">
            <v>99</v>
          </cell>
        </row>
        <row r="38">
          <cell r="A38" t="str">
            <v>AFQ-7633</v>
          </cell>
          <cell r="B38" t="str">
            <v>ADDITOL XL 480</v>
          </cell>
          <cell r="C38" t="str">
            <v>Aditivo</v>
          </cell>
          <cell r="D38" t="str">
            <v>Anticrater y nivelación (tensión superficial)</v>
          </cell>
          <cell r="E38" t="str">
            <v>Aditivo nivelador sin silicona. Previene defectos en la superficie como crater y puede evitar defectos causados por las condiciones de la aplicación</v>
          </cell>
          <cell r="F38" t="str">
            <v>Polímero acrílico modificado con resina amino</v>
          </cell>
          <cell r="G38" t="str">
            <v>Líquido</v>
          </cell>
          <cell r="H38" t="str">
            <v>Líquido incoloro</v>
          </cell>
          <cell r="I38">
            <v>35</v>
          </cell>
          <cell r="J38">
            <v>1</v>
          </cell>
          <cell r="K38" t="str">
            <v>-</v>
          </cell>
          <cell r="L38">
            <v>0.97778419999999999</v>
          </cell>
          <cell r="M38">
            <v>70</v>
          </cell>
        </row>
        <row r="39">
          <cell r="A39" t="str">
            <v>AFR-6457</v>
          </cell>
          <cell r="B39" t="str">
            <v>TROYSOL 366S</v>
          </cell>
          <cell r="C39" t="str">
            <v>Aditivo</v>
          </cell>
          <cell r="D39" t="str">
            <v>Anticrater y nivelación (tensión superficial)</v>
          </cell>
          <cell r="E39" t="str">
            <v>No afecta la adhesion y es un agente que permite disminuir la tensión superficial.</v>
          </cell>
          <cell r="F39" t="str">
            <v>Agente anticráter</v>
          </cell>
          <cell r="G39" t="str">
            <v>Líquido</v>
          </cell>
          <cell r="H39" t="str">
            <v>líquido</v>
          </cell>
          <cell r="I39">
            <v>40</v>
          </cell>
          <cell r="J39" t="str">
            <v>_</v>
          </cell>
          <cell r="K39" t="str">
            <v>_</v>
          </cell>
          <cell r="L39" t="str">
            <v>0.958612</v>
          </cell>
          <cell r="M39">
            <v>60</v>
          </cell>
        </row>
        <row r="40">
          <cell r="A40" t="str">
            <v>AFZ-5586</v>
          </cell>
          <cell r="B40" t="str">
            <v>MODAFLOW RESIN</v>
          </cell>
          <cell r="C40" t="str">
            <v>Aditivo</v>
          </cell>
          <cell r="D40" t="str">
            <v>Anticrater y nivelación (tensión superficial)</v>
          </cell>
          <cell r="E40" t="str">
            <v>Modificador de flujo para sistemas no acuosos. Mejora el flujo y la nivelación, reduce defectos en la superficie, mejora el mojado del sustrato, mantiene o mejora la adherencia, facilita la dispersión del pigmento</v>
          </cell>
          <cell r="F40" t="str">
            <v>Copolímero</v>
          </cell>
          <cell r="G40" t="str">
            <v>Líquido</v>
          </cell>
          <cell r="H40" t="str">
            <v>Líquido ambar</v>
          </cell>
          <cell r="I40">
            <v>130</v>
          </cell>
          <cell r="J40" t="str">
            <v>-</v>
          </cell>
          <cell r="K40" t="str">
            <v>-</v>
          </cell>
          <cell r="L40">
            <v>0.995</v>
          </cell>
          <cell r="M40">
            <v>100</v>
          </cell>
        </row>
        <row r="41">
          <cell r="A41" t="str">
            <v>AG-31-6012</v>
          </cell>
          <cell r="B41" t="str">
            <v>EFKA SI 2040</v>
          </cell>
          <cell r="C41" t="str">
            <v>Aditivo</v>
          </cell>
          <cell r="D41" t="str">
            <v>Aditivo antiespumante</v>
          </cell>
          <cell r="E41" t="str">
            <v>Aditivo que previene la formación de espuma y burbujas durante la manufactura y la aplicación.</v>
          </cell>
          <cell r="F41" t="str">
            <v>Silicona con antiespumante</v>
          </cell>
          <cell r="G41" t="str">
            <v>Líquido</v>
          </cell>
          <cell r="H41" t="str">
            <v>Líquido incoloro</v>
          </cell>
          <cell r="I41">
            <v>49</v>
          </cell>
          <cell r="J41">
            <v>0.8</v>
          </cell>
          <cell r="K41">
            <v>6.2</v>
          </cell>
          <cell r="L41">
            <v>0.81</v>
          </cell>
          <cell r="M41">
            <v>2</v>
          </cell>
        </row>
        <row r="42">
          <cell r="A42" t="str">
            <v>AG-33-9784</v>
          </cell>
          <cell r="B42" t="str">
            <v>BYK-054</v>
          </cell>
          <cell r="C42" t="str">
            <v>Aditivo</v>
          </cell>
          <cell r="D42" t="str">
            <v>Aditivo antiespumante</v>
          </cell>
          <cell r="E42" t="str">
            <v>Aditivo usado como antiespumante</v>
          </cell>
          <cell r="F42" t="str">
            <v>Silicona defoarme libre</v>
          </cell>
          <cell r="G42" t="str">
            <v>Líquido</v>
          </cell>
          <cell r="H42" t="str">
            <v>líquido</v>
          </cell>
          <cell r="I42">
            <v>41</v>
          </cell>
          <cell r="J42">
            <v>0.6</v>
          </cell>
          <cell r="K42" t="str">
            <v>_</v>
          </cell>
          <cell r="L42">
            <v>0.77</v>
          </cell>
          <cell r="M42">
            <v>25</v>
          </cell>
        </row>
        <row r="43">
          <cell r="A43" t="str">
            <v>AG-48-7895</v>
          </cell>
          <cell r="B43" t="str">
            <v>BYK 012</v>
          </cell>
          <cell r="C43" t="str">
            <v>Aditivo</v>
          </cell>
          <cell r="D43" t="str">
            <v>Aditivo antiespumante</v>
          </cell>
          <cell r="E43" t="str">
            <v>Son macromoléculas compuestas por monómeros que se repiten a lo largo de toda la cadena.</v>
          </cell>
          <cell r="F43" t="str">
            <v>Compuesto de polimero</v>
          </cell>
          <cell r="G43" t="str">
            <v>Líquido</v>
          </cell>
          <cell r="H43" t="str">
            <v>líquido amarillo</v>
          </cell>
          <cell r="I43">
            <v>200</v>
          </cell>
          <cell r="J43" t="str">
            <v>_</v>
          </cell>
          <cell r="K43" t="str">
            <v>_</v>
          </cell>
          <cell r="L43">
            <v>1</v>
          </cell>
          <cell r="M43">
            <v>100</v>
          </cell>
        </row>
        <row r="44">
          <cell r="A44" t="str">
            <v>AG-82-9963</v>
          </cell>
          <cell r="B44" t="str">
            <v xml:space="preserve">BYK-066N </v>
          </cell>
          <cell r="C44" t="str">
            <v>Aditivo</v>
          </cell>
          <cell r="D44" t="str">
            <v>Aditivo antiespumante</v>
          </cell>
          <cell r="E44" t="str">
            <v>Aditivo de silicona antiespumante para sistemas sin solvente y con solvente, resinas epóxicas y poliuretanos</v>
          </cell>
          <cell r="F44" t="str">
            <v>Polisiloxanos/Diisobutilcetona solución</v>
          </cell>
          <cell r="G44" t="str">
            <v>Líquido</v>
          </cell>
          <cell r="H44" t="str">
            <v>Líquido amarillo ligero</v>
          </cell>
          <cell r="I44">
            <v>47</v>
          </cell>
          <cell r="J44">
            <v>1.1000000000000001</v>
          </cell>
          <cell r="K44" t="str">
            <v>-</v>
          </cell>
          <cell r="L44">
            <v>0.81</v>
          </cell>
          <cell r="M44">
            <v>0.7</v>
          </cell>
        </row>
        <row r="45">
          <cell r="A45" t="str">
            <v>AGH-2354</v>
          </cell>
          <cell r="B45" t="str">
            <v>BYK-052</v>
          </cell>
          <cell r="C45" t="str">
            <v>Aditivo</v>
          </cell>
          <cell r="D45" t="str">
            <v>Aditivo antiespumante</v>
          </cell>
          <cell r="E45" t="str">
            <v>Aditivo antiespumante para sistemas base solvente</v>
          </cell>
          <cell r="F45" t="str">
            <v>Antiespumante para sistemas orgánicos</v>
          </cell>
          <cell r="G45" t="str">
            <v>Líquido</v>
          </cell>
          <cell r="H45" t="str">
            <v>Líquido incoloro</v>
          </cell>
          <cell r="I45">
            <v>33</v>
          </cell>
          <cell r="J45">
            <v>0.6</v>
          </cell>
          <cell r="K45">
            <v>10.6</v>
          </cell>
          <cell r="L45">
            <v>0.8199727</v>
          </cell>
          <cell r="M45">
            <v>20</v>
          </cell>
        </row>
        <row r="46">
          <cell r="A46" t="str">
            <v>AGW-3146</v>
          </cell>
          <cell r="B46" t="str">
            <v>DEHIDRAN 111 (FOAMASTER 111)</v>
          </cell>
          <cell r="C46" t="str">
            <v>Aditivo</v>
          </cell>
          <cell r="D46" t="str">
            <v>Aditivo antiespumante</v>
          </cell>
          <cell r="E46" t="str">
            <v>Ser fuente para la derivación de muchos otros compuestos.</v>
          </cell>
          <cell r="F46" t="str">
            <v>Mezcla de hidrocarburos</v>
          </cell>
          <cell r="G46" t="str">
            <v>Líquido</v>
          </cell>
          <cell r="H46" t="str">
            <v>líquido</v>
          </cell>
          <cell r="I46">
            <v>100</v>
          </cell>
          <cell r="J46" t="str">
            <v>_</v>
          </cell>
          <cell r="K46" t="str">
            <v>_</v>
          </cell>
          <cell r="L46">
            <v>0.89900000000000002</v>
          </cell>
          <cell r="M46">
            <v>100</v>
          </cell>
        </row>
        <row r="47">
          <cell r="A47" t="str">
            <v>AGY-4392</v>
          </cell>
          <cell r="B47" t="str">
            <v>BYK-065</v>
          </cell>
          <cell r="C47" t="str">
            <v>Aditivo</v>
          </cell>
          <cell r="D47" t="str">
            <v>Aditivo antiespumante</v>
          </cell>
          <cell r="E47" t="str">
            <v xml:space="preserve">Aditivo antiespumante con silicona para sistemas base solvente y acuosos. </v>
          </cell>
          <cell r="F47" t="str">
            <v>Solución polisiloxano</v>
          </cell>
          <cell r="G47" t="str">
            <v>Líquido</v>
          </cell>
          <cell r="H47" t="str">
            <v>Líquido amarillo</v>
          </cell>
          <cell r="I47">
            <v>42</v>
          </cell>
          <cell r="J47">
            <v>1.3</v>
          </cell>
          <cell r="K47">
            <v>9.4</v>
          </cell>
          <cell r="L47">
            <v>0.94998439999999995</v>
          </cell>
          <cell r="M47">
            <v>1</v>
          </cell>
        </row>
        <row r="48">
          <cell r="A48" t="str">
            <v>AL-13-2598</v>
          </cell>
          <cell r="B48" t="str">
            <v>CERAFAK 54 XS</v>
          </cell>
          <cell r="C48" t="str">
            <v>Aditivo</v>
          </cell>
          <cell r="D48" t="str">
            <v>Ceras</v>
          </cell>
          <cell r="E48" t="str">
            <v>Su funcio principal es servir como disolvente.</v>
          </cell>
          <cell r="F48" t="str">
            <v>Dispersión de cera en xileno</v>
          </cell>
          <cell r="G48" t="str">
            <v>Líquido</v>
          </cell>
          <cell r="H48" t="str">
            <v>Líquido blanco</v>
          </cell>
          <cell r="I48">
            <v>25</v>
          </cell>
          <cell r="J48">
            <v>1</v>
          </cell>
          <cell r="K48">
            <v>7</v>
          </cell>
          <cell r="L48">
            <v>0.90001679999999995</v>
          </cell>
          <cell r="M48">
            <v>10</v>
          </cell>
        </row>
        <row r="49">
          <cell r="A49" t="str">
            <v>AL-25-6351</v>
          </cell>
          <cell r="B49" t="str">
            <v>PARAFINA MEDIA</v>
          </cell>
          <cell r="C49" t="str">
            <v>Aditivo</v>
          </cell>
          <cell r="D49" t="str">
            <v>Ceras</v>
          </cell>
          <cell r="E49" t="str">
            <v>Su uso se le atribuye a que es una sustancia muy hidratante y además sirve de combustible.</v>
          </cell>
          <cell r="F49" t="str">
            <v>Cera parafina</v>
          </cell>
          <cell r="G49" t="str">
            <v>Líquido</v>
          </cell>
          <cell r="H49" t="str">
            <v>Pasta</v>
          </cell>
          <cell r="I49" t="str">
            <v>_</v>
          </cell>
          <cell r="J49" t="str">
            <v>_</v>
          </cell>
          <cell r="K49" t="str">
            <v>_</v>
          </cell>
          <cell r="L49">
            <v>1</v>
          </cell>
          <cell r="M49">
            <v>100</v>
          </cell>
        </row>
        <row r="50">
          <cell r="A50" t="str">
            <v>AL-82-5900</v>
          </cell>
          <cell r="B50" t="str">
            <v xml:space="preserve">BYK-310 </v>
          </cell>
          <cell r="C50" t="str">
            <v>Aditivo</v>
          </cell>
          <cell r="D50" t="str">
            <v>Anticrater y nivelación (tensión superficial)</v>
          </cell>
          <cell r="E50" t="str">
            <v>Aditivo de superficie con contenido de silicona para sistemas sin solvente y con solvente. Tiene fuerte reducción de la tensión superficial. Es termoestable hasta 210 °C</v>
          </cell>
          <cell r="F50" t="str">
            <v>Poliester modificado polidietilsiloxano</v>
          </cell>
          <cell r="G50" t="str">
            <v>Líquido</v>
          </cell>
          <cell r="H50" t="str">
            <v>Líquido amarillo ligero</v>
          </cell>
          <cell r="I50">
            <v>25</v>
          </cell>
          <cell r="J50">
            <v>1</v>
          </cell>
          <cell r="K50">
            <v>7</v>
          </cell>
          <cell r="L50">
            <v>0.90500000000000003</v>
          </cell>
          <cell r="M50">
            <v>26</v>
          </cell>
        </row>
        <row r="51">
          <cell r="A51" t="str">
            <v>AL-84-2349</v>
          </cell>
          <cell r="B51" t="str">
            <v>BYK-306</v>
          </cell>
          <cell r="C51" t="str">
            <v>Aditivo</v>
          </cell>
          <cell r="D51" t="str">
            <v>Anticrater y nivelación (tensión superficial)</v>
          </cell>
          <cell r="E51" t="str">
            <v>Aditivo superficial de silicona con fuerte reducción de la tensión superficial. Es muy buen humectante de sustratos difíciles. Ayuda a evitar los defectos causados por el polvo y la niebla de pulverización, y permite aplicar mas capas en superficies verticales. Mejora la orientación de los agentes mateantes</v>
          </cell>
          <cell r="F51" t="str">
            <v>Solución polímero modificado polisiloxano</v>
          </cell>
          <cell r="G51" t="str">
            <v>Líquido</v>
          </cell>
          <cell r="H51" t="str">
            <v>Líquido amarillo</v>
          </cell>
          <cell r="I51">
            <v>25</v>
          </cell>
          <cell r="J51">
            <v>1.2</v>
          </cell>
          <cell r="K51" t="str">
            <v>-</v>
          </cell>
          <cell r="L51">
            <v>0.92600000000000005</v>
          </cell>
          <cell r="M51">
            <v>12</v>
          </cell>
        </row>
        <row r="52">
          <cell r="A52" t="str">
            <v>ALQ-3902</v>
          </cell>
          <cell r="B52" t="str">
            <v>BYK-320</v>
          </cell>
          <cell r="C52" t="str">
            <v>Aditivo</v>
          </cell>
          <cell r="D52" t="str">
            <v>Anticrater y nivelación (tensión superficial)</v>
          </cell>
          <cell r="E52" t="str">
            <v>Aditivo de silicona que reduce la tensión superficial de la pintura permitiendo mejorar nivelación y actuar eventualmente como antiespumante</v>
          </cell>
          <cell r="F52" t="str">
            <v>Polimetilalquisiloxano-Polyester</v>
          </cell>
          <cell r="G52" t="str">
            <v>Líquido</v>
          </cell>
          <cell r="H52" t="str">
            <v>Líquido incoloro</v>
          </cell>
          <cell r="I52">
            <v>38</v>
          </cell>
          <cell r="J52">
            <v>0</v>
          </cell>
          <cell r="K52">
            <v>12</v>
          </cell>
          <cell r="L52">
            <v>0.86</v>
          </cell>
          <cell r="M52">
            <v>52</v>
          </cell>
        </row>
        <row r="53">
          <cell r="A53" t="str">
            <v>ALS-2613</v>
          </cell>
          <cell r="B53" t="str">
            <v>BYK-302</v>
          </cell>
          <cell r="C53" t="str">
            <v>Aditivo</v>
          </cell>
          <cell r="D53" t="str">
            <v>Anticrater y nivelación (tensión superficial)</v>
          </cell>
          <cell r="E53" t="str">
            <v>Excelente promotor de la nivelación, altamente compatible, con buena rentabilidad. No afecta la transparencia en los barnices. Puede ayudar a disminuir el chorreo y el crater</v>
          </cell>
          <cell r="F53" t="str">
            <v>Copolímero</v>
          </cell>
          <cell r="G53" t="str">
            <v>Líquido</v>
          </cell>
          <cell r="H53" t="str">
            <v>Líquido amarillo</v>
          </cell>
          <cell r="I53">
            <v>100</v>
          </cell>
          <cell r="J53" t="str">
            <v>-</v>
          </cell>
          <cell r="K53" t="str">
            <v>-</v>
          </cell>
          <cell r="L53">
            <v>1.0349999999999999</v>
          </cell>
          <cell r="M53">
            <v>100</v>
          </cell>
        </row>
        <row r="54">
          <cell r="A54" t="str">
            <v>ALS-6538</v>
          </cell>
          <cell r="B54" t="str">
            <v>BYK-344</v>
          </cell>
          <cell r="C54" t="str">
            <v>Aditivo</v>
          </cell>
          <cell r="D54" t="str">
            <v>Anticrater y nivelación (tensión superficial)</v>
          </cell>
          <cell r="E54" t="str">
            <v>Aditivo superficial de silicona con una fuerte reducción de la tensión superficial, lo que mejora la humectación del sustrato. Mejora el deslizamiento superficial y las propiedades antiblocking</v>
          </cell>
          <cell r="F54" t="str">
            <v>Copolímero modificado con polixiloxano</v>
          </cell>
          <cell r="G54" t="str">
            <v>Líquido</v>
          </cell>
          <cell r="H54" t="str">
            <v>Líquido incoloro</v>
          </cell>
          <cell r="I54">
            <v>23</v>
          </cell>
          <cell r="J54">
            <v>1</v>
          </cell>
          <cell r="K54">
            <v>12</v>
          </cell>
          <cell r="L54">
            <v>0.9382414</v>
          </cell>
          <cell r="M54">
            <v>52</v>
          </cell>
        </row>
        <row r="55">
          <cell r="A55" t="str">
            <v>ALV-4829</v>
          </cell>
          <cell r="B55" t="str">
            <v xml:space="preserve">BYK-300 </v>
          </cell>
          <cell r="C55" t="str">
            <v>Aditivo</v>
          </cell>
          <cell r="D55" t="str">
            <v>Anticrater y nivelación (tensión superficial)</v>
          </cell>
          <cell r="E55" t="str">
            <v>Aditivo superficial de silicona con reducción media de la tensión superficial. Sirve para todos los sistemas base solvente</v>
          </cell>
          <cell r="F55" t="str">
            <v>Solución resina de silicona</v>
          </cell>
          <cell r="G55" t="str">
            <v>Líquido</v>
          </cell>
          <cell r="H55" t="str">
            <v>Líquido incoloro</v>
          </cell>
          <cell r="I55">
            <v>23</v>
          </cell>
          <cell r="J55">
            <v>1</v>
          </cell>
          <cell r="K55">
            <v>12</v>
          </cell>
          <cell r="L55">
            <v>0.93799999999999994</v>
          </cell>
          <cell r="M55">
            <v>52</v>
          </cell>
        </row>
        <row r="56">
          <cell r="A56" t="str">
            <v>ALY-1298</v>
          </cell>
          <cell r="B56" t="str">
            <v>A-C 629 OXID.POLYETHYLENE HOMOPOLYM</v>
          </cell>
          <cell r="C56" t="str">
            <v>Aditivo</v>
          </cell>
          <cell r="D56" t="str">
            <v>Ceras</v>
          </cell>
          <cell r="E56" t="str">
            <v>Mejora la dispersión de los agentes colorantes y da al producto una transparencia agradable y brillo.</v>
          </cell>
          <cell r="F56" t="str">
            <v xml:space="preserve">Polietileno oxidado </v>
          </cell>
          <cell r="G56" t="str">
            <v>sólido</v>
          </cell>
          <cell r="H56" t="str">
            <v>líquido blanco</v>
          </cell>
          <cell r="I56">
            <v>190</v>
          </cell>
          <cell r="J56" t="str">
            <v>_</v>
          </cell>
          <cell r="K56" t="str">
            <v>_</v>
          </cell>
          <cell r="L56">
            <v>0.92700000000000005</v>
          </cell>
          <cell r="M56">
            <v>100</v>
          </cell>
        </row>
        <row r="57">
          <cell r="A57" t="str">
            <v>AM-21-7635</v>
          </cell>
          <cell r="B57" t="str">
            <v>BIOCIDA ROZONE-2000</v>
          </cell>
          <cell r="C57" t="str">
            <v>Aditivo</v>
          </cell>
          <cell r="D57" t="str">
            <v>Aditivos biocidas</v>
          </cell>
          <cell r="E57" t="str">
            <v>Contrarresta efectos de  acidosis.</v>
          </cell>
          <cell r="F57" t="str">
            <v>Eter glicol</v>
          </cell>
          <cell r="G57" t="str">
            <v>Líquido</v>
          </cell>
          <cell r="H57" t="str">
            <v>líquido</v>
          </cell>
          <cell r="I57">
            <v>116</v>
          </cell>
          <cell r="J57" t="str">
            <v>_</v>
          </cell>
          <cell r="K57" t="str">
            <v>_</v>
          </cell>
          <cell r="L57">
            <v>1</v>
          </cell>
          <cell r="M57">
            <v>20.5</v>
          </cell>
        </row>
        <row r="58">
          <cell r="A58" t="str">
            <v>AM-26-1393</v>
          </cell>
          <cell r="B58" t="str">
            <v>PROXEL TN</v>
          </cell>
          <cell r="C58" t="str">
            <v>Aditivo</v>
          </cell>
          <cell r="D58" t="str">
            <v>Aditivos biocidas</v>
          </cell>
          <cell r="E58" t="str">
            <v xml:space="preserve">Previene los malos olores y la conservación del producto. </v>
          </cell>
          <cell r="F58" t="str">
            <v xml:space="preserve">Solución antimicrobiana </v>
          </cell>
          <cell r="G58" t="str">
            <v>Líquido</v>
          </cell>
          <cell r="H58" t="str">
            <v>Líquido</v>
          </cell>
          <cell r="I58">
            <v>110</v>
          </cell>
          <cell r="J58" t="str">
            <v>_</v>
          </cell>
          <cell r="K58" t="str">
            <v>_</v>
          </cell>
          <cell r="L58">
            <v>1.1200000000000001</v>
          </cell>
          <cell r="M58">
            <v>56</v>
          </cell>
        </row>
        <row r="59">
          <cell r="A59" t="str">
            <v>AM-65-2590</v>
          </cell>
          <cell r="B59" t="str">
            <v>HIPOCLORITO DE SODIO 15%</v>
          </cell>
          <cell r="C59" t="str">
            <v>Aditivo</v>
          </cell>
          <cell r="D59" t="str">
            <v>Otros</v>
          </cell>
          <cell r="E59" t="str">
            <v>Ser agente oxidante</v>
          </cell>
          <cell r="F59" t="str">
            <v xml:space="preserve">Hipoclorito de sodio </v>
          </cell>
          <cell r="G59" t="str">
            <v>Líquido</v>
          </cell>
          <cell r="H59" t="str">
            <v>Líquido</v>
          </cell>
          <cell r="I59" t="str">
            <v>_</v>
          </cell>
          <cell r="J59" t="str">
            <v>_</v>
          </cell>
          <cell r="K59" t="str">
            <v>_</v>
          </cell>
          <cell r="L59">
            <v>1.244</v>
          </cell>
          <cell r="M59">
            <v>16</v>
          </cell>
        </row>
        <row r="60">
          <cell r="A60" t="str">
            <v>AP-45-5197</v>
          </cell>
          <cell r="B60" t="str">
            <v>LIMON 34400151</v>
          </cell>
          <cell r="C60" t="str">
            <v>Aditivo</v>
          </cell>
          <cell r="D60" t="str">
            <v>Aditivos perfumes, control de olor</v>
          </cell>
          <cell r="E60" t="str">
            <v>Ser muy soluble en solventes</v>
          </cell>
          <cell r="F60" t="str">
            <v>Aceite esencial de limón</v>
          </cell>
          <cell r="G60" t="str">
            <v>Líquido</v>
          </cell>
          <cell r="H60" t="str">
            <v>Líquido amarillo</v>
          </cell>
          <cell r="I60">
            <v>52</v>
          </cell>
          <cell r="J60" t="str">
            <v>-</v>
          </cell>
          <cell r="K60" t="str">
            <v>-</v>
          </cell>
          <cell r="L60">
            <v>0.9</v>
          </cell>
          <cell r="M60">
            <v>0</v>
          </cell>
        </row>
        <row r="61">
          <cell r="A61" t="str">
            <v>AS-45-6732</v>
          </cell>
          <cell r="B61" t="str">
            <v>CERAFK 110</v>
          </cell>
          <cell r="C61" t="str">
            <v>Aditivo</v>
          </cell>
          <cell r="D61" t="str">
            <v>Ceras</v>
          </cell>
          <cell r="E61" t="str">
            <v>Ser solvente, principalmente usado para productos en la industria auntomotriz. Orientacion de los aluminios y micas</v>
          </cell>
          <cell r="F61" t="str">
            <v>_</v>
          </cell>
          <cell r="G61" t="str">
            <v>Líquido</v>
          </cell>
          <cell r="H61" t="str">
            <v>Liquído blanco</v>
          </cell>
          <cell r="I61">
            <v>25</v>
          </cell>
          <cell r="J61">
            <v>1.4</v>
          </cell>
          <cell r="K61">
            <v>11.3</v>
          </cell>
          <cell r="L61">
            <v>0.9</v>
          </cell>
          <cell r="M61">
            <v>6</v>
          </cell>
        </row>
        <row r="62">
          <cell r="A62" t="str">
            <v>AW-12-7898</v>
          </cell>
          <cell r="B62" t="str">
            <v>BYK-410</v>
          </cell>
          <cell r="C62" t="str">
            <v>Aditivo</v>
          </cell>
          <cell r="D62" t="str">
            <v>Aditivo reológico</v>
          </cell>
          <cell r="E62" t="str">
            <v>Aditivo reológico para sistemas con o sin solventes. Evita la sedimentación y el descuelgue sin afectar la nivelación</v>
          </cell>
          <cell r="F62" t="str">
            <v>Disolución de una úrea modificada</v>
          </cell>
          <cell r="G62" t="str">
            <v>Líquido</v>
          </cell>
          <cell r="H62" t="str">
            <v>Líquido amarillo</v>
          </cell>
          <cell r="I62">
            <v>91</v>
          </cell>
          <cell r="J62">
            <v>1.3</v>
          </cell>
          <cell r="K62">
            <v>9.5</v>
          </cell>
          <cell r="L62">
            <v>1.126369</v>
          </cell>
          <cell r="M62">
            <v>52</v>
          </cell>
        </row>
        <row r="63">
          <cell r="A63" t="str">
            <v>AW-14-1791</v>
          </cell>
          <cell r="B63" t="str">
            <v>DISPERBYK 2163</v>
          </cell>
          <cell r="C63" t="str">
            <v>Aditivo</v>
          </cell>
          <cell r="D63" t="str">
            <v>Humectantes&amp;Surfactantes</v>
          </cell>
          <cell r="E63" t="str">
            <v>Aditivo humectante y de dispersión, de peso molecular alto, para sistemas base solvente y concentrados de pigmento</v>
          </cell>
          <cell r="F63" t="str">
            <v>Disolución de un copolímero en bloque de alto peso molecular, con grupos afines a los pigmentos</v>
          </cell>
          <cell r="G63" t="str">
            <v>Líquido</v>
          </cell>
          <cell r="H63" t="str">
            <v>Líquido</v>
          </cell>
          <cell r="I63">
            <v>26</v>
          </cell>
          <cell r="J63" t="str">
            <v>-</v>
          </cell>
          <cell r="K63" t="str">
            <v>-</v>
          </cell>
          <cell r="L63">
            <v>0.97899999999999998</v>
          </cell>
          <cell r="M63">
            <v>45</v>
          </cell>
        </row>
        <row r="64">
          <cell r="A64" t="str">
            <v>AW-25-7958</v>
          </cell>
          <cell r="B64" t="str">
            <v xml:space="preserve">BYK-085 </v>
          </cell>
          <cell r="C64" t="str">
            <v>Aditivo</v>
          </cell>
          <cell r="D64" t="str">
            <v>Humectantes&amp;Surfactantes</v>
          </cell>
          <cell r="E64" t="str">
            <v>Aditivo de superficie y entiespumante. No contiene solventes, por lo que es usado especialemente en sistemas donde se requieren aditivos sin solvente</v>
          </cell>
          <cell r="F64" t="str">
            <v>Metil alquil polisiloxano</v>
          </cell>
          <cell r="G64" t="str">
            <v>Líquido</v>
          </cell>
          <cell r="H64" t="str">
            <v>Líquido amarillo ligero</v>
          </cell>
          <cell r="I64">
            <v>100</v>
          </cell>
          <cell r="J64">
            <v>0.8</v>
          </cell>
          <cell r="K64" t="str">
            <v>-</v>
          </cell>
          <cell r="L64">
            <v>0.90229349999999997</v>
          </cell>
          <cell r="M64">
            <v>100</v>
          </cell>
        </row>
        <row r="65">
          <cell r="A65" t="str">
            <v>AW-31-2999</v>
          </cell>
          <cell r="B65" t="str">
            <v>ANTI TERRA 204</v>
          </cell>
          <cell r="C65" t="str">
            <v>Aditivo</v>
          </cell>
          <cell r="D65" t="str">
            <v>Aditivo reológico</v>
          </cell>
          <cell r="E65" t="str">
            <v>Agente promotor de adhesión</v>
          </cell>
          <cell r="F65" t="str">
            <v>Poliaminoamidas &amp; éster de ácido</v>
          </cell>
          <cell r="G65" t="str">
            <v>Líquido</v>
          </cell>
          <cell r="H65" t="str">
            <v>Líquido café</v>
          </cell>
          <cell r="I65">
            <v>31</v>
          </cell>
          <cell r="J65">
            <v>1</v>
          </cell>
          <cell r="K65">
            <v>13</v>
          </cell>
          <cell r="L65">
            <v>0.92920000000000003</v>
          </cell>
          <cell r="M65">
            <v>52</v>
          </cell>
        </row>
        <row r="66">
          <cell r="A66" t="str">
            <v>AW-33-7455</v>
          </cell>
          <cell r="B66" t="str">
            <v>NONILFENOL ETOXILADO/ TERGITOL NP10/ ARKOPAL N-100</v>
          </cell>
          <cell r="C66" t="str">
            <v>Aditivo</v>
          </cell>
          <cell r="D66" t="str">
            <v>Humectantes&amp;Surfactantes</v>
          </cell>
          <cell r="E66" t="str">
            <v>Usado como dispersante.</v>
          </cell>
          <cell r="F66" t="str">
            <v>Etoxilatos de nonilfenol</v>
          </cell>
          <cell r="G66" t="str">
            <v>Líquido</v>
          </cell>
          <cell r="H66" t="str">
            <v>Líquido</v>
          </cell>
          <cell r="I66">
            <v>197</v>
          </cell>
          <cell r="J66">
            <v>0</v>
          </cell>
          <cell r="K66">
            <v>0</v>
          </cell>
          <cell r="L66">
            <v>1.06</v>
          </cell>
          <cell r="M66">
            <v>0</v>
          </cell>
        </row>
        <row r="67">
          <cell r="A67" t="str">
            <v>AW-38-2574</v>
          </cell>
          <cell r="B67" t="str">
            <v>SOLSPERSE 8000</v>
          </cell>
          <cell r="C67" t="str">
            <v>Aditivo</v>
          </cell>
          <cell r="D67" t="str">
            <v>Humectantes&amp;Surfactantes</v>
          </cell>
          <cell r="E67" t="str">
            <v>Se caracterizan por ser altamente  de carácter básico.</v>
          </cell>
          <cell r="F67" t="str">
            <v xml:space="preserve">Amida polimerica </v>
          </cell>
          <cell r="G67" t="str">
            <v>Líquido</v>
          </cell>
          <cell r="H67" t="str">
            <v>Líquido</v>
          </cell>
          <cell r="I67">
            <v>92</v>
          </cell>
          <cell r="J67" t="str">
            <v>_</v>
          </cell>
          <cell r="K67" t="str">
            <v>_</v>
          </cell>
          <cell r="L67">
            <v>0.94</v>
          </cell>
          <cell r="M67">
            <v>100</v>
          </cell>
        </row>
        <row r="68">
          <cell r="A68" t="str">
            <v>AW-38-9963</v>
          </cell>
          <cell r="B68" t="str">
            <v>DISPERBYK 162</v>
          </cell>
          <cell r="C68" t="str">
            <v>Aditivo</v>
          </cell>
          <cell r="D68" t="str">
            <v>Humectantes&amp;Surfactantes</v>
          </cell>
          <cell r="E68" t="str">
            <v>Aditivo humectante y de dispersión, de alto peso molecular, para sistemas base solvente y concentrados de pigmento. Especialmente adecuado para estabilizar negros de humo así como pigmentos orgánicos.</v>
          </cell>
          <cell r="F68" t="str">
            <v>Solución copolímero en bloque de alto peso molecular</v>
          </cell>
          <cell r="G68" t="str">
            <v>Líquido</v>
          </cell>
          <cell r="H68" t="str">
            <v>Líquido amarillo</v>
          </cell>
          <cell r="I68">
            <v>28</v>
          </cell>
          <cell r="J68">
            <v>1.2</v>
          </cell>
          <cell r="K68">
            <v>12</v>
          </cell>
          <cell r="L68">
            <v>1.002948</v>
          </cell>
          <cell r="M68">
            <v>38</v>
          </cell>
        </row>
        <row r="69">
          <cell r="A69" t="str">
            <v>AW-39-8413</v>
          </cell>
          <cell r="B69" t="str">
            <v>TENSAPOL NF-6</v>
          </cell>
          <cell r="C69" t="str">
            <v>Aditivo</v>
          </cell>
          <cell r="D69" t="str">
            <v>Humectantes&amp;Surfactantes</v>
          </cell>
          <cell r="E69" t="str">
            <v>Ser emulsionante en muchos de los productos comerciales como en pinturas.</v>
          </cell>
          <cell r="F69" t="str">
            <v>Nonifenol etoxilado</v>
          </cell>
          <cell r="G69" t="str">
            <v>Líquido</v>
          </cell>
          <cell r="H69" t="str">
            <v>Líquido</v>
          </cell>
          <cell r="I69">
            <v>219</v>
          </cell>
          <cell r="J69" t="str">
            <v>_</v>
          </cell>
          <cell r="K69" t="str">
            <v>_</v>
          </cell>
          <cell r="L69">
            <v>1.0409999999999999</v>
          </cell>
          <cell r="M69">
            <v>100</v>
          </cell>
        </row>
        <row r="70">
          <cell r="A70" t="str">
            <v>AW-41-1167</v>
          </cell>
          <cell r="B70" t="str">
            <v>EFKA 3034</v>
          </cell>
          <cell r="C70" t="str">
            <v>Aditivo</v>
          </cell>
          <cell r="D70" t="str">
            <v>Humectantes&amp;Surfactantes</v>
          </cell>
          <cell r="E70" t="str">
            <v>Aditivo diseñado para reducir la tensión superficial, mejorar la humectación del sustrato, reducir el cráter y mejorar la nivelación</v>
          </cell>
          <cell r="F70" t="str">
            <v>Fluorocarbonado que contiene polisiloxano modificado organicamente</v>
          </cell>
          <cell r="G70" t="str">
            <v>Líquido</v>
          </cell>
          <cell r="H70" t="str">
            <v>Líquido</v>
          </cell>
          <cell r="I70">
            <v>32</v>
          </cell>
          <cell r="J70">
            <v>1.9</v>
          </cell>
          <cell r="K70" t="str">
            <v>-</v>
          </cell>
          <cell r="L70">
            <v>0.97899999999999998</v>
          </cell>
          <cell r="M70">
            <v>51.5</v>
          </cell>
        </row>
        <row r="71">
          <cell r="A71" t="str">
            <v>AW-43-6456</v>
          </cell>
          <cell r="B71" t="str">
            <v>DISPERBYK- 2155</v>
          </cell>
          <cell r="C71" t="str">
            <v>Aditivo</v>
          </cell>
          <cell r="D71" t="str">
            <v>Humectantes&amp;Surfactantes</v>
          </cell>
          <cell r="E71" t="str">
            <v>Aditivo humectante y dispersante para sistemas con y sin disolvente y concentrados de pigmentos. Debe añadirse a la molienda. Sus propiedades defloculantes incrementa el brillo, la fuerza colorante, la transparencia y el poder cubriente (según el pigmento)</v>
          </cell>
          <cell r="F71" t="str">
            <v>Copolímero en bloque con grupos afines a los pigmentos</v>
          </cell>
          <cell r="G71" t="str">
            <v>Líquido</v>
          </cell>
          <cell r="H71" t="str">
            <v>Líquido amarillo</v>
          </cell>
          <cell r="I71">
            <v>100</v>
          </cell>
          <cell r="J71" t="str">
            <v>-</v>
          </cell>
          <cell r="K71" t="str">
            <v>-</v>
          </cell>
          <cell r="L71">
            <v>1.0609999999999999</v>
          </cell>
          <cell r="M71">
            <v>100</v>
          </cell>
        </row>
        <row r="72">
          <cell r="A72" t="str">
            <v>AW-44-3388</v>
          </cell>
          <cell r="B72" t="str">
            <v>SOLSSPERSE 24000 SC</v>
          </cell>
          <cell r="C72" t="str">
            <v>Aditivo</v>
          </cell>
          <cell r="D72" t="str">
            <v>Humectantes&amp;Surfactantes</v>
          </cell>
          <cell r="E72" t="str">
            <v>Dispersante polimerico 100% activo que mejora la dispersión del pigmento y la estabilidad en líquidos orgánicos. Mejora el brillo</v>
          </cell>
          <cell r="F72" t="str">
            <v>Dispersante Polymerico 100% Activo</v>
          </cell>
          <cell r="G72" t="str">
            <v>Sólido</v>
          </cell>
          <cell r="H72" t="str">
            <v>Sólido amarillo</v>
          </cell>
          <cell r="I72" t="str">
            <v>-</v>
          </cell>
          <cell r="J72" t="str">
            <v>-</v>
          </cell>
          <cell r="K72" t="str">
            <v>-</v>
          </cell>
          <cell r="L72">
            <v>1.1299999999999999</v>
          </cell>
          <cell r="M72">
            <v>100</v>
          </cell>
        </row>
        <row r="73">
          <cell r="A73" t="str">
            <v>AW-65-1222</v>
          </cell>
          <cell r="B73" t="str">
            <v>METHOCEL 856</v>
          </cell>
          <cell r="C73" t="str">
            <v>Aditivo</v>
          </cell>
          <cell r="D73" t="str">
            <v>Humectantes&amp;Surfactantes</v>
          </cell>
          <cell r="E73" t="str">
            <v>Tener buene compatiblidad con las sales metálicas y con compuestos orgánico iónicos.</v>
          </cell>
          <cell r="F73" t="str">
            <v>Hidrixi propil- metil celulosa</v>
          </cell>
          <cell r="G73" t="str">
            <v>Líquido</v>
          </cell>
          <cell r="H73" t="str">
            <v>polvo blanco</v>
          </cell>
          <cell r="I73">
            <v>0</v>
          </cell>
          <cell r="J73" t="str">
            <v>_</v>
          </cell>
          <cell r="K73" t="str">
            <v>_</v>
          </cell>
          <cell r="L73">
            <v>0.45</v>
          </cell>
          <cell r="M73">
            <v>92</v>
          </cell>
        </row>
        <row r="74">
          <cell r="A74" t="str">
            <v>AW-65-9169</v>
          </cell>
          <cell r="B74" t="str">
            <v>DISPERBYK 180</v>
          </cell>
          <cell r="C74" t="str">
            <v>Aditivo</v>
          </cell>
          <cell r="D74" t="str">
            <v>Humectantes&amp;Surfactantes</v>
          </cell>
          <cell r="E74" t="str">
            <v>Aditivo humectante y dispersante para sistemas con y sin disolvente y acuosos para deflocular y estabilizar pigmentos inorgánicos, especialmente óxido de titanio</v>
          </cell>
          <cell r="F74" t="str">
            <v>Copolímero alquilamonio con grupos ácidos</v>
          </cell>
          <cell r="G74" t="str">
            <v>Líquido</v>
          </cell>
          <cell r="H74" t="str">
            <v>Líquido amarillo</v>
          </cell>
          <cell r="I74">
            <v>100</v>
          </cell>
          <cell r="J74" t="str">
            <v>-</v>
          </cell>
          <cell r="K74" t="str">
            <v>-</v>
          </cell>
          <cell r="L74">
            <v>1.075</v>
          </cell>
          <cell r="M74">
            <v>100</v>
          </cell>
        </row>
        <row r="75">
          <cell r="A75" t="str">
            <v>AW-92-1299</v>
          </cell>
          <cell r="B75" t="str">
            <v>BYK 331</v>
          </cell>
          <cell r="C75" t="str">
            <v>Aditivo</v>
          </cell>
          <cell r="D75" t="str">
            <v>Humectantes&amp;Surfactantes</v>
          </cell>
          <cell r="E75" t="str">
            <v>Aditivo superficial de silicona para sistemas con y sin solvente y acuosos con reducción media de la tensión superficial y incremento medio del deslizamiento</v>
          </cell>
          <cell r="F75" t="str">
            <v>Polidimetilsiloxano modificado con poliéster</v>
          </cell>
          <cell r="G75" t="str">
            <v>Líquido</v>
          </cell>
          <cell r="H75" t="str">
            <v>Líquido amarillo</v>
          </cell>
          <cell r="I75">
            <v>101</v>
          </cell>
          <cell r="J75">
            <v>1.2</v>
          </cell>
          <cell r="K75">
            <v>10.6</v>
          </cell>
          <cell r="L75">
            <v>1.04</v>
          </cell>
          <cell r="M75">
            <v>100</v>
          </cell>
        </row>
        <row r="76">
          <cell r="A76" t="str">
            <v>AW-94-1482</v>
          </cell>
          <cell r="B76" t="str">
            <v>DISPERBYK-2025</v>
          </cell>
          <cell r="C76" t="str">
            <v>Aditivo</v>
          </cell>
          <cell r="D76" t="str">
            <v>Humectantes&amp;Surfactantes</v>
          </cell>
          <cell r="E76" t="str">
            <v>Aditivo humectante y dispersante de alto peso molecular para sistemas base solvente. Se puede usar para pigmentos orgánico e inorgánicos</v>
          </cell>
          <cell r="F76" t="str">
            <v>Copolimero estructurado del acrilato, con grupos afines a los pigmentos</v>
          </cell>
          <cell r="G76" t="str">
            <v>Líquido</v>
          </cell>
          <cell r="H76" t="str">
            <v>Líquido amarillo</v>
          </cell>
          <cell r="I76">
            <v>48</v>
          </cell>
          <cell r="J76">
            <v>1.5</v>
          </cell>
          <cell r="K76">
            <v>10.8</v>
          </cell>
          <cell r="L76">
            <v>1.03</v>
          </cell>
          <cell r="M76">
            <v>70</v>
          </cell>
        </row>
        <row r="77">
          <cell r="A77" t="str">
            <v>AW-95-3185</v>
          </cell>
          <cell r="B77" t="str">
            <v>DISPERBYK 161/TEXAPHOR P 61</v>
          </cell>
          <cell r="C77" t="str">
            <v>Aditivo</v>
          </cell>
          <cell r="D77" t="str">
            <v>Humectantes&amp;Surfactantes</v>
          </cell>
          <cell r="E77" t="str">
            <v>Aditivo humectante y dispersante sistemas base solvente y concentrados de pigmentos. Particularmente adecuado para negros de humo con una partícula fina así como para pigmentos orgánicos. Sus propiedades defloculantes incrementa el brillo, la fuerza colorante, la transparencia y el poder cubriente</v>
          </cell>
          <cell r="F77" t="str">
            <v>1-Metoxi-2-propil acetato</v>
          </cell>
          <cell r="G77" t="str">
            <v>Líquido</v>
          </cell>
          <cell r="H77" t="str">
            <v>Líquido amarillo</v>
          </cell>
          <cell r="I77">
            <v>38</v>
          </cell>
          <cell r="J77">
            <v>1.2</v>
          </cell>
          <cell r="K77">
            <v>12</v>
          </cell>
          <cell r="L77">
            <v>1.02</v>
          </cell>
          <cell r="M77">
            <v>30</v>
          </cell>
        </row>
        <row r="78">
          <cell r="A78" t="str">
            <v>AWB-1481</v>
          </cell>
          <cell r="B78" t="str">
            <v>DOW CORNING ADDITIVE 56</v>
          </cell>
          <cell r="C78" t="str">
            <v>Aditivo</v>
          </cell>
          <cell r="D78" t="str">
            <v>Humectantes&amp;Surfactantes</v>
          </cell>
          <cell r="E78" t="str">
            <v>Aditivo siloxano que elimina la microespuma en sistemas base solvente y actúa como agente nivelante. También mejora la resistencia al rayado</v>
          </cell>
          <cell r="F78" t="str">
            <v>Silicona líquida modificada</v>
          </cell>
          <cell r="G78" t="str">
            <v>Líquido</v>
          </cell>
          <cell r="H78" t="str">
            <v>Líquido</v>
          </cell>
          <cell r="I78">
            <v>204</v>
          </cell>
          <cell r="J78" t="str">
            <v>-</v>
          </cell>
          <cell r="K78" t="str">
            <v>-</v>
          </cell>
          <cell r="L78">
            <v>1.007741</v>
          </cell>
          <cell r="M78">
            <v>100</v>
          </cell>
        </row>
        <row r="79">
          <cell r="A79" t="str">
            <v>AWM-5787</v>
          </cell>
          <cell r="B79" t="str">
            <v>MULTIFLOW- 50% SOLN. OF MODAFLOW</v>
          </cell>
          <cell r="C79" t="str">
            <v>Aditivo</v>
          </cell>
          <cell r="D79" t="str">
            <v>Humectantes&amp;Surfactantes</v>
          </cell>
          <cell r="E79" t="str">
            <v>Agente de revestimiento</v>
          </cell>
          <cell r="F79" t="str">
            <v xml:space="preserve">CopolÍmero acrílico </v>
          </cell>
          <cell r="G79" t="str">
            <v>Líquido</v>
          </cell>
          <cell r="H79" t="str">
            <v>Líquido</v>
          </cell>
          <cell r="I79">
            <v>26.7</v>
          </cell>
          <cell r="J79" t="str">
            <v>_</v>
          </cell>
          <cell r="K79" t="str">
            <v>_</v>
          </cell>
          <cell r="L79">
            <v>0.93</v>
          </cell>
          <cell r="M79">
            <v>50</v>
          </cell>
        </row>
        <row r="80">
          <cell r="A80" t="str">
            <v>AWP-448</v>
          </cell>
          <cell r="B80" t="str">
            <v>OROTAN 731 (25%)</v>
          </cell>
          <cell r="C80" t="str">
            <v>Aditivo</v>
          </cell>
          <cell r="D80" t="str">
            <v>Humectantes&amp;Surfactantes</v>
          </cell>
          <cell r="E80" t="str">
            <v>PolÍmero dispersante</v>
          </cell>
          <cell r="F80" t="str">
            <v>Ácido carbocilo</v>
          </cell>
          <cell r="G80" t="str">
            <v>Líquido</v>
          </cell>
          <cell r="H80" t="str">
            <v>Líquido</v>
          </cell>
          <cell r="I80">
            <v>100</v>
          </cell>
          <cell r="J80" t="str">
            <v>_</v>
          </cell>
          <cell r="K80" t="str">
            <v>_</v>
          </cell>
          <cell r="L80">
            <v>1.1020000000000001</v>
          </cell>
          <cell r="M80">
            <v>25</v>
          </cell>
        </row>
        <row r="81">
          <cell r="A81" t="str">
            <v>AWP-6967</v>
          </cell>
          <cell r="B81" t="str">
            <v>BLEACHED SOYA LECITHIN</v>
          </cell>
          <cell r="C81" t="str">
            <v>Aditivo</v>
          </cell>
          <cell r="D81" t="str">
            <v>Humectantes&amp;Surfactantes</v>
          </cell>
          <cell r="E81" t="str">
            <v>Actúa como humectante y agente dispersante en la molienda del pigmento en pinturas base solvente</v>
          </cell>
          <cell r="F81" t="str">
            <v>Lecitina de soya</v>
          </cell>
          <cell r="G81" t="str">
            <v>Líquido</v>
          </cell>
          <cell r="H81" t="str">
            <v>Líquido ambar</v>
          </cell>
          <cell r="I81">
            <v>213</v>
          </cell>
          <cell r="J81" t="str">
            <v>-</v>
          </cell>
          <cell r="K81" t="str">
            <v>-</v>
          </cell>
          <cell r="L81">
            <v>1.0309999999999999</v>
          </cell>
          <cell r="M81">
            <v>100</v>
          </cell>
        </row>
        <row r="82">
          <cell r="A82" t="str">
            <v>AWR-8217</v>
          </cell>
          <cell r="B82" t="str">
            <v xml:space="preserve">  BYK P-104S </v>
          </cell>
          <cell r="C82" t="str">
            <v>Aditivo</v>
          </cell>
          <cell r="D82" t="str">
            <v>Humectantes&amp;Surfactantes</v>
          </cell>
          <cell r="E82" t="str">
            <v>Aditivo que contiene una pequeña cantidad de silicona para evitar de una forma más eficiente la flotación. Ayuda a prevenir la células de Bénard, mejorar el deslizamiento superficial, la nivelación y la orientación de los mateantes o de los pigmentos de aluminio.</v>
          </cell>
          <cell r="F82" t="str">
            <v>Surfactante anionico</v>
          </cell>
          <cell r="G82" t="str">
            <v>Líquido</v>
          </cell>
          <cell r="H82" t="str">
            <v>Líquido Marrón</v>
          </cell>
          <cell r="I82">
            <v>27</v>
          </cell>
          <cell r="J82">
            <v>0.8</v>
          </cell>
          <cell r="K82">
            <v>7.6</v>
          </cell>
          <cell r="L82">
            <v>0.95</v>
          </cell>
          <cell r="M82">
            <v>50</v>
          </cell>
        </row>
        <row r="83">
          <cell r="A83" t="str">
            <v>AWS-9088</v>
          </cell>
          <cell r="B83" t="str">
            <v>DISPERBYK-130</v>
          </cell>
          <cell r="C83" t="str">
            <v>Aditivo</v>
          </cell>
          <cell r="D83" t="str">
            <v>Humectantes&amp;Surfactantes</v>
          </cell>
          <cell r="E83" t="str">
            <v>Aditivo humectante y dispersante para pinturas base solvente. Estabiliza pigmentos de óxidos metálicos y negro de humo. Tiene fuerte afinidad por los pigmentos con grupos ácidos. Se usa principalmente en sistemas acrílicos/melamina y alcidicos/melamina</v>
          </cell>
          <cell r="F83" t="str">
            <v>Solución poliamida</v>
          </cell>
          <cell r="G83" t="str">
            <v>Líquido</v>
          </cell>
          <cell r="H83" t="str">
            <v>Líquido Marrón</v>
          </cell>
          <cell r="I83">
            <v>45</v>
          </cell>
          <cell r="J83">
            <v>1</v>
          </cell>
          <cell r="K83">
            <v>10.6</v>
          </cell>
          <cell r="L83">
            <v>0.92997339999999995</v>
          </cell>
          <cell r="M83">
            <v>52</v>
          </cell>
        </row>
        <row r="84">
          <cell r="A84" t="str">
            <v>AWV-2518</v>
          </cell>
          <cell r="B84" t="str">
            <v>BYK-P 104</v>
          </cell>
          <cell r="C84" t="str">
            <v>Aditivo</v>
          </cell>
          <cell r="D84" t="str">
            <v>Humectantes&amp;Surfactantes</v>
          </cell>
          <cell r="E84" t="str">
            <v xml:space="preserve">Aditivo de control de la floculación y agente disersante para sistemas base solvente, de media a alta polaridad para prevenir "flooding/floating" de dióxido de titanio en combinación con pigmentos coloreados </v>
          </cell>
          <cell r="F84" t="str">
            <v>Solución ácido carboxílico insaturado</v>
          </cell>
          <cell r="G84" t="str">
            <v>Líquido</v>
          </cell>
          <cell r="H84" t="str">
            <v>Líquido amarillo</v>
          </cell>
          <cell r="I84">
            <v>28</v>
          </cell>
          <cell r="J84">
            <v>0.8</v>
          </cell>
          <cell r="K84">
            <v>7.6</v>
          </cell>
          <cell r="L84">
            <v>0.94782750000000004</v>
          </cell>
          <cell r="M84">
            <v>50</v>
          </cell>
        </row>
        <row r="85">
          <cell r="A85" t="str">
            <v>AWW-1215</v>
          </cell>
          <cell r="B85" t="str">
            <v xml:space="preserve">DISPERBYK 163 </v>
          </cell>
          <cell r="C85" t="str">
            <v>Aditivo</v>
          </cell>
          <cell r="D85" t="str">
            <v>Humectantes&amp;Surfactantes</v>
          </cell>
          <cell r="E85" t="str">
            <v xml:space="preserve">Aditivo humectante y dispersante de alto peso molecular para sistemas base solvente y concentrados de pigmentos. </v>
          </cell>
          <cell r="F85" t="str">
            <v>Disolución de un copolímero de alto peso molecular</v>
          </cell>
          <cell r="G85" t="str">
            <v>Líquido</v>
          </cell>
          <cell r="H85" t="str">
            <v>Líquido incoloro</v>
          </cell>
          <cell r="I85">
            <v>28</v>
          </cell>
          <cell r="J85">
            <v>1.2</v>
          </cell>
          <cell r="K85">
            <v>12</v>
          </cell>
          <cell r="L85">
            <v>0.99815469999999995</v>
          </cell>
          <cell r="M85">
            <v>45</v>
          </cell>
        </row>
        <row r="86">
          <cell r="A86" t="str">
            <v>AWW-926</v>
          </cell>
          <cell r="B86" t="str">
            <v>NUOSPERSE 657 NA</v>
          </cell>
          <cell r="C86" t="str">
            <v>Aditivo</v>
          </cell>
          <cell r="D86" t="str">
            <v>Humectantes&amp;Surfactantes</v>
          </cell>
          <cell r="E86" t="str">
            <v>Agente humectante y dispersante de pigmentos para sistemas base solvente. Da baja viscosidad a la pasta de molienda, mejora la estabilidad de la pintura, da mejor poder de coloración a la pintura</v>
          </cell>
          <cell r="F86" t="str">
            <v>Solución poliester modificada</v>
          </cell>
          <cell r="G86" t="str">
            <v>Líquido</v>
          </cell>
          <cell r="H86" t="str">
            <v>Líquido ambar</v>
          </cell>
          <cell r="I86">
            <v>50</v>
          </cell>
          <cell r="J86">
            <v>0.5</v>
          </cell>
          <cell r="K86">
            <v>6.5</v>
          </cell>
          <cell r="L86">
            <v>0.95</v>
          </cell>
          <cell r="M86">
            <v>70</v>
          </cell>
        </row>
        <row r="87">
          <cell r="A87" t="str">
            <v>AX-12-5824</v>
          </cell>
          <cell r="B87" t="str">
            <v>OCTOATO CALCIO SECAN 701</v>
          </cell>
          <cell r="C87" t="str">
            <v>Aditivo</v>
          </cell>
          <cell r="D87" t="str">
            <v>Secantes</v>
          </cell>
          <cell r="E87" t="str">
            <v>Sal orgánica:Secante auxiliar que en presencia de octoato de cobalto y/o manganeso incrementa el secado de fondo de la película. Presenta bajo color y previene la formación de nata sobre la pintura durante su almacenamiento, evita el corrugado y el blistering</v>
          </cell>
          <cell r="F87" t="str">
            <v>Octoato de calcio</v>
          </cell>
          <cell r="G87" t="str">
            <v>Líquido</v>
          </cell>
          <cell r="H87" t="str">
            <v>Líquido</v>
          </cell>
          <cell r="I87">
            <v>38</v>
          </cell>
          <cell r="J87" t="str">
            <v>_</v>
          </cell>
          <cell r="K87" t="str">
            <v>_</v>
          </cell>
          <cell r="L87">
            <v>0.89</v>
          </cell>
          <cell r="M87">
            <v>32</v>
          </cell>
        </row>
        <row r="88">
          <cell r="A88" t="str">
            <v>AX-12-6116</v>
          </cell>
          <cell r="B88" t="str">
            <v>SECAN 702</v>
          </cell>
          <cell r="C88" t="str">
            <v>Aditivo</v>
          </cell>
          <cell r="D88" t="str">
            <v>Secantes</v>
          </cell>
          <cell r="E88" t="str">
            <v>Secante que actúa como catalizador de oxidación con acción dirigida sobre todo hacia la superficie, por esto se utiliza en combinación con otros octoatos. En esmaltes horneables se puede utilizar solo, pero en cantidades muy pequeñas. Con SECAN 702 se obtienen películas más duras pero más quebradizas y menos durables que con octoato de cobalto, pero tiene la ventaja de producir menos nata en el almacenamiento. Se debe usar en pequeñas cantidades ya que puede producir corrugamiento en películas secadas al aire</v>
          </cell>
          <cell r="F88" t="str">
            <v>2-Etilhexanoato manganeso</v>
          </cell>
          <cell r="G88" t="str">
            <v>Líquido</v>
          </cell>
          <cell r="H88" t="str">
            <v>Líquido claro</v>
          </cell>
          <cell r="I88">
            <v>42</v>
          </cell>
          <cell r="J88" t="str">
            <v>-</v>
          </cell>
          <cell r="K88" t="str">
            <v>-</v>
          </cell>
          <cell r="L88">
            <v>0.89</v>
          </cell>
          <cell r="M88">
            <v>55</v>
          </cell>
        </row>
        <row r="89">
          <cell r="A89" t="str">
            <v>AX-34-9549</v>
          </cell>
          <cell r="B89" t="str">
            <v>OCTOATO DE ZIRCONIO SECAN 704</v>
          </cell>
          <cell r="C89" t="str">
            <v>Aditivo</v>
          </cell>
          <cell r="D89" t="str">
            <v>Secantes</v>
          </cell>
          <cell r="E89" t="str">
            <v>Secante auxiliar que en presencia de octoato de cobalto y/o manganeso incrementa el secado de fondo de la película. Presenta bajo color y previene la formación de nata sobre la pintura durante su almacenamiento, evita el corrugado y el blistering</v>
          </cell>
          <cell r="F89" t="str">
            <v>Octoato de zirconio</v>
          </cell>
          <cell r="G89" t="str">
            <v>Líquido</v>
          </cell>
          <cell r="H89" t="str">
            <v>Liquído</v>
          </cell>
          <cell r="I89">
            <v>42</v>
          </cell>
          <cell r="J89" t="str">
            <v>_</v>
          </cell>
          <cell r="K89" t="str">
            <v>_</v>
          </cell>
          <cell r="L89">
            <v>0.9</v>
          </cell>
          <cell r="M89">
            <v>78</v>
          </cell>
        </row>
        <row r="90">
          <cell r="A90" t="str">
            <v>AX-43-7695</v>
          </cell>
          <cell r="B90" t="str">
            <v>SECAN 712 CO</v>
          </cell>
          <cell r="C90" t="str">
            <v>Aditivo</v>
          </cell>
          <cell r="D90" t="str">
            <v>Secantes</v>
          </cell>
          <cell r="E90" t="str">
            <v>Acción secante rápida dirigida unicamente hacia la superficie del recubrimiento, por su rapidez puede producir corrugamiento ya que no se logra un secado uniforme. Para esto se debe agregar octoato de zinc. En cantidades grande puede producir nata durante el almacenamiento, disminuir la resistencia a la intemperie y producir una coloración indeseable en barnices horneables</v>
          </cell>
          <cell r="F90" t="str">
            <v>Octoato de cobalto</v>
          </cell>
          <cell r="G90" t="str">
            <v>Líquido</v>
          </cell>
          <cell r="H90" t="str">
            <v>Líquido púrpura</v>
          </cell>
          <cell r="I90">
            <v>38</v>
          </cell>
          <cell r="J90">
            <v>1</v>
          </cell>
          <cell r="K90">
            <v>13.3</v>
          </cell>
          <cell r="L90">
            <v>1.02</v>
          </cell>
          <cell r="M90">
            <v>69</v>
          </cell>
        </row>
        <row r="91">
          <cell r="A91" t="str">
            <v>AX-51-3878</v>
          </cell>
          <cell r="B91" t="str">
            <v>SECAN 708</v>
          </cell>
          <cell r="C91" t="str">
            <v>Aditivo</v>
          </cell>
          <cell r="D91" t="str">
            <v>Secantes</v>
          </cell>
          <cell r="E91" t="str">
            <v>Es un secante auxiliar, NO es un catalizador de oxidación o polimerización. Ayuda a formar películas más duras y brillantes. Promueve la oxidación hacia la parte inferior de la película. Se usa con octoato de cobalto y/o de manganeso para evotar el corrugamiento en esmaltes horneables. También puede funcionar como agente humectante y dispersante</v>
          </cell>
          <cell r="F91" t="str">
            <v>Octoato de zinc</v>
          </cell>
          <cell r="G91" t="str">
            <v>Líquido</v>
          </cell>
          <cell r="H91" t="str">
            <v>Líquido claro</v>
          </cell>
          <cell r="I91">
            <v>38</v>
          </cell>
          <cell r="J91" t="str">
            <v>-</v>
          </cell>
          <cell r="K91" t="str">
            <v>-</v>
          </cell>
          <cell r="L91">
            <v>0.9</v>
          </cell>
          <cell r="M91">
            <v>50</v>
          </cell>
        </row>
        <row r="92">
          <cell r="A92" t="str">
            <v>AX-61-4565</v>
          </cell>
          <cell r="B92" t="str">
            <v>ECOS ND 15 - 4%</v>
          </cell>
          <cell r="C92" t="str">
            <v>Aditivo</v>
          </cell>
          <cell r="D92" t="str">
            <v>Secantes</v>
          </cell>
          <cell r="E92" t="str">
            <v>Secante auxiliar que en presencia de octoato de cobalto y/o manganeso incrementa el secado de fondo de la película. Presenta bajo color y previene la formación de nata sobre la pintura durante su almacenamiento, evita el corrugado y el blistering</v>
          </cell>
          <cell r="F92" t="str">
            <v>CATALYST DRIER</v>
          </cell>
          <cell r="G92" t="str">
            <v>Líquido</v>
          </cell>
          <cell r="H92" t="str">
            <v>Líquido azul</v>
          </cell>
          <cell r="I92" t="str">
            <v>_</v>
          </cell>
          <cell r="J92" t="str">
            <v>_</v>
          </cell>
          <cell r="K92" t="str">
            <v>_</v>
          </cell>
          <cell r="L92">
            <v>0.98</v>
          </cell>
          <cell r="M92">
            <v>84.2</v>
          </cell>
        </row>
        <row r="93">
          <cell r="A93" t="str">
            <v>AX-63-2015</v>
          </cell>
          <cell r="B93" t="str">
            <v>SECAN 724 ZR</v>
          </cell>
          <cell r="C93" t="str">
            <v>Aditivo</v>
          </cell>
          <cell r="D93" t="str">
            <v>Secantes</v>
          </cell>
          <cell r="E93" t="str">
            <v>Secante auxiliar más útil libre de plomo que imparte brillo y ayuda a la retención del color.  Se usa en barnices transparentes, pinturas de color blancas a base de resina alquídica, en tintas, esmaltes y barnices horneables. Su desempeño no es tan bueno cuando se tienen condiciones de baja temperatura y alta humedad</v>
          </cell>
          <cell r="F93" t="str">
            <v>Octoato de zirconio</v>
          </cell>
          <cell r="G93" t="str">
            <v>Líquido</v>
          </cell>
          <cell r="H93" t="str">
            <v>Líquido incoloro a amarillo claro</v>
          </cell>
          <cell r="I93">
            <v>38</v>
          </cell>
          <cell r="J93">
            <v>1</v>
          </cell>
          <cell r="K93">
            <v>8</v>
          </cell>
          <cell r="L93">
            <v>1.26</v>
          </cell>
          <cell r="M93">
            <v>80</v>
          </cell>
        </row>
        <row r="94">
          <cell r="A94" t="str">
            <v>AX-92-8421</v>
          </cell>
          <cell r="B94" t="str">
            <v>OCTOATO COBALTO SECAN 706 AL 6%</v>
          </cell>
          <cell r="C94" t="str">
            <v>Aditivo</v>
          </cell>
          <cell r="D94" t="str">
            <v>Secantes</v>
          </cell>
          <cell r="E94" t="str">
            <v>Secante auxiliar que en presencia de octoato de cobalto y/o manganeso incrementa el secado de fondo de la película. Presenta bajo color y previene la formación de nata sobre la pintura durante su almacenamiento, evita el corrugado y el blistering</v>
          </cell>
          <cell r="F94" t="str">
            <v>Octoato de cobalto</v>
          </cell>
          <cell r="G94" t="str">
            <v>Líquido</v>
          </cell>
          <cell r="H94" t="str">
            <v>Líquido rojo</v>
          </cell>
          <cell r="I94" t="str">
            <v>_</v>
          </cell>
          <cell r="J94" t="str">
            <v>_</v>
          </cell>
          <cell r="K94" t="str">
            <v>_</v>
          </cell>
          <cell r="L94">
            <v>0.89</v>
          </cell>
          <cell r="M94">
            <v>39</v>
          </cell>
        </row>
        <row r="95">
          <cell r="A95" t="str">
            <v>AX-93-5554</v>
          </cell>
          <cell r="B95" t="str">
            <v>SECAN 710 CA</v>
          </cell>
          <cell r="C95" t="str">
            <v>Aditivo</v>
          </cell>
          <cell r="D95" t="str">
            <v>Secantes</v>
          </cell>
          <cell r="E95" t="str">
            <v>Secante auxiliar que en presencia de octoato de cobalto y/o manganeso incrementa el secado de fondo de la película. Presenta bajo color y previene la formación de nata sobre la pintura durante su almacenamiento, evita el corrugado y el blistering</v>
          </cell>
          <cell r="F95" t="str">
            <v>Octoato de calcio</v>
          </cell>
          <cell r="G95" t="str">
            <v>Líquido</v>
          </cell>
          <cell r="H95" t="str">
            <v>Líquido incoloro a amarillo claro</v>
          </cell>
          <cell r="I95">
            <v>42</v>
          </cell>
          <cell r="J95">
            <v>1</v>
          </cell>
          <cell r="K95">
            <v>13.3</v>
          </cell>
          <cell r="L95">
            <v>0.98</v>
          </cell>
          <cell r="M95">
            <v>54</v>
          </cell>
        </row>
        <row r="96">
          <cell r="A96" t="str">
            <v>AX-95-6485</v>
          </cell>
          <cell r="B96" t="str">
            <v>SECAN 706 12%</v>
          </cell>
          <cell r="C96" t="str">
            <v>Aditivo</v>
          </cell>
          <cell r="D96" t="str">
            <v>Secantes</v>
          </cell>
          <cell r="E96" t="str">
            <v>Secante tipo cobalto de recubrimientos usado en pinturas alquidicas.</v>
          </cell>
          <cell r="F96" t="str">
            <v>Octoato de coblato 12%</v>
          </cell>
          <cell r="G96" t="str">
            <v>Líquido</v>
          </cell>
          <cell r="H96" t="str">
            <v>Líquido violeta</v>
          </cell>
          <cell r="I96">
            <v>38</v>
          </cell>
          <cell r="J96" t="str">
            <v>-</v>
          </cell>
          <cell r="K96" t="str">
            <v>-</v>
          </cell>
          <cell r="L96">
            <v>0.89</v>
          </cell>
          <cell r="M96">
            <v>40</v>
          </cell>
        </row>
        <row r="97">
          <cell r="A97" t="str">
            <v>AZ-21-2239</v>
          </cell>
          <cell r="B97" t="str">
            <v>KBM-603</v>
          </cell>
          <cell r="C97" t="str">
            <v>Aditivo</v>
          </cell>
          <cell r="D97" t="str">
            <v>Otros</v>
          </cell>
          <cell r="E97" t="str">
            <v>Aditivo que mejora la intermiscibilidad y la mojabilidad, la transparencia y la hidroscopicibilidad de los productos. Mejora la adherencia</v>
          </cell>
          <cell r="F97" t="str">
            <v>Amino metoxi silano</v>
          </cell>
          <cell r="G97" t="str">
            <v>Líquido</v>
          </cell>
          <cell r="H97" t="str">
            <v>Líquido incoloro</v>
          </cell>
          <cell r="I97">
            <v>128</v>
          </cell>
          <cell r="J97" t="str">
            <v>-</v>
          </cell>
          <cell r="K97" t="str">
            <v>-</v>
          </cell>
          <cell r="L97">
            <v>1.02</v>
          </cell>
          <cell r="M97">
            <v>100</v>
          </cell>
        </row>
        <row r="98">
          <cell r="A98" t="str">
            <v>AZ-27-9271</v>
          </cell>
          <cell r="B98" t="str">
            <v>WAX DISPERSION BK 4626</v>
          </cell>
          <cell r="C98" t="str">
            <v>Aditivo</v>
          </cell>
          <cell r="D98" t="str">
            <v>Ceras</v>
          </cell>
          <cell r="E98" t="str">
            <v>Aditivo para aplicar preferiblemente en recubrimientos base metálicos, donde se necesita un patrón de spray más uniforme. Tiene una cierta tixotropía, lo que contribuye a la estabilización del color y el efecto del pigmento. En base color con mucho pigmento, esta tixotropía puede causar un efecto negativo en la nivelación y en los sólidos de aplicación.</v>
          </cell>
          <cell r="F98" t="str">
            <v>Aditivo de cera</v>
          </cell>
          <cell r="G98" t="str">
            <v>Líquido</v>
          </cell>
          <cell r="H98" t="str">
            <v>Líquido blancuzco</v>
          </cell>
          <cell r="I98">
            <v>25</v>
          </cell>
          <cell r="J98" t="str">
            <v>-</v>
          </cell>
          <cell r="K98" t="str">
            <v>-</v>
          </cell>
          <cell r="L98">
            <v>0.86370939999999996</v>
          </cell>
          <cell r="M98">
            <v>8</v>
          </cell>
        </row>
        <row r="99">
          <cell r="A99" t="str">
            <v>AZ-39-9475</v>
          </cell>
          <cell r="B99" t="str">
            <v>SILIPORITE NK 10 AP/SYLOSIV A 4</v>
          </cell>
          <cell r="C99" t="str">
            <v>Aditivo</v>
          </cell>
          <cell r="D99" t="str">
            <v>Otros</v>
          </cell>
          <cell r="E99" t="str">
            <v>Aditivo tamiz molecular que adsorbe agua de formulaciones donde esta puede crear problemas</v>
          </cell>
          <cell r="F99" t="str">
            <v>Zeolita cristalina aluminosilicato</v>
          </cell>
          <cell r="G99" t="str">
            <v>Sólido</v>
          </cell>
          <cell r="H99" t="str">
            <v>Polvo</v>
          </cell>
          <cell r="I99" t="str">
            <v>-</v>
          </cell>
          <cell r="J99" t="str">
            <v>-</v>
          </cell>
          <cell r="K99" t="str">
            <v>-</v>
          </cell>
          <cell r="L99">
            <v>2.1</v>
          </cell>
          <cell r="M99">
            <v>100</v>
          </cell>
        </row>
        <row r="100">
          <cell r="A100" t="str">
            <v>AZ-87-6999</v>
          </cell>
          <cell r="B100" t="str">
            <v>CERA POLIOLEFINA CP 343-1</v>
          </cell>
          <cell r="C100" t="str">
            <v>Aditivo</v>
          </cell>
          <cell r="D100" t="str">
            <v>Ceras</v>
          </cell>
          <cell r="E100" t="str">
            <v>Es un promotor para la adhesión</v>
          </cell>
          <cell r="F100" t="str">
            <v>Poliolefina clorada</v>
          </cell>
          <cell r="G100" t="str">
            <v>Líquido</v>
          </cell>
          <cell r="H100" t="str">
            <v>Líquido</v>
          </cell>
          <cell r="I100">
            <v>28</v>
          </cell>
          <cell r="J100">
            <v>1</v>
          </cell>
          <cell r="K100" t="str">
            <v>_</v>
          </cell>
          <cell r="L100">
            <v>0.93400000000000005</v>
          </cell>
          <cell r="M100">
            <v>50</v>
          </cell>
        </row>
        <row r="101">
          <cell r="A101" t="str">
            <v>AZ-98-3399</v>
          </cell>
          <cell r="B101" t="str">
            <v xml:space="preserve"> LAROSTAT 264 A (35%)</v>
          </cell>
          <cell r="C101" t="str">
            <v>Aditivo</v>
          </cell>
          <cell r="D101" t="str">
            <v>Control conductividad o resistividad</v>
          </cell>
          <cell r="E101" t="str">
            <v>Aditivo que actúa como antiestático catiónico</v>
          </cell>
          <cell r="F101" t="str">
            <v>Compuesto de amonio cuaternarios</v>
          </cell>
          <cell r="G101" t="str">
            <v>Líquido</v>
          </cell>
          <cell r="H101" t="str">
            <v>Líquido</v>
          </cell>
          <cell r="I101">
            <v>93</v>
          </cell>
          <cell r="J101" t="str">
            <v>-</v>
          </cell>
          <cell r="K101" t="str">
            <v>-</v>
          </cell>
          <cell r="L101">
            <v>1.0189999999999999</v>
          </cell>
          <cell r="M101">
            <v>35</v>
          </cell>
        </row>
        <row r="102">
          <cell r="A102" t="str">
            <v>AZA-3423</v>
          </cell>
          <cell r="B102" t="str">
            <v>BYK-ES 80</v>
          </cell>
          <cell r="C102" t="str">
            <v>Aditivo</v>
          </cell>
          <cell r="D102" t="str">
            <v>Control conductividad o resistividad</v>
          </cell>
          <cell r="E102" t="str">
            <v>Aditivo para controlar la conductividad en pinturas de aplicación electrostática: aumenta la conductividad (reduce la resistencia eléctrica). Mantiene las propiedades de la pintura, no causa amarilleamineto y estabiliza la viscosidad</v>
          </cell>
          <cell r="F102" t="str">
            <v>Sal amino etoxilada</v>
          </cell>
          <cell r="G102" t="str">
            <v>Líquido</v>
          </cell>
          <cell r="H102" t="str">
            <v>Líquido amarillo</v>
          </cell>
          <cell r="I102">
            <v>40</v>
          </cell>
          <cell r="J102">
            <v>1</v>
          </cell>
          <cell r="K102">
            <v>10.7</v>
          </cell>
          <cell r="L102">
            <v>1.01</v>
          </cell>
          <cell r="M102">
            <v>80</v>
          </cell>
        </row>
        <row r="103">
          <cell r="A103" t="str">
            <v>AZG-8681</v>
          </cell>
          <cell r="B103" t="str">
            <v>CATAFOR CA80</v>
          </cell>
          <cell r="C103" t="str">
            <v>Aditivo</v>
          </cell>
          <cell r="D103" t="str">
            <v>Control conductividad o resistividad</v>
          </cell>
          <cell r="E103" t="str">
            <v>Agente antiestático y auxiliar de conductividad para pinturas</v>
          </cell>
          <cell r="F103" t="str">
            <v>Etosulfato tetra alquil amonio</v>
          </cell>
          <cell r="G103" t="str">
            <v>Líquido</v>
          </cell>
          <cell r="H103" t="str">
            <v>Líquido incoloro a amarillo ligero</v>
          </cell>
          <cell r="I103">
            <v>40</v>
          </cell>
          <cell r="J103" t="str">
            <v>-</v>
          </cell>
          <cell r="K103" t="str">
            <v>-</v>
          </cell>
          <cell r="L103">
            <v>0.94499999999999995</v>
          </cell>
          <cell r="M103">
            <v>80</v>
          </cell>
        </row>
        <row r="104">
          <cell r="A104" t="str">
            <v>AZS-3342</v>
          </cell>
          <cell r="B104" t="str">
            <v>CP-343-1 CHLORINATED POLYOLEFIN 25%</v>
          </cell>
          <cell r="C104" t="str">
            <v>Aditivo</v>
          </cell>
          <cell r="D104" t="str">
            <v>Ceras</v>
          </cell>
          <cell r="E104" t="str">
            <v>Puede ser usado como resina base de primer base agua promotores de la aderencia. También puede ser usado como aditivo promotor de la aderencia en recubrimientos base agua</v>
          </cell>
          <cell r="F104" t="str">
            <v>Poliolefina clorinada: 75% xileno</v>
          </cell>
          <cell r="G104" t="str">
            <v>Líquido</v>
          </cell>
          <cell r="H104" t="str">
            <v>Líquido ambar</v>
          </cell>
          <cell r="I104">
            <v>27</v>
          </cell>
          <cell r="J104">
            <v>1</v>
          </cell>
          <cell r="K104" t="str">
            <v>-</v>
          </cell>
          <cell r="L104">
            <v>0.89600000000000002</v>
          </cell>
          <cell r="M104">
            <v>25</v>
          </cell>
        </row>
        <row r="105">
          <cell r="A105" t="str">
            <v>BL-27-6858</v>
          </cell>
          <cell r="B105" t="str">
            <v>SOLVENTE DE LAVADO (METHYL ACETATE)</v>
          </cell>
          <cell r="C105" t="str">
            <v>Tinta base</v>
          </cell>
          <cell r="D105" t="str">
            <v>PFG</v>
          </cell>
          <cell r="E105" t="str">
            <v>se emplea en la fabricación de cueros y solvente de la nitrocelulosa</v>
          </cell>
          <cell r="F105" t="str">
            <v>Acetato de metilo</v>
          </cell>
          <cell r="G105" t="str">
            <v>Líquido</v>
          </cell>
          <cell r="H105" t="str">
            <v>Líquido</v>
          </cell>
          <cell r="I105">
            <v>10</v>
          </cell>
          <cell r="J105">
            <v>3.1</v>
          </cell>
          <cell r="K105">
            <v>16</v>
          </cell>
          <cell r="L105">
            <v>0.93</v>
          </cell>
          <cell r="M105">
            <v>0</v>
          </cell>
        </row>
        <row r="106">
          <cell r="A106" t="str">
            <v>EB-26-9030</v>
          </cell>
          <cell r="B106" t="str">
            <v>BLANC FIXE HD80</v>
          </cell>
          <cell r="C106" t="str">
            <v>Extender</v>
          </cell>
          <cell r="D106" t="str">
            <v>Baritas</v>
          </cell>
          <cell r="E106" t="str">
            <v>Sulfato de Bario Precipitado, pigmento Extender óptimo para casi todas las aplicaciones de pinturas y recubrimientos. Tiene muy buena dispersión y resistencia química.Tamaño promedio de partícula de 1 µm</v>
          </cell>
          <cell r="F106" t="str">
            <v>Precipitado de sulfato de bario</v>
          </cell>
          <cell r="G106" t="str">
            <v>Sólido</v>
          </cell>
          <cell r="H106" t="str">
            <v>Polvo blanco</v>
          </cell>
          <cell r="I106" t="str">
            <v>-</v>
          </cell>
          <cell r="J106" t="str">
            <v>-</v>
          </cell>
          <cell r="K106" t="str">
            <v>-</v>
          </cell>
          <cell r="L106">
            <v>4.5</v>
          </cell>
          <cell r="M106">
            <v>100</v>
          </cell>
        </row>
        <row r="107">
          <cell r="A107" t="str">
            <v>EB-44-4490</v>
          </cell>
          <cell r="B107" t="str">
            <v xml:space="preserve">ALBARYT PLUS/PORTARYTE B10 </v>
          </cell>
          <cell r="C107" t="str">
            <v>Extender</v>
          </cell>
          <cell r="D107" t="str">
            <v>Baritas</v>
          </cell>
          <cell r="E107" t="str">
            <v>Extender de sulfato de bario extremadamente blanco, fino y facilmente dispersable. Tiene mucha luminosidad por lo que es muy bueno en top coats. Tiene alto poder de cubrimiento. Tiene buena mojabilidad y baja conductividad y es químicamente inerte. El tamaño de partícula d97 de 10 µm, y d99 de 14 µm</v>
          </cell>
          <cell r="F107" t="str">
            <v>Pigmento blanco 22, CI# 77120</v>
          </cell>
          <cell r="G107" t="str">
            <v>Sólido</v>
          </cell>
          <cell r="H107" t="str">
            <v>Polvo blanco</v>
          </cell>
          <cell r="I107" t="str">
            <v>-</v>
          </cell>
          <cell r="J107" t="str">
            <v>-</v>
          </cell>
          <cell r="K107" t="str">
            <v>-</v>
          </cell>
          <cell r="L107">
            <v>4.2993750000000004</v>
          </cell>
          <cell r="M107">
            <v>100</v>
          </cell>
        </row>
        <row r="108">
          <cell r="A108" t="str">
            <v>EB-52-7770</v>
          </cell>
          <cell r="B108" t="str">
            <v>GEMME MICRON P</v>
          </cell>
          <cell r="C108" t="str">
            <v xml:space="preserve">Extender </v>
          </cell>
          <cell r="D108" t="str">
            <v>Baritas</v>
          </cell>
          <cell r="E108" t="str">
            <v>Es utilizado en recubriemientos, pinturas y  zapatos.</v>
          </cell>
          <cell r="F108" t="str">
            <v>Sulfato de bario</v>
          </cell>
          <cell r="G108" t="str">
            <v>Sólido</v>
          </cell>
          <cell r="H108" t="str">
            <v>Polvo blanco</v>
          </cell>
          <cell r="I108" t="str">
            <v>_</v>
          </cell>
          <cell r="J108" t="str">
            <v>_</v>
          </cell>
          <cell r="K108" t="str">
            <v>_</v>
          </cell>
          <cell r="L108">
            <v>4.2</v>
          </cell>
          <cell r="M108">
            <v>100</v>
          </cell>
        </row>
        <row r="109">
          <cell r="A109" t="str">
            <v>EB-72-7151</v>
          </cell>
          <cell r="B109" t="str">
            <v>BA-SO4 PRECIP. BLANC FIXE BRILLIANT</v>
          </cell>
          <cell r="C109" t="str">
            <v>Extender</v>
          </cell>
          <cell r="D109" t="str">
            <v>Baritas</v>
          </cell>
          <cell r="E109" t="str">
            <v>Sulfato de Bario Precipitado, pigmento Extender óptimo para casi todas las aplicaciones de pinturas y recubrimientos. Es resistente al ácido, alcalis y agua, también a los solventes orgánicos y a la luz. Tiene muy buena dispersión, alto brillo y baja conductividad electrica. Tamaño de partícula promedio es de 0,8 µm</v>
          </cell>
          <cell r="F109" t="str">
            <v>Sulfato de bario</v>
          </cell>
          <cell r="G109" t="str">
            <v>Sólido</v>
          </cell>
          <cell r="H109" t="str">
            <v>Polvo</v>
          </cell>
          <cell r="I109" t="str">
            <v>-</v>
          </cell>
          <cell r="J109" t="str">
            <v>-</v>
          </cell>
          <cell r="K109" t="str">
            <v>-</v>
          </cell>
          <cell r="L109">
            <v>4.292065</v>
          </cell>
          <cell r="M109">
            <v>100</v>
          </cell>
        </row>
        <row r="110">
          <cell r="A110" t="str">
            <v>EBB-2563</v>
          </cell>
          <cell r="B110" t="str">
            <v xml:space="preserve">BLANC FIXE N (2278) </v>
          </cell>
          <cell r="C110" t="str">
            <v>Extender</v>
          </cell>
          <cell r="D110" t="str">
            <v>Baritas</v>
          </cell>
          <cell r="E110" t="str">
            <v>Sulfato de bario usado en sistemas de pinturas resistentes al ambiente y a químicos. Excelente en recubrimientos en polvo mate y semi-mate gracias a que tiene buenas propiedades reológicas y excelente compatibilidad con pigmentos coloreados. Tamaño de partícula promedio de 3 µm</v>
          </cell>
          <cell r="F110" t="str">
            <v>Sulfato de bario</v>
          </cell>
          <cell r="G110" t="str">
            <v>Sólido</v>
          </cell>
          <cell r="H110" t="str">
            <v>Polvo</v>
          </cell>
          <cell r="I110" t="str">
            <v>-</v>
          </cell>
          <cell r="J110" t="str">
            <v>-</v>
          </cell>
          <cell r="K110" t="str">
            <v>-</v>
          </cell>
          <cell r="L110">
            <v>4.2919999999999998</v>
          </cell>
          <cell r="M110">
            <v>100</v>
          </cell>
        </row>
        <row r="111">
          <cell r="A111" t="str">
            <v>EBR-9100</v>
          </cell>
          <cell r="B111" t="str">
            <v>BARIMITE XF</v>
          </cell>
          <cell r="C111" t="str">
            <v>Extender</v>
          </cell>
          <cell r="D111" t="str">
            <v>Baritas</v>
          </cell>
          <cell r="E111" t="str">
            <v>Sulfato de bario natural, de alta pureza, baja solubilidad y químicamente inerte usado en recubrimientos. Se puede usar en esmaltes de alto y semi brillo. Tamaño de partícula promedio de 2,5 µm</v>
          </cell>
          <cell r="F111" t="str">
            <v>Sulfato de bario</v>
          </cell>
          <cell r="G111" t="str">
            <v>Sólido</v>
          </cell>
          <cell r="H111" t="str">
            <v>Polvo blancuzco</v>
          </cell>
          <cell r="I111">
            <v>213</v>
          </cell>
          <cell r="J111" t="str">
            <v>-</v>
          </cell>
          <cell r="K111" t="str">
            <v>-</v>
          </cell>
          <cell r="L111">
            <v>4.2921849999999999</v>
          </cell>
          <cell r="M111">
            <v>100</v>
          </cell>
        </row>
        <row r="112">
          <cell r="A112" t="str">
            <v>EBX-1331</v>
          </cell>
          <cell r="B112" t="str">
            <v>BLANC FIXE (MICRO)</v>
          </cell>
          <cell r="C112" t="str">
            <v>Extender</v>
          </cell>
          <cell r="D112" t="str">
            <v>Baritas</v>
          </cell>
          <cell r="E112" t="str">
            <v>Pigmento extender de excelente pureza química, resistente a ácidos y álcalis, resistente a la luz y a la intemperie. Tiene un color neutral, tiene baja área superficial específica y muy buen mojado. Da alto brillo en sistemas coloreados. Tamaño de partícula promedio de 0,7  µm</v>
          </cell>
          <cell r="F112" t="str">
            <v>Sulfato de bario</v>
          </cell>
          <cell r="G112" t="str">
            <v>Sólido</v>
          </cell>
          <cell r="H112" t="str">
            <v>Polvo blanco</v>
          </cell>
          <cell r="I112" t="str">
            <v>-</v>
          </cell>
          <cell r="J112" t="str">
            <v>-</v>
          </cell>
          <cell r="K112" t="str">
            <v>-</v>
          </cell>
          <cell r="L112">
            <v>4.4000000000000004</v>
          </cell>
          <cell r="M112">
            <v>100</v>
          </cell>
        </row>
        <row r="113">
          <cell r="A113" t="str">
            <v>EC-48-2050</v>
          </cell>
          <cell r="B113" t="str">
            <v>SATINT.5HB/KAMIN2000C/POLESTAR400</v>
          </cell>
          <cell r="C113" t="str">
            <v>Extender</v>
          </cell>
          <cell r="D113" t="str">
            <v>Caolines</v>
          </cell>
          <cell r="E113" t="str">
            <v>Caolin de partícula ultra fina con muy buena dispersión y un alto grado de luminosidad. Provee un alto grado de opacidad y fuerza de tinturación. Por su luminosidad se pueden obtener pinturas más blancas y bases más claras. Tamaño de partícula promedio 1,5 µm</v>
          </cell>
          <cell r="F113" t="str">
            <v>Clay Caolín</v>
          </cell>
          <cell r="G113" t="str">
            <v>Sólido</v>
          </cell>
          <cell r="H113" t="str">
            <v>Polvo blanco</v>
          </cell>
          <cell r="I113" t="str">
            <v>-</v>
          </cell>
          <cell r="J113" t="str">
            <v>-</v>
          </cell>
          <cell r="K113" t="str">
            <v>-</v>
          </cell>
          <cell r="L113">
            <v>2.6</v>
          </cell>
          <cell r="M113">
            <v>100</v>
          </cell>
        </row>
        <row r="114">
          <cell r="A114" t="str">
            <v>EC-51-9674</v>
          </cell>
          <cell r="B114" t="str">
            <v xml:space="preserve">POLSPERSE 80 </v>
          </cell>
          <cell r="C114" t="str">
            <v>Extender</v>
          </cell>
          <cell r="D114" t="str">
            <v>Caolines</v>
          </cell>
          <cell r="E114" t="str">
            <v>Caolín de tamaño de partícula media diseñado especificamente para uso en pinturas base solvente. Tamaño de partícula promedio de</v>
          </cell>
          <cell r="F114" t="str">
            <v>Caolin</v>
          </cell>
          <cell r="G114" t="str">
            <v>Sólido</v>
          </cell>
          <cell r="H114" t="str">
            <v>Polvo</v>
          </cell>
          <cell r="I114" t="str">
            <v>-</v>
          </cell>
          <cell r="J114" t="str">
            <v>-</v>
          </cell>
          <cell r="K114" t="str">
            <v>-</v>
          </cell>
          <cell r="L114">
            <v>2.6</v>
          </cell>
          <cell r="M114">
            <v>100</v>
          </cell>
        </row>
        <row r="115">
          <cell r="A115" t="str">
            <v>EC-73-1883</v>
          </cell>
          <cell r="B115" t="str">
            <v>SATINTONE W / WHITETEX</v>
          </cell>
          <cell r="C115" t="str">
            <v xml:space="preserve">Extender </v>
          </cell>
          <cell r="D115" t="str">
            <v>Caolines</v>
          </cell>
          <cell r="E115" t="str">
            <v>Arcilla usa para recubriemientos.</v>
          </cell>
          <cell r="F115" t="str">
            <v>Caolín</v>
          </cell>
          <cell r="G115" t="str">
            <v>Sólido</v>
          </cell>
          <cell r="H115" t="str">
            <v>Polvo blanco</v>
          </cell>
          <cell r="I115" t="str">
            <v>_</v>
          </cell>
          <cell r="J115" t="str">
            <v>_</v>
          </cell>
          <cell r="K115" t="str">
            <v>_</v>
          </cell>
          <cell r="L115">
            <v>2.63</v>
          </cell>
          <cell r="M115">
            <v>100</v>
          </cell>
        </row>
        <row r="116">
          <cell r="A116" t="str">
            <v>EC-92-7387</v>
          </cell>
          <cell r="B116" t="str">
            <v xml:space="preserve"> MICROCAO 75</v>
          </cell>
          <cell r="C116" t="str">
            <v>Extender</v>
          </cell>
          <cell r="D116" t="str">
            <v>Caolines</v>
          </cell>
          <cell r="E116" t="str">
            <v>Pigmento extender tipo caolin, malla 200 usado en pinturas tipo apresto y bases.</v>
          </cell>
          <cell r="F116" t="str">
            <v>Caolin mesh 200</v>
          </cell>
          <cell r="G116" t="str">
            <v>Sólido</v>
          </cell>
          <cell r="H116" t="str">
            <v>Polvo blancuzco</v>
          </cell>
          <cell r="I116" t="str">
            <v>-</v>
          </cell>
          <cell r="J116" t="str">
            <v>-</v>
          </cell>
          <cell r="K116" t="str">
            <v>-</v>
          </cell>
          <cell r="L116">
            <v>2.6</v>
          </cell>
          <cell r="M116">
            <v>100</v>
          </cell>
        </row>
        <row r="117">
          <cell r="A117" t="str">
            <v>ECW-6978</v>
          </cell>
          <cell r="B117" t="str">
            <v>ASP-600 HYDROUS KAOLIN</v>
          </cell>
          <cell r="C117" t="str">
            <v>Extender</v>
          </cell>
          <cell r="D117" t="str">
            <v>Caolines</v>
          </cell>
          <cell r="E117" t="str">
            <v>Su carácter ligeramente alcalino, permite su uso en mezclas básicas</v>
          </cell>
          <cell r="F117" t="str">
            <v xml:space="preserve">silicato de aluminio </v>
          </cell>
          <cell r="G117" t="str">
            <v>Sólido</v>
          </cell>
          <cell r="H117" t="str">
            <v>Polvo</v>
          </cell>
          <cell r="I117" t="str">
            <v>_</v>
          </cell>
          <cell r="J117" t="str">
            <v>_</v>
          </cell>
          <cell r="K117" t="str">
            <v>_</v>
          </cell>
          <cell r="L117">
            <v>2.4900000000000002</v>
          </cell>
          <cell r="M117">
            <v>100</v>
          </cell>
        </row>
        <row r="118">
          <cell r="A118" t="str">
            <v>ES-16-9333</v>
          </cell>
          <cell r="B118" t="str">
            <v>SILVERBOND M500</v>
          </cell>
          <cell r="C118" t="str">
            <v>Extender</v>
          </cell>
          <cell r="D118" t="str">
            <v>Sílica</v>
          </cell>
          <cell r="E118" t="str">
            <v>Es usado para instrumentos óticos, gemas y placas de oxilaciones.</v>
          </cell>
          <cell r="F118" t="str">
            <v>Cuarzo</v>
          </cell>
          <cell r="G118" t="str">
            <v>sólido</v>
          </cell>
          <cell r="H118" t="str">
            <v>Polvo blanco</v>
          </cell>
          <cell r="I118" t="str">
            <v>_</v>
          </cell>
          <cell r="J118" t="str">
            <v>_</v>
          </cell>
          <cell r="K118" t="str">
            <v>_</v>
          </cell>
          <cell r="L118">
            <v>2.6</v>
          </cell>
          <cell r="M118">
            <v>100</v>
          </cell>
        </row>
        <row r="119">
          <cell r="A119" t="str">
            <v>ES-22-3601</v>
          </cell>
          <cell r="B119" t="str">
            <v>ACEMATT 3300 / SYLOID ED 5</v>
          </cell>
          <cell r="C119" t="str">
            <v>Extender</v>
          </cell>
          <cell r="D119" t="str">
            <v>Sílica</v>
          </cell>
          <cell r="E119" t="str">
            <v>Es usado como agente desecante para controlar la humedad.</v>
          </cell>
          <cell r="F119" t="str">
            <v>Sílica</v>
          </cell>
          <cell r="G119" t="str">
            <v>sólido</v>
          </cell>
          <cell r="H119" t="str">
            <v>Polvo blanco</v>
          </cell>
          <cell r="I119" t="str">
            <v>_</v>
          </cell>
          <cell r="J119" t="str">
            <v>_</v>
          </cell>
          <cell r="K119" t="str">
            <v>_</v>
          </cell>
          <cell r="L119">
            <v>2.1800000000000002</v>
          </cell>
          <cell r="M119">
            <v>100</v>
          </cell>
        </row>
        <row r="120">
          <cell r="A120" t="str">
            <v>ES-24-6691</v>
          </cell>
          <cell r="B120" t="str">
            <v>ACEMATT OK 520</v>
          </cell>
          <cell r="C120" t="str">
            <v>Extender</v>
          </cell>
          <cell r="D120" t="str">
            <v>Sílicas</v>
          </cell>
          <cell r="E120" t="str">
            <v>Agente matizante adecuado para recubrimientos pigmentados, claros y no pigmentados. Da mucha suavidad a la película. Tamaño de partícula d50 de 6,5 µm</v>
          </cell>
          <cell r="F120" t="str">
            <v>Sílica amorfa precipitada</v>
          </cell>
          <cell r="G120" t="str">
            <v>Sólido</v>
          </cell>
          <cell r="H120" t="str">
            <v>Polvo blanco</v>
          </cell>
          <cell r="I120" t="str">
            <v>-</v>
          </cell>
          <cell r="J120" t="str">
            <v>-</v>
          </cell>
          <cell r="K120" t="str">
            <v>-</v>
          </cell>
          <cell r="L120">
            <v>1.9975080000000001</v>
          </cell>
          <cell r="M120">
            <v>100</v>
          </cell>
        </row>
        <row r="121">
          <cell r="A121" t="str">
            <v>ES-89-5830</v>
          </cell>
          <cell r="B121" t="str">
            <v>SILICA SAND JYE-16/CA-0030/SILVERB M500</v>
          </cell>
          <cell r="C121" t="str">
            <v>Extender</v>
          </cell>
          <cell r="D121" t="str">
            <v>Sílicas</v>
          </cell>
          <cell r="E121" t="str">
            <v>Silica cristalina producida de cuarzo de alta pureza. Es completamente inerte y de pH neutro. Tiene baja área superficial, absorción de aceite mínima. Tamaño de partícula d10 de 2  µm, d50 de 4 µm y d90 de 10  µm</v>
          </cell>
          <cell r="F121" t="str">
            <v>Cuarzo</v>
          </cell>
          <cell r="G121" t="str">
            <v>Sólido</v>
          </cell>
          <cell r="H121" t="str">
            <v>Polvo</v>
          </cell>
          <cell r="I121" t="str">
            <v>-</v>
          </cell>
          <cell r="J121" t="str">
            <v>-</v>
          </cell>
          <cell r="K121" t="str">
            <v>-</v>
          </cell>
          <cell r="L121">
            <v>2.65</v>
          </cell>
          <cell r="M121">
            <v>100</v>
          </cell>
        </row>
        <row r="122">
          <cell r="A122" t="str">
            <v>ESC-677</v>
          </cell>
          <cell r="B122" t="str">
            <v>AEROSIL 200 / CAB-O-SIL M-5</v>
          </cell>
          <cell r="C122" t="str">
            <v>Extender</v>
          </cell>
          <cell r="D122" t="str">
            <v>Sílicas</v>
          </cell>
          <cell r="E122" t="str">
            <v>Fumed sílica hidrofílica con control de reología y tixotropía de sistemas líquidos, aglutinantes, polímeros, etc. Antisedimentante, espesante y antidescuelgue. Tamaño de partícula promedio de 0,2 - 0,3  µm</v>
          </cell>
          <cell r="F122" t="str">
            <v>Dióxido de silicio</v>
          </cell>
          <cell r="G122" t="str">
            <v>Sólido</v>
          </cell>
          <cell r="H122" t="str">
            <v>Polvo blanco</v>
          </cell>
          <cell r="I122" t="str">
            <v>-</v>
          </cell>
          <cell r="J122" t="str">
            <v>-</v>
          </cell>
          <cell r="K122" t="str">
            <v>-</v>
          </cell>
          <cell r="L122">
            <v>2.2000000000000002</v>
          </cell>
          <cell r="M122">
            <v>100</v>
          </cell>
        </row>
        <row r="123">
          <cell r="A123" t="str">
            <v>ESG-1150</v>
          </cell>
          <cell r="B123" t="str">
            <v>LO-VEL 275</v>
          </cell>
          <cell r="C123" t="str">
            <v>Extender</v>
          </cell>
          <cell r="D123" t="str">
            <v>Sílica</v>
          </cell>
          <cell r="E123" t="str">
            <v>Usados para producir adhesivos, ya que tienen caracteristicas hidrofóbicas.</v>
          </cell>
          <cell r="F123" t="str">
            <v>Dióxido de silicio</v>
          </cell>
          <cell r="G123" t="str">
            <v>Sólido</v>
          </cell>
          <cell r="H123" t="str">
            <v>Polvo</v>
          </cell>
          <cell r="I123" t="str">
            <v>_</v>
          </cell>
          <cell r="J123" t="str">
            <v>_</v>
          </cell>
          <cell r="K123" t="str">
            <v>_</v>
          </cell>
          <cell r="L123">
            <v>1.998</v>
          </cell>
          <cell r="M123">
            <v>100</v>
          </cell>
        </row>
        <row r="124">
          <cell r="A124" t="str">
            <v>ESH-112</v>
          </cell>
          <cell r="B124" t="str">
            <v>VANSIL W-30 CALCIUM SILICATE</v>
          </cell>
          <cell r="C124" t="str">
            <v>Extender</v>
          </cell>
          <cell r="D124" t="str">
            <v>Sílica</v>
          </cell>
          <cell r="E124" t="str">
            <v xml:space="preserve">Usado para trabajar a altas temperaturas. </v>
          </cell>
          <cell r="F124" t="str">
            <v>Silicato de calcio</v>
          </cell>
          <cell r="G124" t="str">
            <v>Sólido</v>
          </cell>
          <cell r="H124" t="str">
            <v>Polvo blanco</v>
          </cell>
          <cell r="I124" t="str">
            <v>_</v>
          </cell>
          <cell r="J124" t="str">
            <v>_</v>
          </cell>
          <cell r="K124" t="str">
            <v>_</v>
          </cell>
          <cell r="L124">
            <v>2.899</v>
          </cell>
          <cell r="M124">
            <v>100</v>
          </cell>
        </row>
        <row r="125">
          <cell r="A125" t="str">
            <v>ESP-1695</v>
          </cell>
          <cell r="B125" t="str">
            <v>AEROSIL R 972</v>
          </cell>
          <cell r="C125" t="str">
            <v>Extender</v>
          </cell>
          <cell r="D125" t="str">
            <v>Sílicas</v>
          </cell>
          <cell r="E125" t="str">
            <v>Fumed silica hidrofóbica anti-sedimentante en recubrimientos, es estabilizante de pigmentos y mejora la protección a la corrosión. Tiene control reolpogico en sistemas líquidos. Tamaño de partícula promedio de 16 nm</v>
          </cell>
          <cell r="F125" t="str">
            <v>Dióxido de silicio</v>
          </cell>
          <cell r="G125" t="str">
            <v>Sólido</v>
          </cell>
          <cell r="H125" t="str">
            <v>Polvo blanco</v>
          </cell>
          <cell r="I125" t="str">
            <v>-</v>
          </cell>
          <cell r="J125" t="str">
            <v>-</v>
          </cell>
          <cell r="K125" t="str">
            <v>-</v>
          </cell>
          <cell r="L125">
            <v>2.2000000000000002</v>
          </cell>
          <cell r="M125">
            <v>100</v>
          </cell>
        </row>
        <row r="126">
          <cell r="A126" t="str">
            <v>ESQ-8235</v>
          </cell>
          <cell r="B126" t="str">
            <v>AEROSIL R812 / R812 VV60</v>
          </cell>
          <cell r="C126" t="str">
            <v>Extender</v>
          </cell>
          <cell r="D126" t="str">
            <v>Sílicas</v>
          </cell>
          <cell r="E126" t="str">
            <v>Fumed silica hidrofóbica anti-sedimentante, para la estabilización de los pigmentos y mejora el efecto de la protección a la corrosión. Tiene control reológico en sistemas líquidos complejos. Tamaño de partícula promedio de 7  nm</v>
          </cell>
          <cell r="F126" t="str">
            <v>Dióxido de silicio amorfo, hidrfóbico</v>
          </cell>
          <cell r="G126" t="str">
            <v>Sólido</v>
          </cell>
          <cell r="H126" t="str">
            <v>Polvo blanco</v>
          </cell>
          <cell r="I126" t="str">
            <v>-</v>
          </cell>
          <cell r="J126" t="str">
            <v>-</v>
          </cell>
          <cell r="K126" t="str">
            <v>-</v>
          </cell>
          <cell r="L126">
            <v>2.1964199999999998</v>
          </cell>
          <cell r="M126">
            <v>100</v>
          </cell>
        </row>
        <row r="127">
          <cell r="A127" t="str">
            <v>ESW-5344</v>
          </cell>
          <cell r="B127" t="str">
            <v>AEROSIL 300</v>
          </cell>
          <cell r="C127" t="str">
            <v>Extender</v>
          </cell>
          <cell r="D127" t="str">
            <v>Sílicas</v>
          </cell>
          <cell r="E127" t="str">
            <v>Fumed silica hidrofílica de control de la reología y tixotropía de líquidos, enlazantes y polímeros. Dispersión óptima. Excelente transparencia en resinas poliéster insaturadas. Tamaño de partícula promedio de 7 nm</v>
          </cell>
          <cell r="F127" t="str">
            <v xml:space="preserve">Sílica amorfa </v>
          </cell>
          <cell r="G127" t="str">
            <v>Sólido</v>
          </cell>
          <cell r="H127" t="str">
            <v>Polvo blanco</v>
          </cell>
          <cell r="I127" t="str">
            <v>-</v>
          </cell>
          <cell r="J127" t="str">
            <v>-</v>
          </cell>
          <cell r="K127" t="str">
            <v>-</v>
          </cell>
          <cell r="L127">
            <v>2.2000000000000002</v>
          </cell>
          <cell r="M127">
            <v>100</v>
          </cell>
        </row>
        <row r="128">
          <cell r="A128" t="str">
            <v>ESY-2091</v>
          </cell>
          <cell r="B128" t="str">
            <v>MINEX 4</v>
          </cell>
          <cell r="C128" t="str">
            <v>Extender</v>
          </cell>
          <cell r="D128" t="str">
            <v>Sílicas</v>
          </cell>
          <cell r="E128" t="str">
            <v>Extender micronizado con excelente brillo, retención del color y resistencia a la intemperie en pinturas exteriores; Mejor color, brillo, resistencia química y a las manchas, y durabilidad en pinturas interiores. Este grado de micronizado ofrece versatilidad para un amplio rango de usos industriales y de arquitectura. Tamaño de partícula medio de 6,8 µm</v>
          </cell>
          <cell r="F128" t="str">
            <v>Silicato complejo Sodio/Potasio/aluminio</v>
          </cell>
          <cell r="G128" t="str">
            <v>Sólido</v>
          </cell>
          <cell r="H128" t="str">
            <v>Polvo blanco</v>
          </cell>
          <cell r="I128" t="str">
            <v>-</v>
          </cell>
          <cell r="J128" t="str">
            <v>-</v>
          </cell>
          <cell r="K128" t="str">
            <v>-</v>
          </cell>
          <cell r="L128">
            <v>2.6059999999999999</v>
          </cell>
          <cell r="M128">
            <v>100</v>
          </cell>
        </row>
        <row r="129">
          <cell r="A129" t="str">
            <v>ET-13-4187</v>
          </cell>
          <cell r="B129" t="str">
            <v xml:space="preserve">LUZENAC 20M0 </v>
          </cell>
          <cell r="C129" t="str">
            <v>Extender</v>
          </cell>
          <cell r="D129" t="str">
            <v>Talcos, silicatos</v>
          </cell>
          <cell r="E129" t="str">
            <v>Talco/clorito fino multipropósito, adecuado para pinturas decorativas base agua y base solvente y para primers industriales. Realza la dispersabilidad en pinturas base agua y baja la viscosidad en bases polares y no polares. Tamaño de partícula de 4,7  µm</v>
          </cell>
          <cell r="F129" t="str">
            <v>Mineral funcional</v>
          </cell>
          <cell r="G129" t="str">
            <v>Sólido</v>
          </cell>
          <cell r="H129" t="str">
            <v>Polvo</v>
          </cell>
          <cell r="I129" t="str">
            <v>-</v>
          </cell>
          <cell r="J129" t="str">
            <v>-</v>
          </cell>
          <cell r="K129" t="str">
            <v>-</v>
          </cell>
          <cell r="L129">
            <v>2.7000510000000002</v>
          </cell>
          <cell r="M129">
            <v>100</v>
          </cell>
        </row>
        <row r="130">
          <cell r="A130" t="str">
            <v>ET-14-1903</v>
          </cell>
          <cell r="B130" t="str">
            <v xml:space="preserve">LUZENAC ST60 </v>
          </cell>
          <cell r="C130" t="str">
            <v>Extender</v>
          </cell>
          <cell r="D130" t="str">
            <v>Talcos, silicatos</v>
          </cell>
          <cell r="E130" t="str">
            <v>Talco/clorito de grado estandar con baja absorción de aceite para primers con bajo contenido de VOC y dando buena resistencia a la corrosión. Tamaño de partícula promedio de 10,5 µm</v>
          </cell>
          <cell r="F130" t="str">
            <v>Mineral funcional</v>
          </cell>
          <cell r="G130" t="str">
            <v>Sólido</v>
          </cell>
          <cell r="H130" t="str">
            <v>Polvo blanco</v>
          </cell>
          <cell r="I130" t="str">
            <v>-</v>
          </cell>
          <cell r="J130" t="str">
            <v>-</v>
          </cell>
          <cell r="K130" t="str">
            <v>-</v>
          </cell>
          <cell r="L130">
            <v>2.78</v>
          </cell>
          <cell r="M130">
            <v>100</v>
          </cell>
        </row>
        <row r="131">
          <cell r="A131" t="str">
            <v>ET-17-2737</v>
          </cell>
          <cell r="B131" t="str">
            <v xml:space="preserve">MISTRON MONOMIX G </v>
          </cell>
          <cell r="C131" t="str">
            <v>Extender</v>
          </cell>
          <cell r="D131" t="str">
            <v>Talcos, silicatos</v>
          </cell>
          <cell r="E131" t="str">
            <v>Talco fino de alto brillo usado para extensión del pigmento, ajuste de brillo, control reológico, lijabilidad, efecto barrera, resistencia a la corrosión, bloqueo de manchas en primers industriales, topcoats, primers automotrices, pinturas decorativas y barnices. Tamaño de partícula promedio d50 de 3 µm</v>
          </cell>
          <cell r="F131" t="str">
            <v>Mineral funcional</v>
          </cell>
          <cell r="G131" t="str">
            <v>Sólido</v>
          </cell>
          <cell r="H131" t="str">
            <v>Polvo blanco</v>
          </cell>
          <cell r="I131" t="str">
            <v>-</v>
          </cell>
          <cell r="J131" t="str">
            <v>-</v>
          </cell>
          <cell r="K131" t="str">
            <v>-</v>
          </cell>
          <cell r="L131">
            <v>2.78</v>
          </cell>
          <cell r="M131">
            <v>100</v>
          </cell>
        </row>
        <row r="132">
          <cell r="A132" t="str">
            <v>ET-21-3439</v>
          </cell>
          <cell r="B132" t="str">
            <v>MICRON TALC 325 LOA</v>
          </cell>
          <cell r="C132" t="str">
            <v>Extender</v>
          </cell>
          <cell r="D132" t="str">
            <v>Talcos, silicatos</v>
          </cell>
          <cell r="E132" t="str">
            <v>Extender que mejora la resistencia a la intemperie. La distribución del tamaño de partícula facilita la incorporación en sistemas orgánicos. Mantiene las propiedades reológicas y funcionales. Tamaño de partícula promedio d97 de 53  µm, d50 de 15  µm</v>
          </cell>
          <cell r="F132" t="str">
            <v>Silicato de magnesio hidratado</v>
          </cell>
          <cell r="G132" t="str">
            <v>Sólido</v>
          </cell>
          <cell r="H132" t="str">
            <v>Polvo</v>
          </cell>
          <cell r="I132" t="str">
            <v>-</v>
          </cell>
          <cell r="J132" t="str">
            <v>-</v>
          </cell>
          <cell r="K132" t="str">
            <v>-</v>
          </cell>
          <cell r="L132">
            <v>2.7</v>
          </cell>
          <cell r="M132">
            <v>100</v>
          </cell>
        </row>
        <row r="133">
          <cell r="A133" t="str">
            <v>ET-29-9104</v>
          </cell>
          <cell r="B133" t="str">
            <v>TALCO BLANCO MICRONIZADO</v>
          </cell>
          <cell r="C133" t="str">
            <v>Extender</v>
          </cell>
          <cell r="D133" t="str">
            <v>Talcos, silicatos</v>
          </cell>
          <cell r="E133" t="str">
            <v>Pigmento extender de partícula más pequeña, adicionar tamaño de particula y alguna formulas que se usa. Tamaño de partícula promedio de 3,5 a 4,4   µm</v>
          </cell>
          <cell r="F133" t="str">
            <v>Talco en polvo</v>
          </cell>
          <cell r="G133" t="str">
            <v>Sólido</v>
          </cell>
          <cell r="H133" t="str">
            <v>Polvo blanco</v>
          </cell>
          <cell r="I133" t="str">
            <v>-</v>
          </cell>
          <cell r="J133" t="str">
            <v>-</v>
          </cell>
          <cell r="K133" t="str">
            <v>-</v>
          </cell>
          <cell r="L133">
            <v>2.71</v>
          </cell>
          <cell r="M133">
            <v>100</v>
          </cell>
        </row>
        <row r="134">
          <cell r="A134" t="str">
            <v>ET-51-8411</v>
          </cell>
          <cell r="B134" t="str">
            <v>MICROTALC 20                  </v>
          </cell>
          <cell r="C134" t="str">
            <v>Extender</v>
          </cell>
          <cell r="D134" t="str">
            <v>Talcos, silicatos</v>
          </cell>
          <cell r="E134" t="str">
            <v>Su proncipal utilidad se le da para la fabricación de pinturas, adhesivos y misillas.</v>
          </cell>
          <cell r="F134" t="str">
            <v>Silicato de magnesio y calcio</v>
          </cell>
          <cell r="G134" t="str">
            <v>sólido</v>
          </cell>
          <cell r="H134" t="str">
            <v>Polvo gris</v>
          </cell>
          <cell r="I134" t="str">
            <v>_</v>
          </cell>
          <cell r="J134" t="str">
            <v>_</v>
          </cell>
          <cell r="K134" t="str">
            <v>_</v>
          </cell>
          <cell r="L134">
            <v>2.75</v>
          </cell>
          <cell r="M134">
            <v>100</v>
          </cell>
        </row>
        <row r="135">
          <cell r="A135" t="str">
            <v>ET-54-4848</v>
          </cell>
          <cell r="B135" t="str">
            <v xml:space="preserve">FINNTALC M40 </v>
          </cell>
          <cell r="C135" t="str">
            <v>Extender</v>
          </cell>
          <cell r="D135" t="str">
            <v>Talcos, silicatos</v>
          </cell>
          <cell r="E135" t="str">
            <v>Talco de tamaño medio de partícula y de baja absorción de aceite. Tamaño promedio de partícula d50 de 15 µm, d98 de 45  µm</v>
          </cell>
          <cell r="F135" t="str">
            <v xml:space="preserve">Silicato de magnesio </v>
          </cell>
          <cell r="G135" t="str">
            <v>Sólido</v>
          </cell>
          <cell r="H135" t="str">
            <v>Polvo</v>
          </cell>
          <cell r="I135" t="str">
            <v>-</v>
          </cell>
          <cell r="J135" t="str">
            <v>-</v>
          </cell>
          <cell r="K135" t="str">
            <v>-</v>
          </cell>
          <cell r="L135">
            <v>2.75</v>
          </cell>
          <cell r="M135">
            <v>98.5</v>
          </cell>
        </row>
        <row r="136">
          <cell r="A136" t="str">
            <v>ET-58-7242</v>
          </cell>
          <cell r="B136" t="str">
            <v>MICROTALC 38</v>
          </cell>
          <cell r="C136" t="str">
            <v>Extender</v>
          </cell>
          <cell r="D136" t="str">
            <v>Talcos, silicatos</v>
          </cell>
          <cell r="E136" t="str">
            <v>Talco con tamaño de partícula controlada utilizado como carga. Ayuda en la suspensión y extensión de los pigmentos, conserva la estabilidad de la emulsión de las pinturas y mantiene su viscosidad, conserva el color, la untuosidad y suavidad del producto final. Tamaño de partícula promedio d50 de 10-14 µm, d90 de 27-40 µm</v>
          </cell>
          <cell r="F136" t="str">
            <v>Talco Mesh 400</v>
          </cell>
          <cell r="G136" t="str">
            <v>Sólido</v>
          </cell>
          <cell r="H136" t="str">
            <v>Polvo gris</v>
          </cell>
          <cell r="I136" t="str">
            <v>-</v>
          </cell>
          <cell r="J136" t="str">
            <v>-</v>
          </cell>
          <cell r="K136" t="str">
            <v>-</v>
          </cell>
          <cell r="L136">
            <v>2.75</v>
          </cell>
          <cell r="M136">
            <v>100</v>
          </cell>
        </row>
        <row r="137">
          <cell r="A137" t="str">
            <v>ET-76-7039</v>
          </cell>
          <cell r="B137" t="str">
            <v>MICROTALC GR-25</v>
          </cell>
          <cell r="C137" t="str">
            <v>Extender</v>
          </cell>
          <cell r="D137" t="str">
            <v>Talcos, silicatos</v>
          </cell>
          <cell r="E137" t="str">
            <v>Utilizado como carga en la fabricación de vinilos oscuros, ayuda en la suspensión y extensión de los pigmentos, conserva la estabilidad de la emulsión de las pinturas y mantiene su viscosidad, conserva el color, la untuosidad y suavidad del producto final. Tamaño de partícula promedio d50 de 9-14 µm, d90 de 25-35 µm</v>
          </cell>
          <cell r="F137" t="str">
            <v>Talco Mesh 400</v>
          </cell>
          <cell r="G137" t="str">
            <v>Sólido</v>
          </cell>
          <cell r="H137" t="str">
            <v>Polvo gris</v>
          </cell>
          <cell r="I137" t="str">
            <v>-</v>
          </cell>
          <cell r="J137" t="str">
            <v>-</v>
          </cell>
          <cell r="K137" t="str">
            <v>-</v>
          </cell>
          <cell r="L137">
            <v>2.75</v>
          </cell>
          <cell r="M137">
            <v>100</v>
          </cell>
        </row>
        <row r="138">
          <cell r="A138" t="str">
            <v>ET-88-6238</v>
          </cell>
          <cell r="B138" t="str">
            <v>FINNTALC M15</v>
          </cell>
          <cell r="C138" t="str">
            <v>Extender</v>
          </cell>
          <cell r="D138" t="str">
            <v>Talcos, silicatos</v>
          </cell>
          <cell r="E138" t="str">
            <v>Talco de tamaño de partícula d50 de 4,5 µm, d98 de22 µm</v>
          </cell>
          <cell r="F138" t="str">
            <v>Silicato de magnesio hidratado</v>
          </cell>
          <cell r="G138" t="str">
            <v>Sólido</v>
          </cell>
          <cell r="H138" t="str">
            <v>Polvo gris</v>
          </cell>
          <cell r="I138" t="str">
            <v>-</v>
          </cell>
          <cell r="J138" t="str">
            <v>-</v>
          </cell>
          <cell r="K138" t="str">
            <v>-</v>
          </cell>
          <cell r="L138">
            <v>2.75</v>
          </cell>
          <cell r="M138">
            <v>100</v>
          </cell>
        </row>
        <row r="139">
          <cell r="A139" t="str">
            <v>ET-96-6997</v>
          </cell>
          <cell r="B139" t="str">
            <v>PLUSTALC D30E</v>
          </cell>
          <cell r="C139" t="str">
            <v>Extender</v>
          </cell>
          <cell r="D139" t="str">
            <v>Talcos, silicatos</v>
          </cell>
          <cell r="E139" t="str">
            <v>Talco de baja absorción de aceite, alta luminosidad con tamaño de partícula estandarizado.  Alto contenido de sólidos y baja viscosidad, excelentes propiedades anticorrosivas, alta hidrofobicidad, buena dispersabilidad, lijabilidad y promoción de la adhesión superficial.  Tamaño de partícula d50 de 10 µm, d98 de24 µm</v>
          </cell>
          <cell r="F139" t="str">
            <v>Silicato de magnesio hidratado</v>
          </cell>
          <cell r="G139" t="str">
            <v>Sólido</v>
          </cell>
          <cell r="H139" t="str">
            <v>Polvo blanco</v>
          </cell>
          <cell r="I139" t="str">
            <v>-</v>
          </cell>
          <cell r="J139" t="str">
            <v>-</v>
          </cell>
          <cell r="K139" t="str">
            <v>-</v>
          </cell>
          <cell r="L139">
            <v>2.7460640000000001</v>
          </cell>
          <cell r="M139">
            <v>100</v>
          </cell>
        </row>
        <row r="140">
          <cell r="A140" t="str">
            <v>ET-99-6191</v>
          </cell>
          <cell r="B140" t="str">
            <v>MICROTALC GR-90</v>
          </cell>
          <cell r="C140" t="str">
            <v>Extender</v>
          </cell>
          <cell r="D140" t="str">
            <v>Talcos, silicatos</v>
          </cell>
          <cell r="E140" t="str">
            <v>Talco con tamaño de partícula controlado, caracterizado por su alta pureza mineralógica y estabilidad química. Tamaño de partícula d50 de 14-18  µm, d90 de 40-55  µm</v>
          </cell>
          <cell r="F140" t="str">
            <v>Talco</v>
          </cell>
          <cell r="G140" t="str">
            <v>Sólido</v>
          </cell>
          <cell r="H140" t="str">
            <v>Polvo gris</v>
          </cell>
          <cell r="I140" t="str">
            <v>-</v>
          </cell>
          <cell r="J140" t="str">
            <v>-</v>
          </cell>
          <cell r="K140" t="str">
            <v>-</v>
          </cell>
          <cell r="L140">
            <v>2.75</v>
          </cell>
          <cell r="M140">
            <v>100</v>
          </cell>
        </row>
        <row r="141">
          <cell r="A141" t="str">
            <v>EW-29-5001</v>
          </cell>
          <cell r="B141" t="str">
            <v>OMYACARB 2</v>
          </cell>
          <cell r="C141" t="str">
            <v>Extender</v>
          </cell>
          <cell r="D141" t="str">
            <v>Carbonatos de calcio</v>
          </cell>
          <cell r="E141" t="str">
            <v>Carga mineral de baja absorción de aceite y buena dispersión para acabados mate, bajo lustre y semibrillante.  Tamaño de partícula d50 de 3  µm, d98 de 15  µm</v>
          </cell>
          <cell r="F141" t="str">
            <v>Carbonato de calcio cristalino</v>
          </cell>
          <cell r="G141" t="str">
            <v>Sólido</v>
          </cell>
          <cell r="H141" t="str">
            <v>Polvo blanco</v>
          </cell>
          <cell r="I141" t="str">
            <v>-</v>
          </cell>
          <cell r="J141" t="str">
            <v>-</v>
          </cell>
          <cell r="K141" t="str">
            <v>-</v>
          </cell>
          <cell r="L141">
            <v>2.6948979999999998</v>
          </cell>
          <cell r="M141">
            <v>100</v>
          </cell>
        </row>
        <row r="142">
          <cell r="A142" t="str">
            <v>EW-55-7203</v>
          </cell>
          <cell r="B142" t="str">
            <v>OMYACARB 6LB COCG</v>
          </cell>
          <cell r="C142" t="str">
            <v>Extender</v>
          </cell>
          <cell r="D142" t="str">
            <v>Carbonatos de calcio</v>
          </cell>
          <cell r="E142" t="str">
            <v>Es usado en las industrias básicas, pinturas y plasticos.</v>
          </cell>
          <cell r="F142" t="str">
            <v>Carbonato de calcio</v>
          </cell>
          <cell r="G142" t="str">
            <v>Sólido</v>
          </cell>
          <cell r="H142" t="str">
            <v>Polvo blanco</v>
          </cell>
          <cell r="I142" t="str">
            <v>_</v>
          </cell>
          <cell r="J142" t="str">
            <v>_</v>
          </cell>
          <cell r="K142" t="str">
            <v>_</v>
          </cell>
          <cell r="L142">
            <v>2.6930000000000001</v>
          </cell>
          <cell r="M142">
            <v>100</v>
          </cell>
        </row>
        <row r="143">
          <cell r="A143" t="str">
            <v>EW-74-1593</v>
          </cell>
          <cell r="B143" t="str">
            <v>OMYACARB 10</v>
          </cell>
          <cell r="C143" t="str">
            <v>Extender</v>
          </cell>
          <cell r="D143" t="str">
            <v>Carbonatos de calcio</v>
          </cell>
          <cell r="E143" t="str">
            <v>Carga mineral de fácil dispersión. Tamaño de partícula promedio de 12 µm</v>
          </cell>
          <cell r="F143" t="str">
            <v>Carbonato de calcio</v>
          </cell>
          <cell r="G143" t="str">
            <v>Sólido</v>
          </cell>
          <cell r="H143" t="str">
            <v>Polvo blanco</v>
          </cell>
          <cell r="I143" t="str">
            <v>-</v>
          </cell>
          <cell r="J143" t="str">
            <v>-</v>
          </cell>
          <cell r="K143" t="str">
            <v>-</v>
          </cell>
          <cell r="L143">
            <v>2.7</v>
          </cell>
          <cell r="M143">
            <v>100</v>
          </cell>
        </row>
        <row r="144">
          <cell r="A144" t="str">
            <v>EW-83-3570</v>
          </cell>
          <cell r="B144" t="str">
            <v>ULMER WEISS SL</v>
          </cell>
          <cell r="C144" t="str">
            <v>Extender</v>
          </cell>
          <cell r="D144" t="str">
            <v>Carbonatos de calcio</v>
          </cell>
          <cell r="E144" t="str">
            <v>Es usado para la producción de cauchos sintéticos y naturales.</v>
          </cell>
          <cell r="F144" t="str">
            <v>Carbonato de calcio natural</v>
          </cell>
          <cell r="G144" t="str">
            <v>Sólido</v>
          </cell>
          <cell r="H144" t="str">
            <v>Polvo blanco</v>
          </cell>
          <cell r="I144" t="str">
            <v>_</v>
          </cell>
          <cell r="J144" t="str">
            <v>_</v>
          </cell>
          <cell r="K144" t="str">
            <v>_</v>
          </cell>
          <cell r="L144">
            <v>2.7</v>
          </cell>
          <cell r="M144">
            <v>100</v>
          </cell>
        </row>
        <row r="145">
          <cell r="A145" t="str">
            <v>EZ-39-2016</v>
          </cell>
          <cell r="B145" t="str">
            <v xml:space="preserve">SUZORITE MICA 200-HK </v>
          </cell>
          <cell r="C145" t="str">
            <v>Extender</v>
          </cell>
          <cell r="D145" t="str">
            <v>Otros</v>
          </cell>
          <cell r="E145" t="str">
            <v>Pigmento extender que se usa en sistemas que requieren refuerzo y dónde se necesita una gran resistencia a la humedad, a l calor, a la luz o a los químicos. Ofrece propiedades reológicas, propiedades de barrera mejoradas, promueve la adhesión y reduce el agrietamiento. Tamaño de partícula promedio de 45 µm</v>
          </cell>
          <cell r="F145" t="str">
            <v>PHLOGOPITE MICA-Silicato de magnesio y potasio</v>
          </cell>
          <cell r="G145" t="str">
            <v>Sólido</v>
          </cell>
          <cell r="H145" t="str">
            <v>Polvo ambar</v>
          </cell>
          <cell r="I145" t="str">
            <v>-</v>
          </cell>
          <cell r="J145" t="str">
            <v>-</v>
          </cell>
          <cell r="K145" t="str">
            <v>-</v>
          </cell>
          <cell r="L145">
            <v>2.6960959999999998</v>
          </cell>
          <cell r="M145">
            <v>100</v>
          </cell>
        </row>
        <row r="146">
          <cell r="A146" t="str">
            <v>EZ-58-6161</v>
          </cell>
          <cell r="B146" t="str">
            <v>CAL VIVA MOLIDA</v>
          </cell>
          <cell r="C146" t="str">
            <v>Extender</v>
          </cell>
          <cell r="D146" t="str">
            <v>Otros</v>
          </cell>
          <cell r="E146" t="str">
            <v>Su uso principal es en la construcción.</v>
          </cell>
          <cell r="F146" t="str">
            <v>Cal viva malla 500</v>
          </cell>
          <cell r="G146" t="str">
            <v>sólido</v>
          </cell>
          <cell r="H146" t="str">
            <v>Polvo gris</v>
          </cell>
          <cell r="I146" t="str">
            <v>_</v>
          </cell>
          <cell r="J146" t="str">
            <v>_</v>
          </cell>
          <cell r="K146" t="str">
            <v>_</v>
          </cell>
          <cell r="L146">
            <v>2.8250000000000002</v>
          </cell>
          <cell r="M146">
            <v>100</v>
          </cell>
        </row>
        <row r="147">
          <cell r="A147" t="str">
            <v>EZ-96-8404</v>
          </cell>
          <cell r="B147" t="str">
            <v>AGALMATOLITE</v>
          </cell>
          <cell r="C147" t="str">
            <v>Extender</v>
          </cell>
          <cell r="D147" t="str">
            <v>Otros</v>
          </cell>
          <cell r="E147" t="str">
            <v>Por ser legeramente alcalino, permite su uso en mezclas básicas</v>
          </cell>
          <cell r="F147" t="str">
            <v>Silicato de aluminio</v>
          </cell>
          <cell r="G147" t="str">
            <v>Sólido</v>
          </cell>
          <cell r="H147" t="str">
            <v>Polvo</v>
          </cell>
          <cell r="I147" t="str">
            <v>_</v>
          </cell>
          <cell r="J147" t="str">
            <v>_</v>
          </cell>
          <cell r="K147" t="str">
            <v>_</v>
          </cell>
          <cell r="L147">
            <v>2.7</v>
          </cell>
          <cell r="M147">
            <v>100</v>
          </cell>
        </row>
        <row r="148">
          <cell r="A148" t="str">
            <v>FB-26-8642</v>
          </cell>
          <cell r="B148" t="str">
            <v>CLOPARIN 50</v>
          </cell>
          <cell r="C148" t="str">
            <v>Oil Plasticizer</v>
          </cell>
          <cell r="D148" t="str">
            <v>Plastificante clorado</v>
          </cell>
          <cell r="E148" t="str">
            <v>Ayuda a que se pueda usar las resinas alquídicas en la pinturas.</v>
          </cell>
          <cell r="F148" t="str">
            <v>Aceite</v>
          </cell>
          <cell r="G148" t="str">
            <v>Líquido</v>
          </cell>
          <cell r="H148" t="str">
            <v>Líquido incoloro</v>
          </cell>
          <cell r="I148">
            <v>201</v>
          </cell>
          <cell r="J148" t="str">
            <v>-</v>
          </cell>
          <cell r="K148" t="str">
            <v>-</v>
          </cell>
          <cell r="L148">
            <v>1.2731570000000001</v>
          </cell>
          <cell r="M148">
            <v>100</v>
          </cell>
        </row>
        <row r="149">
          <cell r="A149" t="str">
            <v>FBQ-4628</v>
          </cell>
          <cell r="B149" t="str">
            <v>CERA POLIOLEFINA CP-343-1   100%</v>
          </cell>
          <cell r="C149" t="str">
            <v>Oil Plasticizer</v>
          </cell>
          <cell r="D149" t="str">
            <v>Platificante clorado</v>
          </cell>
          <cell r="E149" t="str">
            <v>Agente adherente</v>
          </cell>
          <cell r="F149" t="str">
            <v>Poliolefina clorada</v>
          </cell>
          <cell r="G149" t="str">
            <v>sólido</v>
          </cell>
          <cell r="H149" t="str">
            <v>Polvo</v>
          </cell>
          <cell r="I149" t="str">
            <v>_</v>
          </cell>
          <cell r="J149" t="str">
            <v>_</v>
          </cell>
          <cell r="K149" t="str">
            <v>_</v>
          </cell>
          <cell r="L149">
            <v>1.1779999999999999</v>
          </cell>
          <cell r="M149">
            <v>100</v>
          </cell>
        </row>
        <row r="150">
          <cell r="A150" t="str">
            <v>FQA-362</v>
          </cell>
          <cell r="B150" t="str">
            <v>SANTICIZER 160</v>
          </cell>
          <cell r="C150" t="str">
            <v>Oil Plasticizer</v>
          </cell>
          <cell r="D150" t="str">
            <v>Plastificante ftalato</v>
          </cell>
          <cell r="E150" t="str">
            <v>Plastificante primario altamente eficiente, con buenas características de procesamiento. Imparte excelente propiedades finales como resistencia a la migración y extracción, resistencia a la formación de espuma, a las manchas y a la abrasión</v>
          </cell>
          <cell r="F150" t="str">
            <v>Butil benzil ftalato</v>
          </cell>
          <cell r="G150" t="str">
            <v>Líquido</v>
          </cell>
          <cell r="H150" t="str">
            <v>Líquido incoloro</v>
          </cell>
          <cell r="I150">
            <v>198</v>
          </cell>
          <cell r="J150" t="str">
            <v>-</v>
          </cell>
          <cell r="K150" t="str">
            <v>-</v>
          </cell>
          <cell r="L150">
            <v>1.1180000000000001</v>
          </cell>
          <cell r="M150">
            <v>100</v>
          </cell>
        </row>
        <row r="151">
          <cell r="A151" t="str">
            <v>HA-16-2809</v>
          </cell>
          <cell r="B151" t="str">
            <v>ALQUIDAN 044</v>
          </cell>
          <cell r="C151" t="str">
            <v>Solvent Resin</v>
          </cell>
          <cell r="D151" t="str">
            <v>Resina alquídica</v>
          </cell>
          <cell r="E151" t="str">
            <v>Posee un alto contenido de hidroxilos libres, lo cual la hace útil para combinar con resinas urea y melamina-formaldehido dando muy buena adherencia, buen brillo y gran retención del color. Está especialmente diseñada para la fabrización de esmaltes de bajo horneo y lacas catalizadas econ{omicas</v>
          </cell>
          <cell r="F151" t="str">
            <v>Resina alquidica</v>
          </cell>
          <cell r="G151" t="str">
            <v>Líquido</v>
          </cell>
          <cell r="H151" t="str">
            <v>Líquido amarillo</v>
          </cell>
          <cell r="I151">
            <v>29</v>
          </cell>
          <cell r="J151" t="str">
            <v>-</v>
          </cell>
          <cell r="K151" t="str">
            <v>-</v>
          </cell>
          <cell r="L151">
            <v>1</v>
          </cell>
          <cell r="M151">
            <v>55</v>
          </cell>
        </row>
        <row r="152">
          <cell r="A152" t="str">
            <v>HA-65-3205</v>
          </cell>
          <cell r="B152" t="str">
            <v>SETAL 270 WS-70</v>
          </cell>
          <cell r="C152" t="str">
            <v>Solvent Resin</v>
          </cell>
          <cell r="D152" t="str">
            <v>Resina alquídica</v>
          </cell>
          <cell r="E152" t="str">
            <v>Resina alquidica con buena solidez de color, brochabilidad, cuerpo y flujo y buena durabilidad</v>
          </cell>
          <cell r="F152" t="str">
            <v>Resina alquidica</v>
          </cell>
          <cell r="G152" t="str">
            <v>Líquido</v>
          </cell>
          <cell r="H152" t="str">
            <v>Líquido café-amarilloso</v>
          </cell>
          <cell r="I152">
            <v>43</v>
          </cell>
          <cell r="J152" t="str">
            <v>-</v>
          </cell>
          <cell r="K152" t="str">
            <v>-</v>
          </cell>
          <cell r="L152">
            <v>0.96</v>
          </cell>
          <cell r="M152">
            <v>70</v>
          </cell>
        </row>
        <row r="153">
          <cell r="A153" t="str">
            <v>HC-18-1755</v>
          </cell>
          <cell r="B153" t="str">
            <v>ACRYLIC RESIN</v>
          </cell>
          <cell r="C153" t="str">
            <v>Solvent Resin</v>
          </cell>
          <cell r="D153" t="str">
            <v>Resina acrílica</v>
          </cell>
          <cell r="E153" t="str">
            <v>Resina acrílica con funciones hidroxilo con muy buena adherencia, flexibilidad y durabilidad exterior. Tiene alta reactividad con isocianatos</v>
          </cell>
          <cell r="F153" t="str">
            <v>Resina acrílica</v>
          </cell>
          <cell r="G153" t="str">
            <v>Líquido</v>
          </cell>
          <cell r="H153" t="str">
            <v>Líquido incoloro</v>
          </cell>
          <cell r="I153">
            <v>26</v>
          </cell>
          <cell r="J153" t="str">
            <v>-</v>
          </cell>
          <cell r="K153" t="str">
            <v>-</v>
          </cell>
          <cell r="L153">
            <v>1.0409999999999999</v>
          </cell>
          <cell r="M153">
            <v>65</v>
          </cell>
        </row>
        <row r="154">
          <cell r="A154" t="str">
            <v>HC-18-5911</v>
          </cell>
          <cell r="B154" t="str">
            <v>NEOCRYL B-725/PARALOID B-66</v>
          </cell>
          <cell r="C154" t="str">
            <v>Solvent Resin</v>
          </cell>
          <cell r="D154" t="str">
            <v>Resina acrílica</v>
          </cell>
          <cell r="E154" t="str">
            <v>Copolímero acrílico sólido de fácil solubilidad. Da a las películas dureza, resistencia, flexibilidad y limpieza. Durabilidad en exteriores, resistencia al calor y a los álcalis, y rápida liberación de solventes</v>
          </cell>
          <cell r="F154" t="str">
            <v>Polímero acrílico sólido</v>
          </cell>
          <cell r="G154" t="str">
            <v>Sólido</v>
          </cell>
          <cell r="H154" t="str">
            <v>Sólido blanco</v>
          </cell>
          <cell r="I154" t="str">
            <v>-</v>
          </cell>
          <cell r="J154" t="str">
            <v>-</v>
          </cell>
          <cell r="K154" t="str">
            <v>-</v>
          </cell>
          <cell r="L154">
            <v>1.1100000000000001</v>
          </cell>
          <cell r="M154">
            <v>99.1</v>
          </cell>
        </row>
        <row r="155">
          <cell r="A155" t="str">
            <v>HC-23-9961</v>
          </cell>
          <cell r="B155" t="str">
            <v>SETALUX 1207 BA-70</v>
          </cell>
          <cell r="C155" t="str">
            <v>Solvent Resin</v>
          </cell>
          <cell r="D155" t="str">
            <v>Resina acrílica</v>
          </cell>
          <cell r="E155" t="str">
            <v>Resina acrilica que en combinación con poliisocianatos alifáticos da buen brillo y formación, buena resistencia química y a los solventes y buenas propiedades mecánicas incluyendo buena adherencia a diferentes metales. Es adecuada para sistemas de medio a altos sólidos cuando de usan condiciones sin aire a convencionales</v>
          </cell>
          <cell r="F155" t="str">
            <v>Resina acrilica</v>
          </cell>
          <cell r="G155" t="str">
            <v>Líquido</v>
          </cell>
          <cell r="H155" t="str">
            <v>Líquido</v>
          </cell>
          <cell r="I155">
            <v>26</v>
          </cell>
          <cell r="J155" t="str">
            <v>-</v>
          </cell>
          <cell r="K155" t="str">
            <v>-</v>
          </cell>
          <cell r="L155">
            <v>1.04</v>
          </cell>
          <cell r="M155">
            <v>70</v>
          </cell>
        </row>
        <row r="156">
          <cell r="A156" t="str">
            <v>HC-35-3385</v>
          </cell>
          <cell r="B156" t="str">
            <v>PARALOID B-99N, 97-100%</v>
          </cell>
          <cell r="C156" t="str">
            <v>Solvent Resin</v>
          </cell>
          <cell r="D156" t="str">
            <v>Resina acrílica</v>
          </cell>
          <cell r="E156" t="str">
            <v>Resina acrilica termoplástica sólida que mejora la velocidad de secado, la resistencia a la gasolina y la durabilidad. También tiene excelente dispersión de pigmento y un significativo incremento del brillo de otras resinas acrílicas cuando se usa como medio de molienda</v>
          </cell>
          <cell r="F156" t="str">
            <v>Resina acrilica sólida</v>
          </cell>
          <cell r="G156" t="str">
            <v>Sólido</v>
          </cell>
          <cell r="H156" t="str">
            <v>Sólido blanco a amarilloso</v>
          </cell>
          <cell r="I156" t="str">
            <v>-</v>
          </cell>
          <cell r="J156" t="str">
            <v>-</v>
          </cell>
          <cell r="K156" t="str">
            <v>-</v>
          </cell>
          <cell r="L156">
            <v>1.1479379999999999</v>
          </cell>
          <cell r="M156">
            <v>97.5</v>
          </cell>
        </row>
        <row r="157">
          <cell r="A157" t="str">
            <v>HC-37-3125</v>
          </cell>
          <cell r="B157" t="str">
            <v>SETALUX 1194 SS-52</v>
          </cell>
          <cell r="C157" t="str">
            <v>Solvent Resin</v>
          </cell>
          <cell r="D157" t="str">
            <v>Resina acrílica</v>
          </cell>
          <cell r="E157" t="str">
            <v>Resina poliol acrílico con secado extremadamente rápido, con muy buen endurecimiento y buena capacidad de apilamiento</v>
          </cell>
          <cell r="F157" t="str">
            <v>Poliol acrílico</v>
          </cell>
          <cell r="G157" t="str">
            <v>Líquido</v>
          </cell>
          <cell r="H157" t="str">
            <v>Líquido claro</v>
          </cell>
          <cell r="I157">
            <v>23</v>
          </cell>
          <cell r="J157" t="str">
            <v>-</v>
          </cell>
          <cell r="K157" t="str">
            <v>-</v>
          </cell>
          <cell r="L157">
            <v>1.04</v>
          </cell>
          <cell r="M157">
            <v>53</v>
          </cell>
        </row>
        <row r="158">
          <cell r="A158" t="str">
            <v>HC-41-6846</v>
          </cell>
          <cell r="B158" t="str">
            <v>SETALUX 1199 XS-60</v>
          </cell>
          <cell r="C158" t="str">
            <v>Solvent Resin</v>
          </cell>
          <cell r="D158" t="str">
            <v>Resina acrílica</v>
          </cell>
          <cell r="E158" t="str">
            <v>Resina acrílica que en combinación con poliisocianatos es adecuado para la manufactura de pinturas de dos componentes de secado al aire y secado forzado con alta fuerza mecánica y buena resistencia a la corrosión, a los químicos y a la intemperie</v>
          </cell>
          <cell r="F158" t="str">
            <v>Resina acrílica</v>
          </cell>
          <cell r="G158" t="str">
            <v>Líquido</v>
          </cell>
          <cell r="H158" t="str">
            <v>Líquido incoloro</v>
          </cell>
          <cell r="I158">
            <v>22</v>
          </cell>
          <cell r="J158" t="str">
            <v>-</v>
          </cell>
          <cell r="K158" t="str">
            <v>-</v>
          </cell>
          <cell r="L158">
            <v>1.0385359999999999</v>
          </cell>
          <cell r="M158">
            <v>60</v>
          </cell>
        </row>
        <row r="159">
          <cell r="A159" t="str">
            <v>HC-42-4051</v>
          </cell>
          <cell r="B159" t="str">
            <v>SETALUX 91767 VX-60/SETALUX 10-1604</v>
          </cell>
          <cell r="C159" t="str">
            <v>Solvent Resin</v>
          </cell>
          <cell r="D159" t="str">
            <v>Resina acrílica</v>
          </cell>
          <cell r="E159" t="str">
            <v>Resina acrílica que en combinación con poliisocianatos alifáticos da un excelente efecto anti chorreo, buena aparincia, adherencia, durabilidad y resistencia química y al petróleo con excelentes propiedades de aplicación</v>
          </cell>
          <cell r="F159" t="str">
            <v>Solución resina acrilica</v>
          </cell>
          <cell r="G159" t="str">
            <v>Líquido</v>
          </cell>
          <cell r="H159" t="str">
            <v>Líquido</v>
          </cell>
          <cell r="I159">
            <v>32</v>
          </cell>
          <cell r="J159" t="str">
            <v>-</v>
          </cell>
          <cell r="K159" t="str">
            <v>-</v>
          </cell>
          <cell r="L159">
            <v>0.99851420000000002</v>
          </cell>
          <cell r="M159">
            <v>60</v>
          </cell>
        </row>
        <row r="160">
          <cell r="A160" t="str">
            <v>HC-51-5969</v>
          </cell>
          <cell r="B160" t="str">
            <v>ACRYLIC RESIN 2245</v>
          </cell>
          <cell r="C160" t="str">
            <v>Solvent Resin</v>
          </cell>
          <cell r="D160" t="str">
            <v>Resina acrílica</v>
          </cell>
          <cell r="E160" t="str">
            <v>Resina acrílica termoplástica de rápido secado al aire, dando una película de alto brillo, alta dureza (puede llegar a ser quebradiza), excelente claridad, facilidad para ser pulida, excelente durabilidad a la intemperie, resistente a la humedad y al amarillamiento.</v>
          </cell>
          <cell r="F160" t="str">
            <v>Resina acrilica</v>
          </cell>
          <cell r="G160" t="str">
            <v>Líquido</v>
          </cell>
          <cell r="H160" t="str">
            <v>Líquido claro</v>
          </cell>
          <cell r="I160">
            <v>27</v>
          </cell>
          <cell r="J160" t="str">
            <v>-</v>
          </cell>
          <cell r="K160" t="str">
            <v>-</v>
          </cell>
          <cell r="L160">
            <v>0.96</v>
          </cell>
          <cell r="M160">
            <v>50</v>
          </cell>
        </row>
        <row r="161">
          <cell r="A161" t="str">
            <v>HC-55-1052</v>
          </cell>
          <cell r="B161" t="str">
            <v xml:space="preserve">SYNOCURE 9237 S 70 </v>
          </cell>
          <cell r="C161" t="str">
            <v>Solvent Resin</v>
          </cell>
          <cell r="D161" t="str">
            <v>Resina acrílica</v>
          </cell>
          <cell r="E161" t="str">
            <v>Poliol acrílico para recubrimientos poliuretanos de dos componentes</v>
          </cell>
          <cell r="F161" t="str">
            <v>Resina acrilica</v>
          </cell>
          <cell r="G161" t="str">
            <v>Líquido</v>
          </cell>
          <cell r="H161" t="str">
            <v>Líquido</v>
          </cell>
          <cell r="I161">
            <v>37</v>
          </cell>
          <cell r="J161" t="str">
            <v>-</v>
          </cell>
          <cell r="K161" t="str">
            <v>-</v>
          </cell>
          <cell r="L161">
            <v>0.99</v>
          </cell>
          <cell r="M161">
            <v>70</v>
          </cell>
        </row>
        <row r="162">
          <cell r="A162" t="str">
            <v>HC-58-6959</v>
          </cell>
          <cell r="B162" t="str">
            <v>ACRYLIC RESIN</v>
          </cell>
          <cell r="C162" t="str">
            <v>Solvent Resin</v>
          </cell>
          <cell r="D162" t="str">
            <v>Resina acrílica</v>
          </cell>
          <cell r="E162" t="str">
            <v>Es usada como adhesivo, prótesis dentales y pintura automotriz</v>
          </cell>
          <cell r="F162" t="str">
            <v>Solución de resina acrílica</v>
          </cell>
          <cell r="G162" t="str">
            <v>Líquido</v>
          </cell>
          <cell r="H162" t="str">
            <v>Líquido</v>
          </cell>
          <cell r="I162">
            <v>38</v>
          </cell>
          <cell r="J162" t="str">
            <v>_</v>
          </cell>
          <cell r="K162" t="str">
            <v>_</v>
          </cell>
          <cell r="L162">
            <v>1.018</v>
          </cell>
          <cell r="M162">
            <v>51</v>
          </cell>
        </row>
        <row r="163">
          <cell r="A163" t="str">
            <v>HC-61-8414</v>
          </cell>
          <cell r="B163" t="str">
            <v>ACRYLIC RESIN HC-61-8414</v>
          </cell>
          <cell r="C163" t="str">
            <v>Solvent Resin</v>
          </cell>
          <cell r="D163" t="str">
            <v>Resina acrílica</v>
          </cell>
          <cell r="E163" t="str">
            <v>Posee propiedades térmicas muy satisfactorias, sirve para la elaboracion de placas y prótesis dentales</v>
          </cell>
          <cell r="F163" t="str">
            <v>SCA resina acrílica</v>
          </cell>
          <cell r="G163" t="str">
            <v xml:space="preserve">Líquido </v>
          </cell>
          <cell r="H163" t="str">
            <v>Líquido</v>
          </cell>
          <cell r="I163">
            <v>27</v>
          </cell>
          <cell r="J163" t="str">
            <v>_</v>
          </cell>
          <cell r="K163" t="str">
            <v>_</v>
          </cell>
          <cell r="L163">
            <v>1.0780000000000001</v>
          </cell>
          <cell r="M163">
            <v>56.9</v>
          </cell>
        </row>
        <row r="164">
          <cell r="A164" t="str">
            <v>HC-65-1529</v>
          </cell>
          <cell r="B164" t="str">
            <v>PARALOID B-48N</v>
          </cell>
          <cell r="C164" t="str">
            <v>Solvent Resin</v>
          </cell>
          <cell r="D164" t="str">
            <v>Resina acrílica</v>
          </cell>
          <cell r="E164" t="str">
            <v>Resina acrílica que provee una adherencia única a metales sin tratamiento, así como una excelente dureza, flexibilidad y durabilidad en exteriores. Es soluble en un gran número de solventes</v>
          </cell>
          <cell r="F164" t="str">
            <v>Copolímero acrílico sólido</v>
          </cell>
          <cell r="G164" t="str">
            <v>Sólido</v>
          </cell>
          <cell r="H164" t="str">
            <v>Polvo claro</v>
          </cell>
          <cell r="I164" t="str">
            <v>-</v>
          </cell>
          <cell r="J164" t="str">
            <v>-</v>
          </cell>
          <cell r="K164" t="str">
            <v>-</v>
          </cell>
          <cell r="L164">
            <v>1.1499999999999999</v>
          </cell>
          <cell r="M164">
            <v>100</v>
          </cell>
        </row>
        <row r="165">
          <cell r="A165" t="str">
            <v>HC-89-4259</v>
          </cell>
          <cell r="B165" t="str">
            <v>SETALUX 1850 SA-50</v>
          </cell>
          <cell r="C165" t="str">
            <v>Solvent Resin</v>
          </cell>
          <cell r="D165" t="str">
            <v>Resina acrílica</v>
          </cell>
          <cell r="E165" t="str">
            <v>Resina acrilica de baja viscosidad, con muy buenas propiedades de aplicación y excelente resistencia al amarillamiento</v>
          </cell>
          <cell r="F165" t="str">
            <v>Microgel hidroxifuncional</v>
          </cell>
          <cell r="G165" t="str">
            <v>Líquido</v>
          </cell>
          <cell r="H165" t="str">
            <v>Líquido</v>
          </cell>
          <cell r="I165">
            <v>27</v>
          </cell>
          <cell r="J165" t="str">
            <v>-</v>
          </cell>
          <cell r="K165" t="str">
            <v>-</v>
          </cell>
          <cell r="L165">
            <v>0.90900000000000003</v>
          </cell>
          <cell r="M165">
            <v>50</v>
          </cell>
        </row>
        <row r="166">
          <cell r="A166" t="str">
            <v>HCX-4770</v>
          </cell>
          <cell r="B166" t="str">
            <v>PARALOID A-11 100% RESIN</v>
          </cell>
          <cell r="C166" t="str">
            <v>Solvent Resin</v>
          </cell>
          <cell r="D166" t="str">
            <v>Resina acrílica</v>
          </cell>
          <cell r="E166" t="str">
            <v>Resina acrílica con excelente dureza, durabilidad y propiedades de resistencia. Provee excelente color y retención del color, excelente resistencia al alcohol y al agua</v>
          </cell>
          <cell r="F166" t="str">
            <v>Copolímero acrílico sólido</v>
          </cell>
          <cell r="G166" t="str">
            <v>Sólido</v>
          </cell>
          <cell r="H166" t="str">
            <v>Polvo claro</v>
          </cell>
          <cell r="I166" t="str">
            <v>-</v>
          </cell>
          <cell r="J166" t="str">
            <v>-</v>
          </cell>
          <cell r="K166" t="str">
            <v>-</v>
          </cell>
          <cell r="L166">
            <v>1.177894</v>
          </cell>
          <cell r="M166">
            <v>100</v>
          </cell>
        </row>
        <row r="167">
          <cell r="A167" t="str">
            <v>HE-15-9931</v>
          </cell>
          <cell r="B167" t="str">
            <v xml:space="preserve">EPIKOTE RESIN 170 </v>
          </cell>
          <cell r="C167" t="str">
            <v>Solvent Resin</v>
          </cell>
          <cell r="D167" t="str">
            <v>Resina epóxica</v>
          </cell>
          <cell r="E167" t="str">
            <v>Resina epóxica de baja viscosidad, facilidad de procesamiento y buena estabilidad térmica, fuerza mecánica y estabilidad química</v>
          </cell>
          <cell r="F167" t="str">
            <v>Resina epóxica</v>
          </cell>
          <cell r="G167" t="str">
            <v>Líquido</v>
          </cell>
          <cell r="H167" t="str">
            <v>Líquido amarillo ligero</v>
          </cell>
          <cell r="I167">
            <v>150</v>
          </cell>
          <cell r="J167" t="str">
            <v>-</v>
          </cell>
          <cell r="K167" t="str">
            <v>-</v>
          </cell>
          <cell r="L167">
            <v>1.19</v>
          </cell>
          <cell r="M167">
            <v>100</v>
          </cell>
        </row>
        <row r="168">
          <cell r="A168" t="str">
            <v>HE-99-2943</v>
          </cell>
          <cell r="B168" t="str">
            <v>ARALDITE DY-H</v>
          </cell>
          <cell r="C168" t="str">
            <v>Solvent Resin</v>
          </cell>
          <cell r="D168" t="str">
            <v>Resina epóxica</v>
          </cell>
          <cell r="E168" t="str">
            <v>Diluente reactivo para resinas epóxicas. Reduce la viscosidad, mejora la procesabilidad, mejora la flexibilidad, reduce ligeramente la dureza, tiene resistencia reducida a ácidos y agua caliente, y menos resistencia a solventes orgánicos y amonio</v>
          </cell>
          <cell r="F168" t="str">
            <v>Glicidileter alifático</v>
          </cell>
          <cell r="G168" t="str">
            <v>Líquido</v>
          </cell>
          <cell r="H168" t="str">
            <v>-</v>
          </cell>
          <cell r="I168">
            <v>150</v>
          </cell>
          <cell r="J168" t="str">
            <v>-</v>
          </cell>
          <cell r="K168" t="str">
            <v>-</v>
          </cell>
          <cell r="L168">
            <v>1.059985</v>
          </cell>
          <cell r="M168">
            <v>100</v>
          </cell>
        </row>
        <row r="169">
          <cell r="A169" t="str">
            <v>HEQ-9346</v>
          </cell>
          <cell r="B169" t="str">
            <v>EPOXY PHOSPHATO</v>
          </cell>
          <cell r="C169" t="str">
            <v>Solvent Resin</v>
          </cell>
          <cell r="D169" t="str">
            <v>Resina epóxica</v>
          </cell>
          <cell r="E169" t="str">
            <v>Buena adherencia al soporte, resistencia química y a la abrasión.</v>
          </cell>
          <cell r="F169" t="str">
            <v>Fosfato epóxico</v>
          </cell>
          <cell r="G169" t="str">
            <v>Líquido</v>
          </cell>
          <cell r="H169" t="str">
            <v>Líquido</v>
          </cell>
          <cell r="I169">
            <v>57</v>
          </cell>
          <cell r="J169" t="str">
            <v>_</v>
          </cell>
          <cell r="K169" t="str">
            <v>_</v>
          </cell>
          <cell r="L169">
            <v>1.093</v>
          </cell>
          <cell r="M169">
            <v>61.5</v>
          </cell>
        </row>
        <row r="170">
          <cell r="A170" t="str">
            <v>HM-56-6769</v>
          </cell>
          <cell r="B170" t="str">
            <v>SETAMINE US-146 BB-72</v>
          </cell>
          <cell r="C170" t="str">
            <v>Solvent Resin</v>
          </cell>
          <cell r="D170" t="str">
            <v>Resina melamina</v>
          </cell>
          <cell r="E170" t="str">
            <v>Resina melamina con excelente apariencia y brillo, excelente resistencia al agua, alta reactividad, buena resistencia al ácido y buenas propiedades mecánicas</v>
          </cell>
          <cell r="F170" t="str">
            <v>Resina melamina</v>
          </cell>
          <cell r="G170" t="str">
            <v>Líquido</v>
          </cell>
          <cell r="H170" t="str">
            <v>Líquido incoloro</v>
          </cell>
          <cell r="I170">
            <v>41</v>
          </cell>
          <cell r="J170" t="str">
            <v>-</v>
          </cell>
          <cell r="K170" t="str">
            <v>-</v>
          </cell>
          <cell r="L170">
            <v>1.038896</v>
          </cell>
          <cell r="M170">
            <v>72</v>
          </cell>
        </row>
        <row r="171">
          <cell r="A171" t="str">
            <v>HM-63-5172</v>
          </cell>
          <cell r="B171" t="str">
            <v xml:space="preserve">SETAMINE US-320 BB-70 </v>
          </cell>
          <cell r="C171" t="str">
            <v>Solvent Resin</v>
          </cell>
          <cell r="D171" t="str">
            <v>Resina melamina</v>
          </cell>
          <cell r="E171" t="str">
            <v>Resina melamina con buen brillo, durable, dura y reactiva, con resistencia química y bajo contenido de formaldehido</v>
          </cell>
          <cell r="F171" t="str">
            <v>Benzoguanamina butilada</v>
          </cell>
          <cell r="G171" t="str">
            <v>Líquido</v>
          </cell>
          <cell r="H171" t="str">
            <v>Líquido</v>
          </cell>
          <cell r="I171">
            <v>42</v>
          </cell>
          <cell r="J171" t="str">
            <v>-</v>
          </cell>
          <cell r="K171" t="str">
            <v>-</v>
          </cell>
          <cell r="L171">
            <v>1.058068</v>
          </cell>
          <cell r="M171">
            <v>70</v>
          </cell>
        </row>
        <row r="172">
          <cell r="A172" t="str">
            <v>HP-19-1751</v>
          </cell>
          <cell r="B172" t="str">
            <v>850-9115 INDUSTRIAL COIL RESIN</v>
          </cell>
          <cell r="C172" t="str">
            <v>Solvent Resin</v>
          </cell>
          <cell r="D172" t="str">
            <v>Resina poliéster</v>
          </cell>
          <cell r="E172" t="str">
            <v xml:space="preserve">Usado para recubriemiento automotriz </v>
          </cell>
          <cell r="F172" t="str">
            <v>Solución de poliéster</v>
          </cell>
          <cell r="G172" t="str">
            <v xml:space="preserve">Líquido </v>
          </cell>
          <cell r="H172" t="str">
            <v xml:space="preserve">Líquido </v>
          </cell>
          <cell r="I172">
            <v>33</v>
          </cell>
          <cell r="J172" t="str">
            <v>_</v>
          </cell>
          <cell r="K172" t="str">
            <v>_</v>
          </cell>
          <cell r="L172">
            <v>33</v>
          </cell>
          <cell r="M172">
            <v>64.900000000000006</v>
          </cell>
        </row>
        <row r="173">
          <cell r="A173" t="str">
            <v>HP-26-4948</v>
          </cell>
          <cell r="B173" t="str">
            <v>SETAL 168 SS 80</v>
          </cell>
          <cell r="C173" t="str">
            <v>Solvent Resin</v>
          </cell>
          <cell r="D173" t="str">
            <v>Resina poliéster</v>
          </cell>
          <cell r="E173" t="str">
            <v>Resina poliester poliol que en combinación con poliisocianatos da lacas flexibles incluso a bajas temperaturas y buena durabilidad en el exterior</v>
          </cell>
          <cell r="F173" t="str">
            <v>Solución poliol poliester</v>
          </cell>
          <cell r="G173" t="str">
            <v>Líquido</v>
          </cell>
          <cell r="H173" t="str">
            <v>Líquido claro</v>
          </cell>
          <cell r="I173">
            <v>40</v>
          </cell>
          <cell r="J173">
            <v>1</v>
          </cell>
          <cell r="K173" t="str">
            <v>-</v>
          </cell>
          <cell r="L173">
            <v>1.1000000000000001</v>
          </cell>
          <cell r="M173">
            <v>79</v>
          </cell>
        </row>
        <row r="174">
          <cell r="A174" t="str">
            <v>HP-49-4571</v>
          </cell>
          <cell r="B174" t="str">
            <v>771 417 POLYESTER BASE COAT RESIN</v>
          </cell>
          <cell r="C174" t="str">
            <v>Solvent Resin</v>
          </cell>
          <cell r="D174" t="str">
            <v>Resina poliéster</v>
          </cell>
          <cell r="E174" t="str">
            <v xml:space="preserve">Usado para recubriemiento automotriz </v>
          </cell>
          <cell r="F174" t="str">
            <v>Solución de poliéster</v>
          </cell>
          <cell r="G174" t="str">
            <v>Líquido</v>
          </cell>
          <cell r="H174" t="str">
            <v>Líquido</v>
          </cell>
          <cell r="I174">
            <v>27</v>
          </cell>
          <cell r="J174" t="str">
            <v>_</v>
          </cell>
          <cell r="K174" t="str">
            <v>_</v>
          </cell>
          <cell r="L174">
            <v>1.0580000000000001</v>
          </cell>
          <cell r="M174">
            <v>60</v>
          </cell>
        </row>
        <row r="175">
          <cell r="A175" t="str">
            <v>HP-68-6665</v>
          </cell>
          <cell r="B175" t="str">
            <v>POLYESTER FOR REFINISH</v>
          </cell>
          <cell r="C175" t="str">
            <v>Solvent Resin</v>
          </cell>
          <cell r="D175" t="str">
            <v>Resina poliéster</v>
          </cell>
          <cell r="E175" t="str">
            <v xml:space="preserve">Usado para recubriemiento automotriz </v>
          </cell>
          <cell r="F175" t="str">
            <v>Solución de resina de poliester</v>
          </cell>
          <cell r="G175" t="str">
            <v>Líquido</v>
          </cell>
          <cell r="H175" t="str">
            <v>Líquido incoloro</v>
          </cell>
          <cell r="I175">
            <v>32</v>
          </cell>
          <cell r="J175" t="str">
            <v>-</v>
          </cell>
          <cell r="K175" t="str">
            <v>-</v>
          </cell>
          <cell r="L175">
            <v>1.0189999999999999</v>
          </cell>
          <cell r="M175">
            <v>90</v>
          </cell>
        </row>
        <row r="176">
          <cell r="A176" t="str">
            <v>HR-33-9161</v>
          </cell>
          <cell r="B176" t="str">
            <v>DES N75/TOL HDB75</v>
          </cell>
          <cell r="C176" t="str">
            <v>Solvent Resin</v>
          </cell>
          <cell r="D176" t="str">
            <v>Resina isocianato</v>
          </cell>
          <cell r="E176" t="str">
            <v>Resina alifática poliisocianato para uso en acabados de dos componentes claros y pigmentados, interiores y exteriores. Tiene excelente retención del brillo y resistencia a la intemperie cuando es formulado con correactantes apropiados hidroxi-funcionales. Tiene resistencia a los solventes, químicos y a la abrasión</v>
          </cell>
          <cell r="F176" t="str">
            <v>Isocianato alifático polifuncional</v>
          </cell>
          <cell r="G176" t="str">
            <v>Líquido</v>
          </cell>
          <cell r="H176" t="str">
            <v>Líquido incoloro a amarillo ligero</v>
          </cell>
          <cell r="I176">
            <v>37</v>
          </cell>
          <cell r="J176">
            <v>1</v>
          </cell>
          <cell r="K176">
            <v>8</v>
          </cell>
          <cell r="L176">
            <v>1.0676540000000001</v>
          </cell>
          <cell r="M176">
            <v>75</v>
          </cell>
        </row>
        <row r="177">
          <cell r="A177" t="str">
            <v>HR-59-6247</v>
          </cell>
          <cell r="B177" t="str">
            <v>DESMODUR BL 4265 SN</v>
          </cell>
          <cell r="C177" t="str">
            <v>Solvent Resin</v>
          </cell>
          <cell r="D177" t="str">
            <v>Resina isocianato</v>
          </cell>
          <cell r="E177" t="str">
            <v>Resina uretano poliisocianato alifático, que combinada con componentes poliol da lugar a recubrimientos horneables resistentes a la luz, estables en el ambiente y resistentes a los químicos</v>
          </cell>
          <cell r="F177" t="str">
            <v>Resina uretano</v>
          </cell>
          <cell r="G177" t="str">
            <v>Líquido</v>
          </cell>
          <cell r="H177" t="str">
            <v>Líquido</v>
          </cell>
          <cell r="I177">
            <v>47</v>
          </cell>
          <cell r="J177">
            <v>1</v>
          </cell>
          <cell r="K177" t="str">
            <v>-</v>
          </cell>
          <cell r="L177">
            <v>1.03</v>
          </cell>
          <cell r="M177">
            <v>65</v>
          </cell>
        </row>
        <row r="178">
          <cell r="A178" t="str">
            <v>HR-82-3454</v>
          </cell>
          <cell r="B178" t="str">
            <v>POLYESTER URETHANE RESIN/AUTO</v>
          </cell>
          <cell r="C178" t="str">
            <v>Solvent Resin</v>
          </cell>
          <cell r="D178" t="str">
            <v>Resina isocianato</v>
          </cell>
          <cell r="E178" t="str">
            <v>Ser resistente a la abrasión, al desgante, al oxígeno y a las bajas temperaturas.</v>
          </cell>
          <cell r="F178" t="str">
            <v>Poliester uretano</v>
          </cell>
          <cell r="G178" t="str">
            <v>Líquido</v>
          </cell>
          <cell r="H178" t="str">
            <v>Líquido</v>
          </cell>
          <cell r="I178">
            <v>37</v>
          </cell>
          <cell r="J178" t="str">
            <v>-</v>
          </cell>
          <cell r="K178" t="str">
            <v>-</v>
          </cell>
          <cell r="L178">
            <v>1.04</v>
          </cell>
          <cell r="M178">
            <v>65</v>
          </cell>
        </row>
        <row r="179">
          <cell r="A179" t="str">
            <v>HT-42-8093</v>
          </cell>
          <cell r="B179" t="str">
            <v xml:space="preserve">SPECIAL PITCH NO 5 </v>
          </cell>
          <cell r="C179" t="str">
            <v>Solvent Resin</v>
          </cell>
          <cell r="D179" t="str">
            <v>Resina natural</v>
          </cell>
          <cell r="E179" t="str">
            <v>Es una brea asfáltica, líquida, usada en recubrimientos protectores</v>
          </cell>
          <cell r="F179" t="str">
            <v>Mezcla de hidrocarburos aromáticos, xileno</v>
          </cell>
          <cell r="G179" t="str">
            <v>Líquido</v>
          </cell>
          <cell r="H179" t="str">
            <v>Negro</v>
          </cell>
          <cell r="I179">
            <v>30</v>
          </cell>
          <cell r="J179" t="str">
            <v>-</v>
          </cell>
          <cell r="K179" t="str">
            <v>-</v>
          </cell>
          <cell r="L179">
            <v>1.162317</v>
          </cell>
          <cell r="M179">
            <v>85</v>
          </cell>
        </row>
        <row r="180">
          <cell r="A180" t="str">
            <v>HV-42-3706</v>
          </cell>
          <cell r="B180" t="str">
            <v>VINYL RESIN UAGH</v>
          </cell>
          <cell r="C180" t="str">
            <v>Solvent Resin</v>
          </cell>
          <cell r="D180" t="str">
            <v>Resina vinílica</v>
          </cell>
          <cell r="E180" t="str">
            <v xml:space="preserve">Resina vivnílica de alto peso molecular modificada con hidroxilo que puede ser usada en un amplio rango de aplicaciones, incluyendo el mantenimiento y acabados marinos. </v>
          </cell>
          <cell r="F180" t="str">
            <v>Resina vinílica</v>
          </cell>
          <cell r="G180" t="str">
            <v>Sólido</v>
          </cell>
          <cell r="H180" t="str">
            <v>Polvo blanco</v>
          </cell>
          <cell r="I180" t="str">
            <v>-</v>
          </cell>
          <cell r="J180" t="str">
            <v>-</v>
          </cell>
          <cell r="K180" t="str">
            <v>-</v>
          </cell>
          <cell r="L180">
            <v>1.387591</v>
          </cell>
          <cell r="M180">
            <v>100</v>
          </cell>
        </row>
        <row r="181">
          <cell r="A181" t="str">
            <v>HVG-1327</v>
          </cell>
          <cell r="B181" t="str">
            <v xml:space="preserve">LAROFLEX MP 25 </v>
          </cell>
          <cell r="C181" t="str">
            <v>Solvent Resin</v>
          </cell>
          <cell r="D181" t="str">
            <v>Resina vinílica</v>
          </cell>
          <cell r="E181" t="str">
            <v>Resina enlazante clorinada con excelente protección a la corrosión, alto brillo y excelente solubilidad. Tiene buena adherencia</v>
          </cell>
          <cell r="F181" t="str">
            <v>Cloruro de vinilo/Vinil isobutil eter</v>
          </cell>
          <cell r="G181" t="str">
            <v>Sólido</v>
          </cell>
          <cell r="H181" t="str">
            <v>Polvo</v>
          </cell>
          <cell r="I181" t="str">
            <v>-</v>
          </cell>
          <cell r="J181" t="str">
            <v>-</v>
          </cell>
          <cell r="K181" t="str">
            <v>-</v>
          </cell>
          <cell r="L181">
            <v>1.237808</v>
          </cell>
          <cell r="M181">
            <v>100</v>
          </cell>
        </row>
        <row r="182">
          <cell r="A182" t="str">
            <v>HY-42-5665</v>
          </cell>
          <cell r="B182" t="str">
            <v xml:space="preserve">CARDOLITE NC 541X90 </v>
          </cell>
          <cell r="C182" t="str">
            <v>Solvent Resin</v>
          </cell>
          <cell r="D182" t="str">
            <v>Resina poliamida</v>
          </cell>
          <cell r="E182" t="str">
            <v>Resina epóxica endurecedora. Es de baja viscosidad, tiene rápido curado, incluso a bajas temperaturas y tiene la habilidad de resistir la humedad mientras está curando. Se aplica en sistemas medios a altos sólidos. Tiene buena adherencia, resistencia química y muy buena resistencia a la corrosión</v>
          </cell>
          <cell r="F182" t="str">
            <v>Poliamina alquilada</v>
          </cell>
          <cell r="G182" t="str">
            <v>Líquido</v>
          </cell>
          <cell r="H182" t="str">
            <v>Líquido café</v>
          </cell>
          <cell r="I182">
            <v>32</v>
          </cell>
          <cell r="J182" t="str">
            <v>-</v>
          </cell>
          <cell r="K182" t="str">
            <v>-</v>
          </cell>
          <cell r="L182">
            <v>0.98018070000000002</v>
          </cell>
          <cell r="M182">
            <v>90</v>
          </cell>
        </row>
        <row r="183">
          <cell r="A183" t="str">
            <v>HZ-23-8907</v>
          </cell>
          <cell r="B183" t="str">
            <v/>
          </cell>
          <cell r="C183" t="str">
            <v>Solvent Resin</v>
          </cell>
          <cell r="D183" t="str">
            <v>Miseláneos</v>
          </cell>
          <cell r="E183" t="str">
            <v>Versatilidad en su uso. Sirve para ampliarse en packaging, linea automotriz, entre otros.</v>
          </cell>
          <cell r="F183" t="str">
            <v>Polipropileno clorado</v>
          </cell>
          <cell r="G183" t="str">
            <v>sólido</v>
          </cell>
          <cell r="H183" t="str">
            <v>Polvo</v>
          </cell>
          <cell r="I183" t="str">
            <v>_</v>
          </cell>
          <cell r="J183" t="str">
            <v>_</v>
          </cell>
          <cell r="K183" t="str">
            <v>_</v>
          </cell>
          <cell r="L183">
            <v>1.1259999999999999</v>
          </cell>
          <cell r="M183">
            <v>100</v>
          </cell>
        </row>
        <row r="184">
          <cell r="A184" t="str">
            <v>HZ-63-3285</v>
          </cell>
          <cell r="B184" t="str">
            <v>URALAC AB 733 X-90</v>
          </cell>
          <cell r="C184" t="str">
            <v>Solvent Resin</v>
          </cell>
          <cell r="D184" t="str">
            <v>Resina plastificante</v>
          </cell>
          <cell r="E184" t="str">
            <v>Aditivo plastificante que imparte brillo, tiene resistencia a los solventes, alto contenido de sólidos, flexibilidad, dureza y resistencia al agua. Se recomienda para dispersar los pigmentos y extenders</v>
          </cell>
          <cell r="F184" t="str">
            <v>Éster de ácidos grasos epoxidados</v>
          </cell>
          <cell r="G184" t="str">
            <v>Líquido</v>
          </cell>
          <cell r="H184" t="str">
            <v>Líquido incoloro</v>
          </cell>
          <cell r="I184">
            <v>25</v>
          </cell>
          <cell r="J184">
            <v>1</v>
          </cell>
          <cell r="K184" t="str">
            <v>-</v>
          </cell>
          <cell r="L184">
            <v>0.99695639999999996</v>
          </cell>
          <cell r="M184">
            <v>90</v>
          </cell>
        </row>
        <row r="185">
          <cell r="A185" t="str">
            <v>HZ-66-7996</v>
          </cell>
          <cell r="B185" t="str">
            <v>RESAMIN HF 480</v>
          </cell>
          <cell r="C185" t="str">
            <v>Solvent Resin</v>
          </cell>
          <cell r="D185" t="str">
            <v>Resina plastificante</v>
          </cell>
          <cell r="E185" t="str">
            <v>Resina con propiedades plastificantes y de resina suave. Usada en sistemas horneables basados en resinas alkidicas/amino o en recubrimientos termoplásticos mejora la flexibilidad y la adherencia</v>
          </cell>
          <cell r="F185" t="str">
            <v>Resina formaldehido/butiluretano</v>
          </cell>
          <cell r="G185" t="str">
            <v>Líquido</v>
          </cell>
          <cell r="H185" t="str">
            <v>Líquido</v>
          </cell>
          <cell r="I185">
            <v>150</v>
          </cell>
          <cell r="J185" t="str">
            <v>-</v>
          </cell>
          <cell r="K185" t="str">
            <v>-</v>
          </cell>
          <cell r="L185">
            <v>1.1000000000000001</v>
          </cell>
          <cell r="M185">
            <v>100</v>
          </cell>
        </row>
        <row r="186">
          <cell r="A186" t="str">
            <v>KA-14-7615</v>
          </cell>
          <cell r="B186" t="str">
            <v>MONOETANOLAMINA</v>
          </cell>
          <cell r="C186" t="str">
            <v>Reactante</v>
          </cell>
          <cell r="D186" t="str">
            <v>Álcalis, aminas</v>
          </cell>
          <cell r="E186" t="str">
            <v>Agente para tratamiento de aguas residuales</v>
          </cell>
          <cell r="F186" t="str">
            <v>Monoetanolamida</v>
          </cell>
          <cell r="G186" t="str">
            <v>líquido</v>
          </cell>
          <cell r="H186" t="str">
            <v>Líquido</v>
          </cell>
          <cell r="I186">
            <v>96</v>
          </cell>
          <cell r="J186">
            <v>5.5</v>
          </cell>
          <cell r="K186">
            <v>17</v>
          </cell>
          <cell r="L186">
            <v>1.08</v>
          </cell>
          <cell r="M186">
            <v>0</v>
          </cell>
        </row>
        <row r="187">
          <cell r="A187" t="str">
            <v>KA-31-1479</v>
          </cell>
          <cell r="B187" t="str">
            <v>MXDA, META-XYLENEDIAMINE</v>
          </cell>
          <cell r="C187" t="str">
            <v>Reactante</v>
          </cell>
          <cell r="D187" t="str">
            <v>Alcális, aminas</v>
          </cell>
          <cell r="E187" t="str">
            <v>Diamina alifática, agente curante en resinas epóxicas. También se usa en poliuretanos</v>
          </cell>
          <cell r="F187" t="str">
            <v>1,3-Benzendimetanamina</v>
          </cell>
          <cell r="G187" t="str">
            <v>Líquido</v>
          </cell>
          <cell r="H187" t="str">
            <v>-</v>
          </cell>
          <cell r="I187">
            <v>133</v>
          </cell>
          <cell r="J187" t="str">
            <v>-</v>
          </cell>
          <cell r="K187" t="str">
            <v>-</v>
          </cell>
          <cell r="L187">
            <v>1.052</v>
          </cell>
          <cell r="M187">
            <v>100</v>
          </cell>
        </row>
        <row r="188">
          <cell r="A188" t="str">
            <v>KA-34-6416</v>
          </cell>
          <cell r="B188" t="str">
            <v xml:space="preserve">LAROMIN C 260/ANCAMINE 2049 </v>
          </cell>
          <cell r="C188" t="str">
            <v>Reactante</v>
          </cell>
          <cell r="D188" t="str">
            <v>Alcális, aminas</v>
          </cell>
          <cell r="E188" t="str">
            <v>Endurecedor amina para resinas epóxicas líquidas de baja viscosidad en recubrimientos con bajo contenido de solventes o sin solventes</v>
          </cell>
          <cell r="F188" t="str">
            <v>Amina cicloalifática</v>
          </cell>
          <cell r="G188" t="str">
            <v>Líquido</v>
          </cell>
          <cell r="H188" t="str">
            <v>Líquido amarillo ligero</v>
          </cell>
          <cell r="I188">
            <v>173</v>
          </cell>
          <cell r="J188" t="str">
            <v>-</v>
          </cell>
          <cell r="K188" t="str">
            <v>-</v>
          </cell>
          <cell r="L188">
            <v>0.95</v>
          </cell>
          <cell r="M188">
            <v>99</v>
          </cell>
        </row>
        <row r="189">
          <cell r="A189" t="str">
            <v>KA-36-6992</v>
          </cell>
          <cell r="B189" t="str">
            <v>ACCELERATOR 2950</v>
          </cell>
          <cell r="C189" t="str">
            <v>Reactante</v>
          </cell>
          <cell r="D189" t="str">
            <v>Álcalis, aminas</v>
          </cell>
          <cell r="E189" t="str">
            <v>Es usado como acelerador en una reacción, especialmente cuando se usa con poliamidas.</v>
          </cell>
          <cell r="F189" t="str">
            <v>Co-reacción de aceleración</v>
          </cell>
          <cell r="G189" t="str">
            <v>líquido</v>
          </cell>
          <cell r="H189" t="str">
            <v>líquido</v>
          </cell>
          <cell r="I189">
            <v>100</v>
          </cell>
          <cell r="J189" t="str">
            <v>_</v>
          </cell>
          <cell r="K189" t="str">
            <v>_</v>
          </cell>
          <cell r="L189">
            <v>1</v>
          </cell>
          <cell r="M189">
            <v>100</v>
          </cell>
        </row>
        <row r="190">
          <cell r="A190" t="str">
            <v>KA-37-2239</v>
          </cell>
          <cell r="B190" t="str">
            <v>HARDENER MX V-8</v>
          </cell>
          <cell r="C190" t="str">
            <v>Reactante</v>
          </cell>
          <cell r="D190" t="str">
            <v>Álcalis, aminas</v>
          </cell>
          <cell r="E190" t="str">
            <v>Catalizador</v>
          </cell>
          <cell r="F190" t="str">
            <v>_</v>
          </cell>
          <cell r="G190" t="str">
            <v>líquido</v>
          </cell>
          <cell r="H190" t="str">
            <v>líquido</v>
          </cell>
          <cell r="I190">
            <v>26</v>
          </cell>
          <cell r="J190" t="str">
            <v>_</v>
          </cell>
          <cell r="K190" t="str">
            <v>_</v>
          </cell>
          <cell r="L190">
            <v>1.05</v>
          </cell>
          <cell r="M190">
            <v>69.400000000000006</v>
          </cell>
        </row>
        <row r="191">
          <cell r="A191" t="str">
            <v>KA-51-6958</v>
          </cell>
          <cell r="B191" t="str">
            <v>ANCAMIDE 2050/EPOTUF 37-651/ARA 283</v>
          </cell>
          <cell r="C191" t="str">
            <v>Reactante</v>
          </cell>
          <cell r="D191" t="str">
            <v>Alcális, aminas</v>
          </cell>
          <cell r="E191" t="str">
            <v>Agente curante para uso en resina líquidas epóxicas y recubrimientos de cura al ambiente. Tiene buena resistencia a la corrosión, resistencia al ácido, buena flexibilidad, alto brillo</v>
          </cell>
          <cell r="F191" t="str">
            <v>Poliaminoamida</v>
          </cell>
          <cell r="G191" t="str">
            <v>Líquido</v>
          </cell>
          <cell r="H191" t="str">
            <v>Líquido ambar</v>
          </cell>
          <cell r="I191">
            <v>97</v>
          </cell>
          <cell r="J191" t="str">
            <v>-</v>
          </cell>
          <cell r="K191" t="str">
            <v>-</v>
          </cell>
          <cell r="L191">
            <v>1.02</v>
          </cell>
          <cell r="M191">
            <v>70</v>
          </cell>
        </row>
        <row r="192">
          <cell r="A192" t="str">
            <v>KA-56-1388</v>
          </cell>
          <cell r="B192" t="str">
            <v>SILQUEST A-1120</v>
          </cell>
          <cell r="C192" t="str">
            <v>Reactante</v>
          </cell>
          <cell r="D192" t="str">
            <v>Alcális, aminas</v>
          </cell>
          <cell r="E192" t="str">
            <v xml:space="preserve">Aditivo usado para promover la adhesión de resinas amino-reactivas </v>
          </cell>
          <cell r="F192" t="str">
            <v>Ester silano organofuncional</v>
          </cell>
          <cell r="G192" t="str">
            <v>Líquido</v>
          </cell>
          <cell r="H192" t="str">
            <v>Líquido</v>
          </cell>
          <cell r="I192">
            <v>137</v>
          </cell>
          <cell r="J192" t="str">
            <v>-</v>
          </cell>
          <cell r="K192" t="str">
            <v>-</v>
          </cell>
          <cell r="L192">
            <v>1.026913</v>
          </cell>
          <cell r="M192">
            <v>95.5</v>
          </cell>
        </row>
        <row r="193">
          <cell r="A193" t="str">
            <v>KA-77-6577</v>
          </cell>
          <cell r="B193" t="str">
            <v>HIDROXIDO DE SODIO 50%</v>
          </cell>
          <cell r="C193" t="str">
            <v>Reactante</v>
          </cell>
          <cell r="D193" t="str">
            <v>Álcalis, aminas</v>
          </cell>
          <cell r="E193" t="str">
            <v>Servir como base para neutralizar ácidos; es usada para la fabricación de pastas y papel</v>
          </cell>
          <cell r="F193" t="str">
            <v>Solución de hidróxido de sodio al 50%</v>
          </cell>
          <cell r="G193" t="str">
            <v>líquido</v>
          </cell>
          <cell r="H193" t="str">
            <v>líquido</v>
          </cell>
          <cell r="I193">
            <v>92</v>
          </cell>
          <cell r="J193" t="str">
            <v>_</v>
          </cell>
          <cell r="K193" t="str">
            <v>_</v>
          </cell>
          <cell r="L193">
            <v>1.53</v>
          </cell>
          <cell r="M193">
            <v>50.2</v>
          </cell>
        </row>
        <row r="194">
          <cell r="A194" t="str">
            <v>KAS-2528</v>
          </cell>
          <cell r="B194" t="str">
            <v>N,N-DIETHYLETHANOLAMINE</v>
          </cell>
          <cell r="C194" t="str">
            <v>Reactante</v>
          </cell>
          <cell r="D194" t="str">
            <v>Alcális, aminas</v>
          </cell>
          <cell r="E194" t="str">
            <v>Aditivo amina, dispersante. También puede actuar como inhibidor de la corrosión</v>
          </cell>
          <cell r="F194" t="str">
            <v>N,N-Dietanolamina</v>
          </cell>
          <cell r="G194" t="str">
            <v>Líquido</v>
          </cell>
          <cell r="H194" t="str">
            <v>Líquido incoloro</v>
          </cell>
          <cell r="I194">
            <v>53</v>
          </cell>
          <cell r="J194">
            <v>0.7</v>
          </cell>
          <cell r="K194" t="str">
            <v>-</v>
          </cell>
          <cell r="L194">
            <v>0.88192300000000001</v>
          </cell>
          <cell r="M194">
            <v>0</v>
          </cell>
        </row>
        <row r="195">
          <cell r="A195" t="str">
            <v>KAS-6151</v>
          </cell>
          <cell r="B195" t="str">
            <v xml:space="preserve">JEFFAMINE T-403 </v>
          </cell>
          <cell r="C195" t="str">
            <v>Reactante</v>
          </cell>
          <cell r="D195" t="str">
            <v>Alcális, aminas</v>
          </cell>
          <cell r="E195" t="str">
            <v>Agente curante para resinas epóxicas</v>
          </cell>
          <cell r="F195" t="str">
            <v>Polioxipropilendiamina</v>
          </cell>
          <cell r="G195" t="str">
            <v>Líquido</v>
          </cell>
          <cell r="H195" t="str">
            <v>Líquido incoloro a amarillo ligero</v>
          </cell>
          <cell r="I195">
            <v>218</v>
          </cell>
          <cell r="J195" t="str">
            <v>-</v>
          </cell>
          <cell r="K195" t="str">
            <v>-</v>
          </cell>
          <cell r="L195">
            <v>0.97898240000000003</v>
          </cell>
          <cell r="M195">
            <v>100</v>
          </cell>
        </row>
        <row r="196">
          <cell r="A196" t="str">
            <v>KC-26-6458</v>
          </cell>
          <cell r="B196" t="str">
            <v xml:space="preserve">NACURE 5225 </v>
          </cell>
          <cell r="C196" t="str">
            <v>Reactante</v>
          </cell>
          <cell r="D196" t="str">
            <v>Catalizadores acelerante</v>
          </cell>
          <cell r="E196" t="str">
            <v>Catalizador con buena solubilidad en esmaltes altos sólidos. Tiene buena solubilidad en solventes alifáticos. Es un catalizador bloqueado que se usa para sistemas que necesitan mayor estabilidad de empaque</v>
          </cell>
          <cell r="F196" t="str">
            <v>Ácido dodecilbenzen sulfonico con amina</v>
          </cell>
          <cell r="G196" t="str">
            <v>Líquido</v>
          </cell>
          <cell r="H196" t="str">
            <v>Líquido</v>
          </cell>
          <cell r="I196">
            <v>12</v>
          </cell>
          <cell r="J196">
            <v>2</v>
          </cell>
          <cell r="K196" t="str">
            <v>-</v>
          </cell>
          <cell r="L196">
            <v>0.9</v>
          </cell>
          <cell r="M196">
            <v>34</v>
          </cell>
        </row>
        <row r="197">
          <cell r="A197" t="str">
            <v>KC-31-8820</v>
          </cell>
          <cell r="B197" t="str">
            <v>TYZOR BTP/INSOCAT BTP11/TYTAN PBT</v>
          </cell>
          <cell r="C197" t="str">
            <v>Reactante</v>
          </cell>
          <cell r="D197" t="str">
            <v>Catalizadores acelerante</v>
          </cell>
          <cell r="E197" t="str">
            <v>Aditivo usado en la formulación de pinturas resistentes al calor y a la corrosión. Puede ser usado con pigmentos de zinc o alumina</v>
          </cell>
          <cell r="F197" t="str">
            <v>N-Butiltitante polymer</v>
          </cell>
          <cell r="G197" t="str">
            <v>Líquido</v>
          </cell>
          <cell r="H197" t="str">
            <v>Líquido</v>
          </cell>
          <cell r="I197">
            <v>35</v>
          </cell>
          <cell r="J197" t="str">
            <v>-</v>
          </cell>
          <cell r="K197" t="str">
            <v>-</v>
          </cell>
          <cell r="L197">
            <v>1.120018</v>
          </cell>
          <cell r="M197">
            <v>97</v>
          </cell>
        </row>
        <row r="198">
          <cell r="A198" t="str">
            <v>KC-61-3369</v>
          </cell>
          <cell r="B198" t="str">
            <v>NACORR 1552</v>
          </cell>
          <cell r="C198" t="str">
            <v>Reactante</v>
          </cell>
          <cell r="D198" t="str">
            <v>Catalizadores acelerante</v>
          </cell>
          <cell r="E198" t="str">
            <v>Aditivo ácido inhibidor de la corrosión, ya que pasiva el metal. Mejora la resistencia al agua creando un efecto de barrera y reduciendo la permeabilidad al agua del recubrimiento. Mejora la tasa de curado de los sistemas amino. Mejora la estabilidad de la viscosidad. Se puede usar como dispersante de pigmento en la molienda (con una pequeña cantidad), mejorando al mismo tiempo la fuerza de color y el brillo</v>
          </cell>
          <cell r="F198" t="str">
            <v>zinc bis (dinonylnaphthalene sulphonate)</v>
          </cell>
          <cell r="G198" t="str">
            <v>Líquido</v>
          </cell>
          <cell r="H198" t="str">
            <v>Líquido</v>
          </cell>
          <cell r="I198">
            <v>43</v>
          </cell>
          <cell r="J198">
            <v>1.1000000000000001</v>
          </cell>
          <cell r="K198" t="str">
            <v>-</v>
          </cell>
          <cell r="L198">
            <v>1.006542</v>
          </cell>
          <cell r="M198">
            <v>64</v>
          </cell>
        </row>
        <row r="199">
          <cell r="A199" t="str">
            <v>KC-76-5648</v>
          </cell>
          <cell r="B199" t="str">
            <v>LAROTACT LR 9018</v>
          </cell>
          <cell r="C199" t="str">
            <v>Reactante</v>
          </cell>
          <cell r="D199" t="str">
            <v>Catalizadores acelerante</v>
          </cell>
          <cell r="E199" t="str">
            <v>Materia prima para la producción de resinas.</v>
          </cell>
          <cell r="F199" t="str">
            <v>Derivado de triazina en butanol</v>
          </cell>
          <cell r="G199" t="str">
            <v>Líquido</v>
          </cell>
          <cell r="H199" t="str">
            <v>Líquido incoloro</v>
          </cell>
          <cell r="I199">
            <v>42</v>
          </cell>
          <cell r="J199">
            <v>1.2</v>
          </cell>
          <cell r="K199">
            <v>10.199999999999999</v>
          </cell>
          <cell r="L199">
            <v>1.08</v>
          </cell>
          <cell r="M199">
            <v>50</v>
          </cell>
        </row>
        <row r="200">
          <cell r="A200" t="str">
            <v>KCG-2686</v>
          </cell>
          <cell r="B200" t="str">
            <v>CATALYST 600/DODECYLBENZYLSULFONIC ACID SOLUTION</v>
          </cell>
          <cell r="C200" t="str">
            <v>Reactante</v>
          </cell>
          <cell r="D200" t="str">
            <v>Catalizadores acelerante</v>
          </cell>
          <cell r="E200" t="str">
            <v xml:space="preserve">Catalizador ácido para acelerar el entrecruzamiento de resinas amino con polímeros que contengan funciones hidroxilos, carboxilos o amida. </v>
          </cell>
          <cell r="F200" t="str">
            <v>Ácido dodecilbencenosulfónico</v>
          </cell>
          <cell r="G200" t="str">
            <v>Líquido</v>
          </cell>
          <cell r="H200" t="str">
            <v>Líquido ambar</v>
          </cell>
          <cell r="I200">
            <v>18</v>
          </cell>
          <cell r="J200">
            <v>2.5</v>
          </cell>
          <cell r="K200">
            <v>12</v>
          </cell>
          <cell r="L200">
            <v>0.95899999999999996</v>
          </cell>
          <cell r="M200">
            <v>70</v>
          </cell>
        </row>
        <row r="201">
          <cell r="A201" t="str">
            <v>KCM-151</v>
          </cell>
          <cell r="B201" t="str">
            <v>DABCO 33-LV</v>
          </cell>
          <cell r="C201" t="str">
            <v>Reactante</v>
          </cell>
          <cell r="D201" t="str">
            <v>Catalizadores acelerante</v>
          </cell>
          <cell r="E201" t="str">
            <v>Catalizador</v>
          </cell>
          <cell r="F201" t="str">
            <v>Trietilen diamina</v>
          </cell>
          <cell r="G201" t="str">
            <v>Líquido</v>
          </cell>
          <cell r="H201" t="str">
            <v>Líquido incoloro</v>
          </cell>
          <cell r="I201">
            <v>96</v>
          </cell>
          <cell r="J201">
            <v>2.6</v>
          </cell>
          <cell r="K201" t="str">
            <v>-</v>
          </cell>
          <cell r="L201">
            <v>1.0424899999999999</v>
          </cell>
          <cell r="M201">
            <v>33</v>
          </cell>
        </row>
        <row r="202">
          <cell r="A202" t="str">
            <v>KCP-1285</v>
          </cell>
          <cell r="B202" t="str">
            <v>PHENYL ACID PHOSPHATE SOLUTION</v>
          </cell>
          <cell r="C202" t="str">
            <v>Reactante</v>
          </cell>
          <cell r="D202" t="str">
            <v>Catalizadores acelerante</v>
          </cell>
          <cell r="E202" t="str">
            <v>Catalizador ácido</v>
          </cell>
          <cell r="F202" t="str">
            <v>Solución fenil ácido fosfato</v>
          </cell>
          <cell r="G202" t="str">
            <v>Líquido</v>
          </cell>
          <cell r="H202" t="str">
            <v>Líquido ambar</v>
          </cell>
          <cell r="I202">
            <v>55</v>
          </cell>
          <cell r="J202" t="str">
            <v>-</v>
          </cell>
          <cell r="K202" t="str">
            <v>-</v>
          </cell>
          <cell r="L202">
            <v>1.1742999999999999</v>
          </cell>
          <cell r="M202">
            <v>75</v>
          </cell>
        </row>
        <row r="203">
          <cell r="A203" t="str">
            <v>KCV-1469</v>
          </cell>
          <cell r="B203" t="str">
            <v>NACURE 5076</v>
          </cell>
          <cell r="C203" t="str">
            <v>Reactante</v>
          </cell>
          <cell r="D203" t="str">
            <v>Catalizadores acelerante</v>
          </cell>
          <cell r="E203" t="str">
            <v>Catalizador ácido fuerte con excelentes características de solubilidad, buena durabilidad exterior</v>
          </cell>
          <cell r="F203" t="str">
            <v>Solución ácido sulfónico aromático alquílico</v>
          </cell>
          <cell r="G203" t="str">
            <v>Líquido</v>
          </cell>
          <cell r="H203" t="str">
            <v>Líquido</v>
          </cell>
          <cell r="I203">
            <v>32</v>
          </cell>
          <cell r="J203" t="str">
            <v>-</v>
          </cell>
          <cell r="K203" t="str">
            <v>-</v>
          </cell>
          <cell r="L203">
            <v>0.99096510000000004</v>
          </cell>
          <cell r="M203">
            <v>70</v>
          </cell>
        </row>
        <row r="204">
          <cell r="A204" t="str">
            <v>KCY-7291</v>
          </cell>
          <cell r="B204" t="str">
            <v>DIBUTYL TIN DI-LAURATE</v>
          </cell>
          <cell r="C204" t="str">
            <v>Reactante</v>
          </cell>
          <cell r="D204" t="str">
            <v>Catalizadores acelerante</v>
          </cell>
          <cell r="E204" t="str">
            <v>Catalizador promotor de la reacción de isocianatos con los polioles de los poliuretanos</v>
          </cell>
          <cell r="F204" t="str">
            <v>Dibutil estaño dilaurato</v>
          </cell>
          <cell r="G204" t="str">
            <v>Líquido</v>
          </cell>
          <cell r="H204" t="str">
            <v>Líquido incoloro a amarillo ligero</v>
          </cell>
          <cell r="I204">
            <v>100</v>
          </cell>
          <cell r="J204" t="str">
            <v>-</v>
          </cell>
          <cell r="K204" t="str">
            <v>-</v>
          </cell>
          <cell r="L204">
            <v>1.048</v>
          </cell>
          <cell r="M204">
            <v>100</v>
          </cell>
        </row>
        <row r="205">
          <cell r="A205" t="str">
            <v>KE-55-6602</v>
          </cell>
          <cell r="B205" t="str">
            <v>CARDURA E10P</v>
          </cell>
          <cell r="C205" t="str">
            <v>Reactante</v>
          </cell>
          <cell r="D205" t="str">
            <v>Epóxico</v>
          </cell>
          <cell r="E205" t="str">
            <v>Monomero facilmente incorporable en resinas vía sus grupos reactivos epóxicos. Es de baja viscosidad, bajo color, buena adherencia a los metales, compatibilidad con solventes polares, buena resistencia a ácidos y alcalis, buena durabilidad en exteriores, buen brillo, es altos sólidos</v>
          </cell>
          <cell r="F205" t="str">
            <v>Neodecanoic acid glycidyl ester</v>
          </cell>
          <cell r="G205" t="str">
            <v>Líquido</v>
          </cell>
          <cell r="H205" t="str">
            <v>Líquido incoloro</v>
          </cell>
          <cell r="I205">
            <v>126</v>
          </cell>
          <cell r="J205" t="str">
            <v>-</v>
          </cell>
          <cell r="K205" t="str">
            <v>-</v>
          </cell>
          <cell r="L205">
            <v>0.96999550000000001</v>
          </cell>
          <cell r="M205">
            <v>100</v>
          </cell>
        </row>
        <row r="206">
          <cell r="A206" t="str">
            <v>KE-74-7550</v>
          </cell>
          <cell r="B206" t="str">
            <v>NOVARES LS 500</v>
          </cell>
          <cell r="C206" t="str">
            <v>Reactante</v>
          </cell>
          <cell r="D206" t="str">
            <v>Epóxico</v>
          </cell>
          <cell r="E206" t="str">
            <v>Resina líquida aromática con buena resistencia a la corrosión</v>
          </cell>
          <cell r="F206" t="str">
            <v>Resina sintética</v>
          </cell>
          <cell r="G206" t="str">
            <v>Líquido</v>
          </cell>
          <cell r="H206" t="str">
            <v>Líquido amarilloso</v>
          </cell>
          <cell r="I206">
            <v>150</v>
          </cell>
          <cell r="J206" t="str">
            <v>-</v>
          </cell>
          <cell r="K206" t="str">
            <v>-</v>
          </cell>
          <cell r="L206">
            <v>1.07</v>
          </cell>
          <cell r="M206">
            <v>100</v>
          </cell>
        </row>
        <row r="207">
          <cell r="A207" t="str">
            <v>KH-16-5483</v>
          </cell>
          <cell r="B207" t="str">
            <v>ACIDO FORMICO (FORMIC ACID)/FORMIC ACID 85%</v>
          </cell>
          <cell r="C207" t="str">
            <v>Reactante</v>
          </cell>
          <cell r="D207" t="str">
            <v>Ácidos, anhidridos</v>
          </cell>
          <cell r="E207" t="str">
            <v>Fácil de diluirse en el agua por su cadena carbonada tan pequeña.</v>
          </cell>
          <cell r="F207" t="str">
            <v>Ácido fórmico 85%</v>
          </cell>
          <cell r="G207" t="str">
            <v>líquido</v>
          </cell>
          <cell r="H207" t="str">
            <v>líquido</v>
          </cell>
          <cell r="I207">
            <v>68</v>
          </cell>
          <cell r="J207">
            <v>9.9</v>
          </cell>
          <cell r="K207">
            <v>57</v>
          </cell>
          <cell r="L207">
            <v>1.0207999999999999</v>
          </cell>
          <cell r="M207">
            <v>85</v>
          </cell>
        </row>
        <row r="208">
          <cell r="A208" t="str">
            <v>KHL-7708</v>
          </cell>
          <cell r="B208" t="str">
            <v>ACIDO FOSFORICO 85%</v>
          </cell>
          <cell r="C208" t="str">
            <v>Reactante</v>
          </cell>
          <cell r="D208" t="str">
            <v>Ácidos, anhidridos</v>
          </cell>
          <cell r="E208" t="str">
            <v>Uso en primers anticorrosivos para promover adherencia al metal</v>
          </cell>
          <cell r="F208" t="str">
            <v>Ácido fosfórico 85%</v>
          </cell>
          <cell r="G208" t="str">
            <v>Líquido</v>
          </cell>
          <cell r="H208" t="str">
            <v>Líquido incoloro</v>
          </cell>
          <cell r="I208" t="str">
            <v>-</v>
          </cell>
          <cell r="J208" t="str">
            <v>-</v>
          </cell>
          <cell r="K208" t="str">
            <v>-</v>
          </cell>
          <cell r="L208">
            <v>1.689554</v>
          </cell>
          <cell r="M208">
            <v>85</v>
          </cell>
        </row>
        <row r="209">
          <cell r="A209" t="str">
            <v>KHZ-1782</v>
          </cell>
          <cell r="B209" t="str">
            <v xml:space="preserve">SALICYLIC ACID </v>
          </cell>
          <cell r="C209" t="str">
            <v>Reactante</v>
          </cell>
          <cell r="D209" t="str">
            <v>Ácidos, anhidridos</v>
          </cell>
          <cell r="E209" t="str">
            <v>Aditivo catalizador</v>
          </cell>
          <cell r="F209" t="str">
            <v>Ácido o-hidroxi benzoico</v>
          </cell>
          <cell r="G209" t="str">
            <v>Sólido</v>
          </cell>
          <cell r="H209" t="str">
            <v>Polvo blanco</v>
          </cell>
          <cell r="I209">
            <v>157</v>
          </cell>
          <cell r="J209" t="str">
            <v>-</v>
          </cell>
          <cell r="K209" t="str">
            <v>-</v>
          </cell>
          <cell r="L209">
            <v>1.437918</v>
          </cell>
          <cell r="M209">
            <v>100</v>
          </cell>
        </row>
        <row r="210">
          <cell r="A210" t="str">
            <v>KJ-13-8565</v>
          </cell>
          <cell r="B210" t="str">
            <v>NONYLPHENOL</v>
          </cell>
          <cell r="C210" t="str">
            <v>Reactante</v>
          </cell>
          <cell r="D210" t="str">
            <v>Inhibidor</v>
          </cell>
          <cell r="E210" t="str">
            <v>Aditivo surfactante con excelente detergencia, humectación excepcional, características de solubilidad versátiles y bajo olor</v>
          </cell>
          <cell r="F210" t="str">
            <v>Nonyl fenol</v>
          </cell>
          <cell r="G210" t="str">
            <v>Líquido</v>
          </cell>
          <cell r="H210" t="str">
            <v>Líquido</v>
          </cell>
          <cell r="I210">
            <v>143</v>
          </cell>
          <cell r="J210" t="str">
            <v>-</v>
          </cell>
          <cell r="K210" t="str">
            <v>-</v>
          </cell>
          <cell r="L210">
            <v>0.94327419999999995</v>
          </cell>
          <cell r="M210">
            <v>100</v>
          </cell>
        </row>
        <row r="211">
          <cell r="A211" t="str">
            <v>KM-63-3582</v>
          </cell>
          <cell r="B211" t="str">
            <v>SILQUEST A-1130</v>
          </cell>
          <cell r="C211" t="str">
            <v>Reactante</v>
          </cell>
          <cell r="D211" t="str">
            <v>Monómeros</v>
          </cell>
          <cell r="E211" t="str">
            <v>Es un promotor de adhesión</v>
          </cell>
          <cell r="F211" t="str">
            <v>AMINOMODIFIED PORPYLTRIMETHOXYSILAN</v>
          </cell>
          <cell r="G211" t="str">
            <v>líquido</v>
          </cell>
          <cell r="H211" t="str">
            <v>líquido</v>
          </cell>
          <cell r="I211">
            <v>125</v>
          </cell>
          <cell r="J211" t="str">
            <v>_</v>
          </cell>
          <cell r="K211" t="str">
            <v>_</v>
          </cell>
          <cell r="L211">
            <v>1.0269999999999999</v>
          </cell>
          <cell r="M211">
            <v>98</v>
          </cell>
        </row>
        <row r="212">
          <cell r="A212" t="str">
            <v>KP-69-6193</v>
          </cell>
          <cell r="B212" t="str">
            <v>POLYIOL POLYURETHANE 339</v>
          </cell>
          <cell r="C212" t="str">
            <v>Reactante</v>
          </cell>
          <cell r="D212" t="str">
            <v>Glicoles y polioles</v>
          </cell>
          <cell r="E212" t="str">
            <v>Ligante especial para sistemas poliuretanos bicomponentes con excelente color y resistencia al amarillamiento. Combinada con isocianatos aromáticos da películas con buena reticulación y excelentes propiedades</v>
          </cell>
          <cell r="F212" t="str">
            <v>Poliol</v>
          </cell>
          <cell r="G212" t="str">
            <v>Líquido</v>
          </cell>
          <cell r="H212" t="str">
            <v>Líquido ambar</v>
          </cell>
          <cell r="I212">
            <v>29</v>
          </cell>
          <cell r="J212" t="str">
            <v>-</v>
          </cell>
          <cell r="K212" t="str">
            <v>-</v>
          </cell>
          <cell r="L212">
            <v>1.046</v>
          </cell>
          <cell r="M212">
            <v>75</v>
          </cell>
        </row>
        <row r="213">
          <cell r="A213" t="str">
            <v>KPV-607</v>
          </cell>
          <cell r="B213" t="str">
            <v>PROPILEN GLICOL</v>
          </cell>
          <cell r="C213" t="str">
            <v>Reactante</v>
          </cell>
          <cell r="D213" t="str">
            <v>Glicoles y polioles</v>
          </cell>
          <cell r="E213" t="str">
            <v>Solvente coalescente para pinturas tipo latex (baseagua)</v>
          </cell>
          <cell r="F213" t="str">
            <v>Propilen glicol</v>
          </cell>
          <cell r="G213" t="str">
            <v>Líquido</v>
          </cell>
          <cell r="H213" t="str">
            <v>Líquido incoloro</v>
          </cell>
          <cell r="I213">
            <v>98</v>
          </cell>
          <cell r="J213">
            <v>2.6</v>
          </cell>
          <cell r="K213">
            <v>12.6</v>
          </cell>
          <cell r="L213">
            <v>1.034</v>
          </cell>
          <cell r="M213">
            <v>0</v>
          </cell>
        </row>
        <row r="214">
          <cell r="A214" t="str">
            <v>KQ-25-2909</v>
          </cell>
          <cell r="B214" t="str">
            <v>DESMODUR N 3900</v>
          </cell>
          <cell r="C214" t="str">
            <v>Reactante</v>
          </cell>
          <cell r="D214" t="str">
            <v>Uretano</v>
          </cell>
          <cell r="E214" t="str">
            <v>Resina alifática poliisocianato de baja viscosidad utilizada como endurecedor para sistemas de recubrimientos altos sólidos estables al ambiente</v>
          </cell>
          <cell r="F214" t="str">
            <v>HDI polimérico</v>
          </cell>
          <cell r="G214" t="str">
            <v>Líquido</v>
          </cell>
          <cell r="H214" t="str">
            <v>Líquido amarilloso</v>
          </cell>
          <cell r="I214">
            <v>202</v>
          </cell>
          <cell r="J214" t="str">
            <v>-</v>
          </cell>
          <cell r="K214">
            <v>9.5</v>
          </cell>
          <cell r="L214">
            <v>1.1482969999999999</v>
          </cell>
          <cell r="M214">
            <v>100</v>
          </cell>
        </row>
        <row r="215">
          <cell r="A215" t="str">
            <v>KQ-95-3455</v>
          </cell>
          <cell r="B215" t="str">
            <v>ADDITIVE TI</v>
          </cell>
          <cell r="C215" t="str">
            <v>Reactante</v>
          </cell>
          <cell r="D215" t="str">
            <v>Uretano</v>
          </cell>
          <cell r="E215" t="str">
            <v xml:space="preserve">Se utiliza para la deshidratación de disolventes, cargas, pigmentos. No causa el amarillamiento de las películas. Puede prevenir los problemas relacionados con la humedad, tales como la reducción del brillo, turbidez, amarillamiento y burbujas provenientes de la generación de CO2 en recubrimientos de poliuretano </v>
          </cell>
          <cell r="F215" t="str">
            <v>p-Toluensulfonil isocianato</v>
          </cell>
          <cell r="G215" t="str">
            <v>Líquido</v>
          </cell>
          <cell r="H215" t="str">
            <v>Líquido amarillo ligero</v>
          </cell>
          <cell r="I215">
            <v>145</v>
          </cell>
          <cell r="J215" t="str">
            <v>-</v>
          </cell>
          <cell r="K215" t="str">
            <v>-</v>
          </cell>
          <cell r="L215">
            <v>1.288135</v>
          </cell>
          <cell r="M215">
            <v>100</v>
          </cell>
        </row>
        <row r="216">
          <cell r="A216" t="str">
            <v>KS-12-7855</v>
          </cell>
          <cell r="B216" t="str">
            <v xml:space="preserve">TINSTAB BL-277 </v>
          </cell>
          <cell r="C216" t="str">
            <v>Reactante</v>
          </cell>
          <cell r="D216" t="str">
            <v>Estabilizador</v>
          </cell>
          <cell r="E216" t="str">
            <v xml:space="preserve">Aditivo que puede actuar con estabilizador y catalizador. Puede iniciar una reacción de entrecruzamiento. </v>
          </cell>
          <cell r="F216" t="str">
            <v>ORGANOBUTYL TIN COMPOUNDS</v>
          </cell>
          <cell r="G216" t="str">
            <v>Líquido</v>
          </cell>
          <cell r="H216" t="str">
            <v>-</v>
          </cell>
          <cell r="I216">
            <v>177</v>
          </cell>
          <cell r="J216" t="str">
            <v>-</v>
          </cell>
          <cell r="K216" t="str">
            <v>-</v>
          </cell>
          <cell r="L216">
            <v>1.039974</v>
          </cell>
          <cell r="M216">
            <v>99</v>
          </cell>
        </row>
        <row r="217">
          <cell r="A217" t="str">
            <v>LC-58-2681</v>
          </cell>
          <cell r="B217" t="str">
            <v>VAMCRIL 2057 NF</v>
          </cell>
          <cell r="C217" t="str">
            <v>Resina latex</v>
          </cell>
          <cell r="D217" t="str">
            <v>Acrílico</v>
          </cell>
          <cell r="E217" t="str">
            <v>Aporta durabilidad y brillo en las pinturas.</v>
          </cell>
          <cell r="F217" t="str">
            <v>Pólimero de vinilo de emulsión acrílica</v>
          </cell>
          <cell r="G217" t="str">
            <v>líquido</v>
          </cell>
          <cell r="H217" t="str">
            <v>líquido blanco</v>
          </cell>
          <cell r="I217">
            <v>92</v>
          </cell>
          <cell r="J217" t="str">
            <v>_</v>
          </cell>
          <cell r="K217" t="str">
            <v>_</v>
          </cell>
          <cell r="L217">
            <v>1.04</v>
          </cell>
          <cell r="M217">
            <v>55</v>
          </cell>
        </row>
        <row r="218">
          <cell r="A218" t="str">
            <v>PA-13-2058</v>
          </cell>
          <cell r="B218" t="str">
            <v>MT 7512 ALUMINUM PASTE</v>
          </cell>
          <cell r="C218" t="str">
            <v>Pigmento</v>
          </cell>
          <cell r="D218" t="str">
            <v>Metálicos</v>
          </cell>
          <cell r="E218" t="str">
            <v>Usado para pinturas base agua</v>
          </cell>
          <cell r="F218" t="str">
            <v>Pasta de aluminio</v>
          </cell>
          <cell r="G218" t="str">
            <v>líquido</v>
          </cell>
          <cell r="H218" t="str">
            <v>Pasta</v>
          </cell>
          <cell r="I218">
            <v>1</v>
          </cell>
          <cell r="J218" t="str">
            <v>_</v>
          </cell>
          <cell r="K218" t="str">
            <v>_</v>
          </cell>
          <cell r="L218">
            <v>1.32</v>
          </cell>
          <cell r="M218">
            <v>65</v>
          </cell>
        </row>
        <row r="219">
          <cell r="A219" t="str">
            <v>PA-14-5914</v>
          </cell>
          <cell r="B219" t="str">
            <v>ALPATE 7160 N-AM</v>
          </cell>
          <cell r="C219" t="str">
            <v>Pigmento</v>
          </cell>
          <cell r="D219" t="str">
            <v>Metálicos</v>
          </cell>
          <cell r="E219" t="str">
            <v>Usado para pinturas base agua</v>
          </cell>
          <cell r="F219" t="str">
            <v>Pasta de aluminio</v>
          </cell>
          <cell r="G219" t="str">
            <v>sólido</v>
          </cell>
          <cell r="H219" t="str">
            <v>Pasta</v>
          </cell>
          <cell r="I219">
            <v>38</v>
          </cell>
          <cell r="J219">
            <v>0.7</v>
          </cell>
          <cell r="K219">
            <v>7</v>
          </cell>
          <cell r="L219">
            <v>1.498</v>
          </cell>
          <cell r="M219">
            <v>64</v>
          </cell>
        </row>
        <row r="220">
          <cell r="A220" t="str">
            <v>PA-24-7291</v>
          </cell>
          <cell r="B220" t="str">
            <v>STAPA METALLUX 2153</v>
          </cell>
          <cell r="C220" t="str">
            <v>Pigmento</v>
          </cell>
          <cell r="D220" t="str">
            <v>Metálicos</v>
          </cell>
          <cell r="E220" t="str">
            <v>Pasta de aluminio non leafing</v>
          </cell>
          <cell r="F220" t="str">
            <v>Pasta de aluminio non leafing</v>
          </cell>
          <cell r="G220" t="str">
            <v>Líquido</v>
          </cell>
          <cell r="H220" t="str">
            <v>Pasta</v>
          </cell>
          <cell r="I220">
            <v>41</v>
          </cell>
          <cell r="J220" t="str">
            <v>-</v>
          </cell>
          <cell r="K220" t="str">
            <v>-</v>
          </cell>
          <cell r="L220">
            <v>1.5972869999999999</v>
          </cell>
          <cell r="M220">
            <v>70</v>
          </cell>
        </row>
        <row r="221">
          <cell r="A221" t="str">
            <v>PA-25-1418</v>
          </cell>
          <cell r="B221" t="str">
            <v>STAPA METALLIC 701</v>
          </cell>
          <cell r="C221" t="str">
            <v>Pigmento</v>
          </cell>
          <cell r="D221" t="str">
            <v>Metálicos</v>
          </cell>
          <cell r="E221" t="str">
            <v>Pasta de aluminio non leafing que se recomienda usarla con solventes polares</v>
          </cell>
          <cell r="F221" t="str">
            <v>Pasta de aluminio non leafing</v>
          </cell>
          <cell r="G221" t="str">
            <v>Sólido</v>
          </cell>
          <cell r="H221" t="str">
            <v>Sólido plateado</v>
          </cell>
          <cell r="I221">
            <v>40</v>
          </cell>
          <cell r="J221" t="str">
            <v>-</v>
          </cell>
          <cell r="K221" t="str">
            <v>-</v>
          </cell>
          <cell r="L221">
            <v>1.4978309999999999</v>
          </cell>
          <cell r="M221">
            <v>65</v>
          </cell>
        </row>
        <row r="222">
          <cell r="A222" t="str">
            <v>PA-27-8896</v>
          </cell>
          <cell r="B222" t="str">
            <v>SSP552 ALUMINUM PASTE</v>
          </cell>
          <cell r="C222" t="str">
            <v>Pigmento</v>
          </cell>
          <cell r="D222" t="str">
            <v>Metálicos</v>
          </cell>
          <cell r="E222" t="str">
            <v>Pasta de aluminio non leafing de tamaño de partícula media-fina y forma de hojuela lenticular que provee excelente brillo. Además da superficies mas uniformes, bordes más nítidos y una distribución de tamaño de partícula controlada</v>
          </cell>
          <cell r="F222" t="str">
            <v>Pasta de aluminio non leafing</v>
          </cell>
          <cell r="G222" t="str">
            <v>Sólido</v>
          </cell>
          <cell r="H222" t="str">
            <v>Polvo plateado</v>
          </cell>
          <cell r="I222">
            <v>42</v>
          </cell>
          <cell r="J222">
            <v>0.9</v>
          </cell>
          <cell r="K222" t="str">
            <v>-</v>
          </cell>
          <cell r="L222">
            <v>1.58</v>
          </cell>
          <cell r="M222">
            <v>70</v>
          </cell>
        </row>
        <row r="223">
          <cell r="A223" t="str">
            <v>PA-33-3880</v>
          </cell>
          <cell r="B223" t="str">
            <v>ALPATE 7670 NS</v>
          </cell>
          <cell r="C223" t="str">
            <v>Pigmento</v>
          </cell>
          <cell r="D223" t="str">
            <v>Metálicos</v>
          </cell>
          <cell r="E223" t="str">
            <v>Pasta de aluminio non leafing</v>
          </cell>
          <cell r="F223" t="str">
            <v>Pasta de aluminio</v>
          </cell>
          <cell r="G223" t="str">
            <v>Líquido</v>
          </cell>
          <cell r="H223" t="str">
            <v>Pasta plateada</v>
          </cell>
          <cell r="I223" t="str">
            <v>-</v>
          </cell>
          <cell r="J223">
            <v>0.8</v>
          </cell>
          <cell r="K223" t="str">
            <v>-</v>
          </cell>
          <cell r="L223">
            <v>1.5</v>
          </cell>
          <cell r="M223">
            <v>65</v>
          </cell>
        </row>
        <row r="224">
          <cell r="A224" t="str">
            <v>PA-36-1928</v>
          </cell>
          <cell r="B224" t="str">
            <v>SSP-353 ALUMINUM PASTE</v>
          </cell>
          <cell r="C224" t="str">
            <v>Pigmento</v>
          </cell>
          <cell r="D224" t="str">
            <v>Metálicos</v>
          </cell>
          <cell r="E224" t="str">
            <v xml:space="preserve">Pasta de aluminio non leafing de tamaño de partícula grueso-fina y hojuelas lenticulares. Provee superficies más uniformes, bordes más nítidos y una distribución de tamaño de partícula controlada </v>
          </cell>
          <cell r="F224" t="str">
            <v>Pasta de aluminio</v>
          </cell>
          <cell r="G224" t="str">
            <v>Líquido</v>
          </cell>
          <cell r="H224" t="str">
            <v>Pasta plateada</v>
          </cell>
          <cell r="I224">
            <v>37</v>
          </cell>
          <cell r="J224">
            <v>0.9</v>
          </cell>
          <cell r="K224" t="str">
            <v>-</v>
          </cell>
          <cell r="L224">
            <v>1.577</v>
          </cell>
          <cell r="M224">
            <v>70</v>
          </cell>
        </row>
        <row r="225">
          <cell r="A225" t="str">
            <v>PA-39-5307</v>
          </cell>
          <cell r="B225" t="str">
            <v xml:space="preserve">ALUMINIUM PASTE ZNL-110 </v>
          </cell>
          <cell r="C225" t="str">
            <v>Pigmento</v>
          </cell>
          <cell r="D225" t="str">
            <v>Metálicos</v>
          </cell>
          <cell r="E225" t="str">
            <v>Pasta de aluminio non leafing</v>
          </cell>
          <cell r="F225" t="str">
            <v>Pintura antiseptica</v>
          </cell>
          <cell r="G225" t="str">
            <v>Sólido</v>
          </cell>
          <cell r="H225" t="str">
            <v>Sólido</v>
          </cell>
          <cell r="I225" t="str">
            <v>-</v>
          </cell>
          <cell r="J225" t="str">
            <v>-</v>
          </cell>
          <cell r="K225" t="str">
            <v>-</v>
          </cell>
          <cell r="L225">
            <v>1.5</v>
          </cell>
          <cell r="M225">
            <v>67</v>
          </cell>
        </row>
        <row r="226">
          <cell r="A226" t="str">
            <v>PA-62-4015</v>
          </cell>
          <cell r="B226" t="str">
            <v>STAPA METALLIC R 607</v>
          </cell>
          <cell r="C226" t="str">
            <v>Pigmento</v>
          </cell>
          <cell r="D226" t="str">
            <v>Metálicos</v>
          </cell>
          <cell r="E226" t="str">
            <v xml:space="preserve">Pigmento de tamaño de partícula amplio, con muy buena cobertura e impresionante intensidad de color. </v>
          </cell>
          <cell r="F226" t="str">
            <v>Pasta de aluminio</v>
          </cell>
          <cell r="G226" t="str">
            <v>Sólido</v>
          </cell>
          <cell r="H226" t="str">
            <v>Pasta plateada</v>
          </cell>
          <cell r="I226">
            <v>35</v>
          </cell>
          <cell r="J226" t="str">
            <v>-</v>
          </cell>
          <cell r="K226" t="str">
            <v>-</v>
          </cell>
          <cell r="L226">
            <v>1.397416</v>
          </cell>
          <cell r="M226">
            <v>64</v>
          </cell>
        </row>
        <row r="227">
          <cell r="A227" t="str">
            <v>PA-62-5567</v>
          </cell>
          <cell r="B227" t="str">
            <v>SPARKLE SILVER 5000 AR</v>
          </cell>
          <cell r="C227" t="str">
            <v>Pigmento</v>
          </cell>
          <cell r="D227" t="str">
            <v>Metálicos</v>
          </cell>
          <cell r="E227" t="str">
            <v>Pigmento de aluminio non leafing, de tamaño de partícula fina y brillante. Tiene una distribución de tamaño de partícula estrecho. Provee brillo excepcional y es de alta pureza</v>
          </cell>
          <cell r="F227" t="str">
            <v>Pasta de aluminio</v>
          </cell>
          <cell r="G227" t="str">
            <v>Líquido</v>
          </cell>
          <cell r="H227" t="str">
            <v>Pasta plateada</v>
          </cell>
          <cell r="I227">
            <v>42</v>
          </cell>
          <cell r="J227">
            <v>0.9</v>
          </cell>
          <cell r="K227" t="str">
            <v>-</v>
          </cell>
          <cell r="L227">
            <v>1.45709</v>
          </cell>
          <cell r="M227">
            <v>64</v>
          </cell>
        </row>
        <row r="228">
          <cell r="A228" t="str">
            <v>PA-63-3945</v>
          </cell>
          <cell r="B228" t="str">
            <v>ALPATE 8160 N AR</v>
          </cell>
          <cell r="C228" t="str">
            <v>Pigmento</v>
          </cell>
          <cell r="D228" t="str">
            <v>Metálicos</v>
          </cell>
          <cell r="E228" t="str">
            <v>El contenido de aluminio se dispersa de manera uniforme por todo el recubriemiento.</v>
          </cell>
          <cell r="F228" t="str">
            <v>Pasta de Aluminio-Non leafing</v>
          </cell>
          <cell r="G228" t="str">
            <v>Líquido</v>
          </cell>
          <cell r="H228" t="str">
            <v>Pasta plateada</v>
          </cell>
          <cell r="I228" t="str">
            <v>-</v>
          </cell>
          <cell r="J228" t="str">
            <v>-</v>
          </cell>
          <cell r="K228" t="str">
            <v>-</v>
          </cell>
          <cell r="L228">
            <v>1.5</v>
          </cell>
          <cell r="M228">
            <v>64</v>
          </cell>
        </row>
        <row r="229">
          <cell r="A229" t="str">
            <v>PA-65-2474</v>
          </cell>
          <cell r="B229" t="str">
            <v>SPARKLE SILVER 7500 ALUMINUM PASTE</v>
          </cell>
          <cell r="C229" t="str">
            <v>Pigmento</v>
          </cell>
          <cell r="D229" t="str">
            <v>Metálicos</v>
          </cell>
          <cell r="E229" t="str">
            <v>Pigmento de aluminio "Non-leafing" de pureza regular y tamaño de partícula super fina, con un grado de blancura normalmente asociado con grados gruesos. Tiene una alta cobertura y se recomienda para sistemas base solvente</v>
          </cell>
          <cell r="F229" t="str">
            <v>Pasta de Aluminio-Non leafing</v>
          </cell>
          <cell r="G229" t="str">
            <v>Líquido</v>
          </cell>
          <cell r="H229" t="str">
            <v>Pasta</v>
          </cell>
          <cell r="I229">
            <v>37</v>
          </cell>
          <cell r="J229">
            <v>0.9</v>
          </cell>
          <cell r="K229" t="str">
            <v>-</v>
          </cell>
          <cell r="L229">
            <v>1.5469999999999999</v>
          </cell>
          <cell r="M229">
            <v>64</v>
          </cell>
        </row>
        <row r="230">
          <cell r="A230" t="str">
            <v>PA-65-3010</v>
          </cell>
          <cell r="B230" t="str">
            <v>ALUMINIUM PASTE STANDARD LEAFING</v>
          </cell>
          <cell r="C230" t="str">
            <v>Pigmento</v>
          </cell>
          <cell r="D230" t="str">
            <v>Metálicos</v>
          </cell>
          <cell r="E230" t="str">
            <v>Pigmento de alta durabilidad  y  apariencia de brillo.</v>
          </cell>
          <cell r="F230" t="str">
            <v>Pasta de aluminio</v>
          </cell>
          <cell r="G230" t="str">
            <v>Líquido</v>
          </cell>
          <cell r="H230" t="str">
            <v>Pasta plateada</v>
          </cell>
          <cell r="I230">
            <v>30</v>
          </cell>
          <cell r="J230" t="str">
            <v>-</v>
          </cell>
          <cell r="K230" t="str">
            <v>-</v>
          </cell>
          <cell r="L230">
            <v>1.47</v>
          </cell>
          <cell r="M230">
            <v>69.2</v>
          </cell>
        </row>
        <row r="231">
          <cell r="A231" t="str">
            <v>PA-77-3364</v>
          </cell>
          <cell r="B231" t="str">
            <v>ALPATE 7640 NS</v>
          </cell>
          <cell r="C231" t="str">
            <v>Pigmento</v>
          </cell>
          <cell r="D231" t="str">
            <v>Metálicos</v>
          </cell>
          <cell r="E231" t="str">
            <v>Pigmento de aluminio non leafing, de tamaño de partícula fina y brillante. Tiene una distribución de tamaño de partícula estrecho. Provee brillo excepcional y es de alta pureza</v>
          </cell>
          <cell r="F231" t="str">
            <v>Pasta de Aluminio-Non leafing</v>
          </cell>
          <cell r="G231" t="str">
            <v>Líquido</v>
          </cell>
          <cell r="H231" t="str">
            <v>Líquido plateado</v>
          </cell>
          <cell r="I231">
            <v>38</v>
          </cell>
          <cell r="J231" t="str">
            <v>-</v>
          </cell>
          <cell r="K231" t="str">
            <v>-</v>
          </cell>
          <cell r="L231">
            <v>1.6</v>
          </cell>
          <cell r="M231">
            <v>66</v>
          </cell>
        </row>
        <row r="232">
          <cell r="A232" t="str">
            <v>PA-81-3441</v>
          </cell>
          <cell r="B232" t="str">
            <v xml:space="preserve">L2020 PALIOCROM GOLD </v>
          </cell>
          <cell r="C232" t="str">
            <v>Pigmento</v>
          </cell>
          <cell r="D232" t="str">
            <v>Metálicos</v>
          </cell>
          <cell r="E232" t="str">
            <v>Hojuelas de aluminio recubiertas con óxido de hierro con alta opacidad, baja conductividad y excelente resistencia a la intemperie</v>
          </cell>
          <cell r="F232" t="str">
            <v>Pasta aluminio/óxido férrico</v>
          </cell>
          <cell r="G232" t="str">
            <v>Sólido</v>
          </cell>
          <cell r="H232" t="str">
            <v>Amarilloso</v>
          </cell>
          <cell r="I232" t="str">
            <v>-</v>
          </cell>
          <cell r="J232" t="str">
            <v>-</v>
          </cell>
          <cell r="K232" t="str">
            <v>-</v>
          </cell>
          <cell r="L232">
            <v>1.498</v>
          </cell>
          <cell r="M232">
            <v>66</v>
          </cell>
        </row>
        <row r="233">
          <cell r="A233" t="str">
            <v>PA-86-6001</v>
          </cell>
          <cell r="B233" t="str">
            <v/>
          </cell>
          <cell r="C233" t="str">
            <v>Pigmento</v>
          </cell>
          <cell r="D233" t="str">
            <v>Metálicos</v>
          </cell>
          <cell r="E233">
            <v>0</v>
          </cell>
          <cell r="F233" t="str">
            <v>Pigmento polvo de aluminio</v>
          </cell>
          <cell r="G233" t="str">
            <v>sólido</v>
          </cell>
          <cell r="H233" t="str">
            <v>Pasta</v>
          </cell>
          <cell r="I233">
            <v>40</v>
          </cell>
          <cell r="J233">
            <v>0.8</v>
          </cell>
          <cell r="K233">
            <v>4.9000000000000004</v>
          </cell>
          <cell r="L233">
            <v>1.498</v>
          </cell>
          <cell r="M233">
            <v>64</v>
          </cell>
        </row>
        <row r="234">
          <cell r="A234" t="str">
            <v>PA-92-2822</v>
          </cell>
          <cell r="B234" t="str">
            <v>STAPA 4</v>
          </cell>
          <cell r="C234" t="str">
            <v>Pigmento</v>
          </cell>
          <cell r="D234" t="str">
            <v>Metálicos</v>
          </cell>
          <cell r="E234" t="str">
            <v>Con una buena incorporación de pigmentos non-leafing en la matriz de la pelicula de revestimiento, mejora la resitencia de los pigmentos de aluminio a efectos mecánicos y químicos.</v>
          </cell>
          <cell r="F234" t="str">
            <v>Pigmento</v>
          </cell>
          <cell r="G234" t="str">
            <v>Sólido</v>
          </cell>
          <cell r="H234" t="str">
            <v>Pasta</v>
          </cell>
          <cell r="I234">
            <v>41</v>
          </cell>
          <cell r="J234">
            <v>0.6</v>
          </cell>
          <cell r="K234">
            <v>7</v>
          </cell>
          <cell r="L234">
            <v>1.4</v>
          </cell>
          <cell r="M234">
            <v>65</v>
          </cell>
        </row>
        <row r="235">
          <cell r="A235" t="str">
            <v>PA-95-8336</v>
          </cell>
          <cell r="B235" t="str">
            <v>PALIOCROM ORANGE L-2800</v>
          </cell>
          <cell r="C235" t="str">
            <v>Pigmento</v>
          </cell>
          <cell r="D235" t="str">
            <v>Metálicos</v>
          </cell>
          <cell r="E235" t="str">
            <v>Escamas de aluminio recubiertas con óxido de hierro, con alta opacidad, baja conductividad, brillo y una excelente resistencia a la intemperie</v>
          </cell>
          <cell r="F235" t="str">
            <v>Aluminio recubierto con Oxido de Hierro</v>
          </cell>
          <cell r="G235" t="str">
            <v>Líquido</v>
          </cell>
          <cell r="H235" t="str">
            <v>Pasta naranja</v>
          </cell>
          <cell r="I235">
            <v>38</v>
          </cell>
          <cell r="J235">
            <v>0.6</v>
          </cell>
          <cell r="K235">
            <v>6.5</v>
          </cell>
          <cell r="L235">
            <v>1.4972319999999999</v>
          </cell>
          <cell r="M235">
            <v>65</v>
          </cell>
        </row>
        <row r="236">
          <cell r="A236" t="str">
            <v>PA-97-3896</v>
          </cell>
          <cell r="B236" t="str">
            <v>ALPASTE 8860 YFAR</v>
          </cell>
          <cell r="C236" t="str">
            <v>Pigmento</v>
          </cell>
          <cell r="D236" t="str">
            <v>Metálicos</v>
          </cell>
          <cell r="E236" t="str">
            <v>Catalizador</v>
          </cell>
          <cell r="F236" t="str">
            <v>Polvo de aluminio</v>
          </cell>
          <cell r="G236" t="str">
            <v>Líquido</v>
          </cell>
          <cell r="H236" t="str">
            <v>Líquido plateado</v>
          </cell>
          <cell r="I236">
            <v>38</v>
          </cell>
          <cell r="J236" t="str">
            <v>-</v>
          </cell>
          <cell r="K236" t="str">
            <v>-</v>
          </cell>
          <cell r="L236">
            <v>1.5</v>
          </cell>
          <cell r="M236">
            <v>66</v>
          </cell>
        </row>
        <row r="237">
          <cell r="A237" t="str">
            <v>PA-99-9180</v>
          </cell>
          <cell r="B237" t="str">
            <v>ALPATE 7601 NP</v>
          </cell>
          <cell r="C237" t="str">
            <v>Pigmento</v>
          </cell>
          <cell r="D237" t="str">
            <v>Metálicos</v>
          </cell>
          <cell r="E237" t="str">
            <v>Resisitente a la corrosión</v>
          </cell>
          <cell r="F237" t="str">
            <v>Pasta de aluminio</v>
          </cell>
          <cell r="G237" t="str">
            <v>Líquido</v>
          </cell>
          <cell r="H237" t="str">
            <v>Pasta plateada</v>
          </cell>
          <cell r="I237">
            <v>38</v>
          </cell>
          <cell r="J237">
            <v>0.7</v>
          </cell>
          <cell r="K237">
            <v>7</v>
          </cell>
          <cell r="L237">
            <v>1.498</v>
          </cell>
          <cell r="M237">
            <v>71</v>
          </cell>
        </row>
        <row r="238">
          <cell r="A238" t="str">
            <v>PAA-4635</v>
          </cell>
          <cell r="B238" t="str">
            <v>L-581AR ALUMINUM PASTE</v>
          </cell>
          <cell r="C238" t="str">
            <v>Pigmento</v>
          </cell>
          <cell r="D238" t="str">
            <v>Metálicos</v>
          </cell>
          <cell r="E238" t="str">
            <v>Pigmento de efecto aluminio "non-leafing" con buena opacidad para recurimientos base solvente. Tiene una geometría de "cornflake" y puede ser usado con pigmentos cromáticos para producir efectos metálicos coloreados</v>
          </cell>
          <cell r="F238" t="str">
            <v>Pasta de aluminio</v>
          </cell>
          <cell r="G238" t="str">
            <v>Líquido</v>
          </cell>
          <cell r="H238" t="str">
            <v>Pasta</v>
          </cell>
          <cell r="I238" t="str">
            <v>-</v>
          </cell>
          <cell r="J238" t="str">
            <v>-</v>
          </cell>
          <cell r="K238" t="str">
            <v>-</v>
          </cell>
          <cell r="L238">
            <v>1.4570000000000001</v>
          </cell>
          <cell r="M238">
            <v>64</v>
          </cell>
        </row>
        <row r="239">
          <cell r="A239" t="str">
            <v>PAF-1386</v>
          </cell>
          <cell r="B239" t="str">
            <v>SPARKLE SILVER E3000AR</v>
          </cell>
          <cell r="C239" t="str">
            <v>Pigmento</v>
          </cell>
          <cell r="D239" t="str">
            <v>Metálicos</v>
          </cell>
          <cell r="E239" t="str">
            <v>Pigmento aluminio "non-leafing" de tamaño de partícula media, alta chispa, brillante. Muestra una resistencia excepcional a las manchas cuando se incorporan a pinturas que son sometidas a condiciones ambientales. Se puede usar con tintas</v>
          </cell>
          <cell r="F239" t="str">
            <v>Pasta de Aluminio-Non leafing</v>
          </cell>
          <cell r="G239" t="str">
            <v>Líquido</v>
          </cell>
          <cell r="H239" t="str">
            <v>Pasta plateada</v>
          </cell>
          <cell r="I239">
            <v>42</v>
          </cell>
          <cell r="J239">
            <v>0.9</v>
          </cell>
          <cell r="K239">
            <v>7</v>
          </cell>
          <cell r="L239">
            <v>1.47</v>
          </cell>
          <cell r="M239">
            <v>65</v>
          </cell>
        </row>
        <row r="240">
          <cell r="A240" t="str">
            <v>PAF-8170</v>
          </cell>
          <cell r="B240" t="str">
            <v>SPARKLE SILVER 3333-AR ALUM. PASTE</v>
          </cell>
          <cell r="C240" t="str">
            <v>Pigmento</v>
          </cell>
          <cell r="D240" t="str">
            <v>Metálicos</v>
          </cell>
          <cell r="E240" t="str">
            <v xml:space="preserve">Pigmento aluminio "non-leafing" de alta pureza desarrollado para formulaciones que requieren en el frente un alto brillo o claridad, con tamaño de partícula fino. </v>
          </cell>
          <cell r="F240" t="str">
            <v>Pasta de Aluminio-Non leafing</v>
          </cell>
          <cell r="G240" t="str">
            <v>Líquido</v>
          </cell>
          <cell r="H240" t="str">
            <v>Pasta plateada</v>
          </cell>
          <cell r="I240">
            <v>42</v>
          </cell>
          <cell r="J240">
            <v>0.9</v>
          </cell>
          <cell r="K240" t="str">
            <v>-</v>
          </cell>
          <cell r="L240">
            <v>1.38</v>
          </cell>
          <cell r="M240">
            <v>60</v>
          </cell>
        </row>
        <row r="241">
          <cell r="A241" t="str">
            <v>PAH-6770</v>
          </cell>
          <cell r="B241" t="str">
            <v/>
          </cell>
          <cell r="C241" t="str">
            <v>Pigmento</v>
          </cell>
          <cell r="D241" t="str">
            <v>Metálicos</v>
          </cell>
          <cell r="E241">
            <v>0</v>
          </cell>
          <cell r="F241" t="str">
            <v>Polvo de aluminio</v>
          </cell>
          <cell r="G241" t="str">
            <v>sólido</v>
          </cell>
          <cell r="H241" t="str">
            <v>Pasta</v>
          </cell>
          <cell r="I241">
            <v>42</v>
          </cell>
          <cell r="J241">
            <v>4.9000000000000004</v>
          </cell>
          <cell r="K241" t="str">
            <v>_</v>
          </cell>
          <cell r="L241">
            <v>1.627</v>
          </cell>
          <cell r="M241">
            <v>70</v>
          </cell>
        </row>
        <row r="242">
          <cell r="A242" t="str">
            <v>PAH-6938</v>
          </cell>
          <cell r="B242" t="str">
            <v>SPARKLE SILVER 3666</v>
          </cell>
          <cell r="C242" t="str">
            <v>Pigmento</v>
          </cell>
          <cell r="D242" t="str">
            <v>Metálicos</v>
          </cell>
          <cell r="E242" t="str">
            <v>Pigmento aluminio "non-leafing" de tamaño de partícula media, brillante, pureza regular. Puede ser usado con tintas</v>
          </cell>
          <cell r="F242" t="str">
            <v>Pasta de Aluminio-Non leafing</v>
          </cell>
          <cell r="G242" t="str">
            <v>Líquido</v>
          </cell>
          <cell r="H242" t="str">
            <v>Pasta</v>
          </cell>
          <cell r="I242">
            <v>37</v>
          </cell>
          <cell r="J242" t="str">
            <v>-</v>
          </cell>
          <cell r="K242" t="str">
            <v>-</v>
          </cell>
          <cell r="L242">
            <v>1.377</v>
          </cell>
          <cell r="M242">
            <v>60</v>
          </cell>
        </row>
        <row r="243">
          <cell r="A243" t="str">
            <v>PAK-4480</v>
          </cell>
          <cell r="B243" t="str">
            <v>SPARKLE SILVER 3130-AR ALUM. PASTE</v>
          </cell>
          <cell r="C243" t="str">
            <v>Pigmento</v>
          </cell>
          <cell r="D243" t="str">
            <v>Metálicos</v>
          </cell>
          <cell r="E243" t="str">
            <v>Pigmento aluminio "non-leafing", de partícula gruesa, resistente a las manchas por ácido, con buen poder cubriente. Tiene alta chispa, con un frente brillante/claro y flop profundo</v>
          </cell>
          <cell r="F243" t="str">
            <v>Pasta de Aluminio-Non leafing</v>
          </cell>
          <cell r="G243" t="str">
            <v>Líquido</v>
          </cell>
          <cell r="H243" t="str">
            <v>Pasta</v>
          </cell>
          <cell r="I243">
            <v>40</v>
          </cell>
          <cell r="J243">
            <v>0.9</v>
          </cell>
          <cell r="K243" t="str">
            <v>-</v>
          </cell>
          <cell r="L243">
            <v>1.702</v>
          </cell>
          <cell r="M243">
            <v>74</v>
          </cell>
        </row>
        <row r="244">
          <cell r="A244" t="str">
            <v>PB-11-2337</v>
          </cell>
          <cell r="B244" t="str">
            <v xml:space="preserve">BAYFERROX 318 M </v>
          </cell>
          <cell r="C244" t="str">
            <v>Pigmento</v>
          </cell>
          <cell r="D244" t="str">
            <v>Negros</v>
          </cell>
          <cell r="E244" t="str">
            <v>Pigmento micronizado de óxido de hierro negro. Pigmento de altorendimiento. Se dispersa bien, tiene resistencia al calor, sombra y fuerza de tinturación</v>
          </cell>
          <cell r="F244" t="str">
            <v>Pigmento negro 11 CI#77499 Óxido de hierro</v>
          </cell>
          <cell r="G244" t="str">
            <v>Sólido</v>
          </cell>
          <cell r="H244" t="str">
            <v>Polvo negro</v>
          </cell>
          <cell r="I244">
            <v>213</v>
          </cell>
          <cell r="J244" t="str">
            <v>-</v>
          </cell>
          <cell r="K244" t="str">
            <v>-</v>
          </cell>
          <cell r="L244">
            <v>4.5919999999999996</v>
          </cell>
          <cell r="M244">
            <v>100</v>
          </cell>
        </row>
        <row r="245">
          <cell r="A245" t="str">
            <v>PB-18-2663</v>
          </cell>
          <cell r="B245" t="str">
            <v>BLACK PEARLS 460</v>
          </cell>
          <cell r="C245" t="str">
            <v>Pigmento</v>
          </cell>
          <cell r="D245" t="str">
            <v>Negros</v>
          </cell>
          <cell r="E245" t="str">
            <v>Pigmento negro con intensidad media y buena dispersabilidad</v>
          </cell>
          <cell r="F245" t="str">
            <v>Negro de humo</v>
          </cell>
          <cell r="G245" t="str">
            <v>Sólido</v>
          </cell>
          <cell r="H245" t="str">
            <v>Polvo negro</v>
          </cell>
          <cell r="I245" t="str">
            <v>-</v>
          </cell>
          <cell r="J245" t="str">
            <v>-</v>
          </cell>
          <cell r="K245" t="str">
            <v>-</v>
          </cell>
          <cell r="L245">
            <v>1.8</v>
          </cell>
          <cell r="M245">
            <v>100</v>
          </cell>
        </row>
        <row r="246">
          <cell r="A246" t="str">
            <v>PB-37-5523</v>
          </cell>
          <cell r="B246" t="str">
            <v>SPECIAL BLACK 100</v>
          </cell>
          <cell r="C246" t="str">
            <v>Pigmento</v>
          </cell>
          <cell r="D246" t="str">
            <v>Negros</v>
          </cell>
          <cell r="E246" t="str">
            <v>Pigmento negro de fácil dispersión usado en primers base agua. Es preferido como un negro de teñido con alta estabilidad.</v>
          </cell>
          <cell r="F246" t="str">
            <v>Negro de humo; Pigmento negro 7</v>
          </cell>
          <cell r="G246" t="str">
            <v>Sólido</v>
          </cell>
          <cell r="H246" t="str">
            <v>Polvo negro</v>
          </cell>
          <cell r="I246" t="str">
            <v>-</v>
          </cell>
          <cell r="J246" t="str">
            <v>-</v>
          </cell>
          <cell r="K246" t="str">
            <v>-</v>
          </cell>
          <cell r="L246">
            <v>1.7961990000000001</v>
          </cell>
          <cell r="M246">
            <v>100</v>
          </cell>
        </row>
        <row r="247">
          <cell r="A247" t="str">
            <v>PB-42-1578</v>
          </cell>
          <cell r="B247" t="str">
            <v>LAMP BLACK 101 POWDER</v>
          </cell>
          <cell r="C247" t="str">
            <v>Pigmento</v>
          </cell>
          <cell r="D247" t="str">
            <v>Negros</v>
          </cell>
          <cell r="E247" t="str">
            <v>Pigmento negro usado como tinta con alta estabilidad a la separación del pigmento en recubrimientos</v>
          </cell>
          <cell r="F247" t="str">
            <v>Negro carbón; Pig. Negro 6, CI#77266</v>
          </cell>
          <cell r="G247" t="str">
            <v>Sólido</v>
          </cell>
          <cell r="H247" t="str">
            <v>Polvo negro</v>
          </cell>
          <cell r="I247" t="str">
            <v>-</v>
          </cell>
          <cell r="J247" t="str">
            <v>-</v>
          </cell>
          <cell r="K247" t="str">
            <v>-</v>
          </cell>
          <cell r="L247">
            <v>1.8</v>
          </cell>
          <cell r="M247">
            <v>100</v>
          </cell>
        </row>
        <row r="248">
          <cell r="A248" t="str">
            <v>PB-43-4450</v>
          </cell>
          <cell r="B248" t="str">
            <v>KETJENBLACK EC-300J</v>
          </cell>
          <cell r="C248" t="str">
            <v>Pigmento</v>
          </cell>
          <cell r="D248" t="str">
            <v>Negros</v>
          </cell>
          <cell r="E248" t="str">
            <v>Es un carbón negro muy puro, extremadamente adecuado para aplicaciones antiestáticas y electroconductivas. Bien dispersado en la resina, aumenta la conductividad del producto.</v>
          </cell>
          <cell r="F248" t="str">
            <v>Negro carbón electroconductivo</v>
          </cell>
          <cell r="G248" t="str">
            <v>Sólido</v>
          </cell>
          <cell r="H248" t="str">
            <v>Polvo negro</v>
          </cell>
          <cell r="I248" t="str">
            <v>-</v>
          </cell>
          <cell r="J248" t="str">
            <v>-</v>
          </cell>
          <cell r="K248" t="str">
            <v>-</v>
          </cell>
          <cell r="L248">
            <v>1.7961990000000001</v>
          </cell>
          <cell r="M248">
            <v>100</v>
          </cell>
        </row>
        <row r="249">
          <cell r="A249" t="str">
            <v>PB-51-3034</v>
          </cell>
          <cell r="B249" t="str">
            <v>VULCAN 6</v>
          </cell>
          <cell r="C249" t="str">
            <v>Pigmento</v>
          </cell>
          <cell r="D249" t="str">
            <v>Negros</v>
          </cell>
          <cell r="E249" t="str">
            <v>Pigmento negro semi-reforzante de fácil dispersión y buenas características de extrusión</v>
          </cell>
          <cell r="F249" t="str">
            <v>Negro de humo</v>
          </cell>
          <cell r="G249" t="str">
            <v>Sólido</v>
          </cell>
          <cell r="H249" t="str">
            <v>Polvo negro</v>
          </cell>
          <cell r="I249" t="str">
            <v>-</v>
          </cell>
          <cell r="J249" t="str">
            <v>-</v>
          </cell>
          <cell r="K249" t="str">
            <v>-</v>
          </cell>
          <cell r="L249">
            <v>1.7997939999999999</v>
          </cell>
          <cell r="M249">
            <v>100</v>
          </cell>
        </row>
        <row r="250">
          <cell r="A250" t="str">
            <v>PB-51-9695</v>
          </cell>
          <cell r="B250" t="str">
            <v>NUBIFER NB-4950</v>
          </cell>
          <cell r="C250" t="str">
            <v>Pigmento</v>
          </cell>
          <cell r="D250" t="str">
            <v>Negros</v>
          </cell>
          <cell r="E250" t="str">
            <v>Dar color a  tintas y pinturas (pigmento)</v>
          </cell>
          <cell r="F250" t="str">
            <v>Óxido de hierro negro; Pigmento negro 11</v>
          </cell>
          <cell r="G250" t="str">
            <v>Sólido</v>
          </cell>
          <cell r="H250" t="str">
            <v>Polvo negro</v>
          </cell>
          <cell r="I250" t="str">
            <v>-</v>
          </cell>
          <cell r="J250" t="str">
            <v>-</v>
          </cell>
          <cell r="K250" t="str">
            <v>-</v>
          </cell>
          <cell r="L250">
            <v>4.5999999999999996</v>
          </cell>
          <cell r="M250">
            <v>100</v>
          </cell>
        </row>
        <row r="251">
          <cell r="A251" t="str">
            <v>PB-66-3350</v>
          </cell>
          <cell r="B251" t="str">
            <v>PRINTEX V</v>
          </cell>
          <cell r="C251" t="str">
            <v>Pigmento</v>
          </cell>
          <cell r="D251" t="str">
            <v>Negros</v>
          </cell>
          <cell r="E251" t="str">
            <v>usado para recubriemientos, pinturas y plasticos</v>
          </cell>
          <cell r="F251" t="str">
            <v>CARBON BLACK LAMP BLACK 7</v>
          </cell>
          <cell r="G251" t="str">
            <v>Sólido</v>
          </cell>
          <cell r="H251" t="str">
            <v>Polvo negro</v>
          </cell>
          <cell r="I251" t="str">
            <v>-</v>
          </cell>
          <cell r="J251" t="str">
            <v>-</v>
          </cell>
          <cell r="K251" t="str">
            <v>-</v>
          </cell>
          <cell r="L251">
            <v>1.746831</v>
          </cell>
          <cell r="M251">
            <v>100</v>
          </cell>
        </row>
        <row r="252">
          <cell r="A252" t="str">
            <v>PB-91-1229</v>
          </cell>
          <cell r="B252" t="str">
            <v>SDS-7005/GRAPHITAN 7525 (BLACK)</v>
          </cell>
          <cell r="C252" t="str">
            <v>Pigmento</v>
          </cell>
          <cell r="D252" t="str">
            <v>Negros</v>
          </cell>
          <cell r="E252" t="str">
            <v xml:space="preserve">Pigmento negro de efecto único con alta opacidad, alta intensidad de color que proporciona tonos oscuros puramente mate o en combinación con pigmentos orgánicos o eféctos metálicos opacos cuando se combina con pigmentos perlados </v>
          </cell>
          <cell r="F252" t="str">
            <v>Grafito; Pigmento negro 10</v>
          </cell>
          <cell r="G252" t="str">
            <v>Sólido</v>
          </cell>
          <cell r="H252" t="str">
            <v>Polvo negro</v>
          </cell>
          <cell r="I252" t="str">
            <v>-</v>
          </cell>
          <cell r="J252" t="str">
            <v>-</v>
          </cell>
          <cell r="K252" t="str">
            <v>-</v>
          </cell>
          <cell r="L252">
            <v>2.645</v>
          </cell>
          <cell r="M252">
            <v>100</v>
          </cell>
        </row>
        <row r="253">
          <cell r="A253" t="str">
            <v>PBE-2792</v>
          </cell>
          <cell r="B253" t="str">
            <v>MONARCH 1300</v>
          </cell>
          <cell r="C253" t="str">
            <v>Pigmento</v>
          </cell>
          <cell r="D253" t="str">
            <v>Negros</v>
          </cell>
          <cell r="E253" t="str">
            <v>Es usado como pigmento y base de refuerzos para neumáticos</v>
          </cell>
          <cell r="F253" t="str">
            <v>Carbón negro</v>
          </cell>
          <cell r="G253" t="str">
            <v>Sólido</v>
          </cell>
          <cell r="H253" t="str">
            <v>Polvo negro</v>
          </cell>
          <cell r="I253">
            <v>213</v>
          </cell>
          <cell r="J253" t="str">
            <v>_</v>
          </cell>
          <cell r="K253" t="str">
            <v>_</v>
          </cell>
          <cell r="L253">
            <v>1.79</v>
          </cell>
          <cell r="M253">
            <v>100</v>
          </cell>
        </row>
        <row r="254">
          <cell r="A254" t="str">
            <v>PBH-2690</v>
          </cell>
          <cell r="B254" t="str">
            <v>COLOUR BLACK FW 200 POWDER</v>
          </cell>
          <cell r="C254" t="str">
            <v>Pigmento</v>
          </cell>
          <cell r="D254" t="str">
            <v>Negros</v>
          </cell>
          <cell r="E254" t="str">
            <v>Pigmento de color negro que imparto un alto nivel de profundidad. También se puede utilizar para el tinteado de recubrimientos metálicos</v>
          </cell>
          <cell r="F254" t="str">
            <v>Pigmento negro de humo</v>
          </cell>
          <cell r="G254" t="str">
            <v>Sólido</v>
          </cell>
          <cell r="H254" t="str">
            <v>Polvo negro</v>
          </cell>
          <cell r="I254" t="str">
            <v>-</v>
          </cell>
          <cell r="J254" t="str">
            <v>-</v>
          </cell>
          <cell r="K254" t="str">
            <v>-</v>
          </cell>
          <cell r="L254">
            <v>1.796</v>
          </cell>
          <cell r="M254">
            <v>100</v>
          </cell>
        </row>
        <row r="255">
          <cell r="A255" t="str">
            <v>PBM-4683</v>
          </cell>
          <cell r="B255" t="str">
            <v>SPECIAL BLACK 4</v>
          </cell>
          <cell r="C255" t="str">
            <v>Pigmento</v>
          </cell>
          <cell r="D255" t="str">
            <v>Negros</v>
          </cell>
          <cell r="E255" t="str">
            <v>Pigmento negrodiseñado para impartir alto brillo y muy buena fuerza de color</v>
          </cell>
          <cell r="F255" t="str">
            <v>Pigmento negro de humo</v>
          </cell>
          <cell r="G255" t="str">
            <v>Sólido</v>
          </cell>
          <cell r="H255" t="str">
            <v>Polvo negro</v>
          </cell>
          <cell r="I255" t="str">
            <v>-</v>
          </cell>
          <cell r="J255" t="str">
            <v>-</v>
          </cell>
          <cell r="K255" t="str">
            <v>-</v>
          </cell>
          <cell r="L255">
            <v>1.7973969999999999</v>
          </cell>
          <cell r="M255">
            <v>100</v>
          </cell>
        </row>
        <row r="256">
          <cell r="A256" t="str">
            <v>PC-15-3784</v>
          </cell>
          <cell r="B256" t="str">
            <v>Z-952 ZINC CHROMATE</v>
          </cell>
          <cell r="C256" t="str">
            <v>Pigmento</v>
          </cell>
          <cell r="D256" t="str">
            <v>Inhibidores</v>
          </cell>
          <cell r="E256" t="str">
            <v>Pigmento tóxico anticorrosivo usado en sistemas base solvente: alquidicos, epoxi-poliamida</v>
          </cell>
          <cell r="F256" t="str">
            <v>Cromato de zinc potasio; Pigmento amarillo 36</v>
          </cell>
          <cell r="G256" t="str">
            <v>Sólido</v>
          </cell>
          <cell r="H256" t="str">
            <v>Polvo amarillo</v>
          </cell>
          <cell r="I256" t="str">
            <v>-</v>
          </cell>
          <cell r="J256" t="str">
            <v>-</v>
          </cell>
          <cell r="K256" t="str">
            <v>-</v>
          </cell>
          <cell r="L256">
            <v>3.5</v>
          </cell>
          <cell r="M256">
            <v>100</v>
          </cell>
        </row>
        <row r="257">
          <cell r="A257" t="str">
            <v>PC-29-7683</v>
          </cell>
          <cell r="B257" t="str">
            <v>HALOX SZP-391</v>
          </cell>
          <cell r="C257" t="str">
            <v>Pigmento</v>
          </cell>
          <cell r="D257" t="str">
            <v>Inhibidores</v>
          </cell>
          <cell r="E257" t="str">
            <v>Pigmento blanco, anticorrosivo, no refractivo. Es efectivo en muchas resinas. Su fino tamaño de partícula y su baja absorción de aceite hacen que sea muy usado en aplicaciones con películas delgadas (1-25 microns)</v>
          </cell>
          <cell r="F257" t="str">
            <v>Fosfosilicato de zinc, estroncio y calcio</v>
          </cell>
          <cell r="G257" t="str">
            <v>Sólido</v>
          </cell>
          <cell r="H257" t="str">
            <v>Polvo blanco</v>
          </cell>
          <cell r="I257" t="str">
            <v>-</v>
          </cell>
          <cell r="J257" t="str">
            <v>-</v>
          </cell>
          <cell r="K257" t="str">
            <v>-</v>
          </cell>
          <cell r="L257">
            <v>3.25</v>
          </cell>
          <cell r="M257">
            <v>100</v>
          </cell>
        </row>
        <row r="258">
          <cell r="A258" t="str">
            <v>PC-34-7147</v>
          </cell>
          <cell r="B258" t="str">
            <v>ZINC PHOSPHATE PZ20/ZP 10</v>
          </cell>
          <cell r="C258" t="str">
            <v>Pigmento</v>
          </cell>
          <cell r="D258" t="str">
            <v>Inhibidores</v>
          </cell>
          <cell r="E258" t="str">
            <v>Pigmento blanco anticorrosivo</v>
          </cell>
          <cell r="F258" t="str">
            <v>Ortofosfato de zinc</v>
          </cell>
          <cell r="G258" t="str">
            <v>Sólido</v>
          </cell>
          <cell r="H258" t="str">
            <v>Polvo</v>
          </cell>
          <cell r="I258" t="str">
            <v>-</v>
          </cell>
          <cell r="J258" t="str">
            <v>-</v>
          </cell>
          <cell r="K258" t="str">
            <v>-</v>
          </cell>
          <cell r="L258">
            <v>3.2940299999999998</v>
          </cell>
          <cell r="M258">
            <v>100</v>
          </cell>
        </row>
        <row r="259">
          <cell r="A259" t="str">
            <v>PC-39-8207</v>
          </cell>
          <cell r="B259" t="str">
            <v>NUBIROX 106</v>
          </cell>
          <cell r="C259" t="str">
            <v>Pigmento</v>
          </cell>
          <cell r="D259" t="str">
            <v>Inhibidores</v>
          </cell>
          <cell r="E259" t="str">
            <v>Pigmento anticorrosivo blanco con características de alto desempeño, alta compatibilidad y la máxima eficiencia. Excelente desempeño en sistemas base agua. Tiene una dispersión homogénea</v>
          </cell>
          <cell r="F259" t="str">
            <v>Fosfato y molibdato de zinc organofilizados</v>
          </cell>
          <cell r="G259" t="str">
            <v>Sólido</v>
          </cell>
          <cell r="H259" t="str">
            <v>Polvo blanco</v>
          </cell>
          <cell r="I259" t="str">
            <v>-</v>
          </cell>
          <cell r="J259" t="str">
            <v>-</v>
          </cell>
          <cell r="K259" t="str">
            <v>-</v>
          </cell>
          <cell r="L259">
            <v>3.2</v>
          </cell>
          <cell r="M259">
            <v>100</v>
          </cell>
        </row>
        <row r="260">
          <cell r="A260" t="str">
            <v>PC-43-4103</v>
          </cell>
          <cell r="B260" t="str">
            <v xml:space="preserve">ZINC DUST 4P16/ZINC DUST USZ # 7 XL </v>
          </cell>
          <cell r="C260" t="str">
            <v>Pigmento</v>
          </cell>
          <cell r="D260" t="str">
            <v>Inhibidores</v>
          </cell>
          <cell r="E260" t="str">
            <v>Su función consiste principalmente en conferir color.</v>
          </cell>
          <cell r="F260" t="str">
            <v>Zinc</v>
          </cell>
          <cell r="G260" t="str">
            <v>Sólido</v>
          </cell>
          <cell r="H260" t="str">
            <v>Polvo gris</v>
          </cell>
          <cell r="I260" t="str">
            <v>-</v>
          </cell>
          <cell r="J260" t="str">
            <v>-</v>
          </cell>
          <cell r="K260" t="str">
            <v>-</v>
          </cell>
          <cell r="L260">
            <v>7.14</v>
          </cell>
          <cell r="M260">
            <v>100</v>
          </cell>
        </row>
        <row r="261">
          <cell r="A261" t="str">
            <v>PC-74-5443</v>
          </cell>
          <cell r="B261" t="str">
            <v>NUBIROX N2</v>
          </cell>
          <cell r="C261" t="str">
            <v>Pigmento</v>
          </cell>
          <cell r="D261" t="str">
            <v>Inhibidores</v>
          </cell>
          <cell r="E261" t="str">
            <v>Pigmento anticorrosivo. Tiene excelentes propiedades pigmentarias y buena dispersión, tiene alto brillo, estabilidad de almacenamiento y flexibilidad en formulación y producción. Color blanco con baja fuerza de tinturación, lo que permite formular cualquier color</v>
          </cell>
          <cell r="F261" t="str">
            <v>Ortofosfato de zinc</v>
          </cell>
          <cell r="G261" t="str">
            <v>Sólido</v>
          </cell>
          <cell r="H261" t="str">
            <v>Polvo blanco</v>
          </cell>
          <cell r="I261" t="str">
            <v>-</v>
          </cell>
          <cell r="J261" t="str">
            <v>-</v>
          </cell>
          <cell r="K261" t="str">
            <v>-</v>
          </cell>
          <cell r="L261">
            <v>3.3</v>
          </cell>
          <cell r="M261">
            <v>100</v>
          </cell>
        </row>
        <row r="262">
          <cell r="A262" t="str">
            <v>PC-86-3478</v>
          </cell>
          <cell r="B262" t="str">
            <v>SHIELDEX AC 3</v>
          </cell>
          <cell r="C262" t="str">
            <v>Pigmento</v>
          </cell>
          <cell r="D262" t="str">
            <v>Inhibidores</v>
          </cell>
          <cell r="E262" t="str">
            <v>Pigmento anticorrosivo que aumenta la resistencia a la cámara salina. Compuesto por sílica y calcio, estos actuan como protectores de la superficie. Es de color blanco por lo que no afecta el color final del acabado</v>
          </cell>
          <cell r="F262" t="str">
            <v>Sílica sintética amorfa</v>
          </cell>
          <cell r="G262" t="str">
            <v>Sólido</v>
          </cell>
          <cell r="H262" t="str">
            <v>Polvo blanco</v>
          </cell>
          <cell r="I262" t="str">
            <v>-</v>
          </cell>
          <cell r="J262" t="str">
            <v>-</v>
          </cell>
          <cell r="K262" t="str">
            <v>-</v>
          </cell>
          <cell r="L262">
            <v>1.7966789999999999</v>
          </cell>
          <cell r="M262">
            <v>100</v>
          </cell>
        </row>
        <row r="263">
          <cell r="A263" t="str">
            <v>PCC-6730</v>
          </cell>
          <cell r="B263" t="str">
            <v>M UPZINC #6</v>
          </cell>
          <cell r="C263" t="str">
            <v>Pigmento</v>
          </cell>
          <cell r="D263" t="str">
            <v>Inhibidores</v>
          </cell>
          <cell r="E263" t="str">
            <v>Se  oxida a muy largo tiempo</v>
          </cell>
          <cell r="F263" t="str">
            <v>Zinc metálico</v>
          </cell>
          <cell r="G263" t="str">
            <v>Sólido</v>
          </cell>
          <cell r="H263" t="str">
            <v>Polvo gris</v>
          </cell>
          <cell r="I263" t="str">
            <v>_</v>
          </cell>
          <cell r="J263" t="str">
            <v>__</v>
          </cell>
          <cell r="K263" t="str">
            <v>_</v>
          </cell>
          <cell r="L263">
            <v>1.127</v>
          </cell>
          <cell r="M263">
            <v>100</v>
          </cell>
        </row>
        <row r="264">
          <cell r="A264" t="str">
            <v>PCJ-5693</v>
          </cell>
          <cell r="B264" t="str">
            <v>STRONTIUM CHROMATE PIGMENT</v>
          </cell>
          <cell r="C264" t="str">
            <v>Pigmento</v>
          </cell>
          <cell r="D264" t="str">
            <v>Inhibidores</v>
          </cell>
          <cell r="E264" t="str">
            <v>Actualmente usado en la pinturas, lacas e imprentas.</v>
          </cell>
          <cell r="F264" t="str">
            <v>Pigmento amarillo</v>
          </cell>
          <cell r="G264" t="str">
            <v>sólido</v>
          </cell>
          <cell r="H264" t="str">
            <v>Polvo amarillo</v>
          </cell>
          <cell r="I264" t="str">
            <v>_</v>
          </cell>
          <cell r="J264" t="str">
            <v>_</v>
          </cell>
          <cell r="K264" t="str">
            <v>_</v>
          </cell>
          <cell r="L264">
            <v>3.89</v>
          </cell>
          <cell r="M264">
            <v>100</v>
          </cell>
        </row>
        <row r="265">
          <cell r="A265" t="str">
            <v>PG-17-8504</v>
          </cell>
          <cell r="B265" t="str">
            <v>PARCYANINE GREEN PPY</v>
          </cell>
          <cell r="C265" t="str">
            <v>Pigmento</v>
          </cell>
          <cell r="D265" t="str">
            <v>Verdes</v>
          </cell>
          <cell r="E265">
            <v>0</v>
          </cell>
          <cell r="F265" t="str">
            <v>PARCYANINE GREEN</v>
          </cell>
          <cell r="G265" t="str">
            <v>Sólido</v>
          </cell>
          <cell r="H265" t="str">
            <v>Polvo verde</v>
          </cell>
          <cell r="I265" t="str">
            <v>_</v>
          </cell>
          <cell r="J265" t="str">
            <v>_</v>
          </cell>
          <cell r="K265" t="str">
            <v>_</v>
          </cell>
          <cell r="L265">
            <v>2.2000000000000002</v>
          </cell>
          <cell r="M265">
            <v>100</v>
          </cell>
        </row>
        <row r="266">
          <cell r="A266" t="str">
            <v>PG-29-3309</v>
          </cell>
          <cell r="B266" t="str">
            <v>SPECTRAPAC C-GREEN 7</v>
          </cell>
          <cell r="C266" t="str">
            <v>Pigmento</v>
          </cell>
          <cell r="D266" t="str">
            <v>Verdes</v>
          </cell>
          <cell r="E266" t="str">
            <v>Pigmento verde brillante con buena fuerza de teñido y excelente solidez</v>
          </cell>
          <cell r="F266" t="str">
            <v>Ftalocianina de cobre halogenada</v>
          </cell>
          <cell r="G266" t="str">
            <v>Sólido</v>
          </cell>
          <cell r="H266" t="str">
            <v>Polvo verde</v>
          </cell>
          <cell r="I266" t="str">
            <v>-</v>
          </cell>
          <cell r="J266" t="str">
            <v>-</v>
          </cell>
          <cell r="K266" t="str">
            <v>-</v>
          </cell>
          <cell r="L266">
            <v>2.06</v>
          </cell>
          <cell r="M266">
            <v>100</v>
          </cell>
        </row>
        <row r="267">
          <cell r="A267" t="str">
            <v>PG-49-3212</v>
          </cell>
          <cell r="B267" t="str">
            <v>HOSTAPERM GREEN GNX</v>
          </cell>
          <cell r="C267" t="str">
            <v>Pigmento</v>
          </cell>
          <cell r="D267" t="str">
            <v>Verdes</v>
          </cell>
          <cell r="E267" t="str">
            <v>Pigmento estable con solventes aromáticos, con muy buenas propiedades de solidez. Es de color verde con una sombra ligeramente azul</v>
          </cell>
          <cell r="F267" t="str">
            <v>Ftalocianina de cobre halogenada</v>
          </cell>
          <cell r="G267" t="str">
            <v>Sólido</v>
          </cell>
          <cell r="H267" t="str">
            <v>Polvo verde</v>
          </cell>
          <cell r="I267" t="str">
            <v>-</v>
          </cell>
          <cell r="J267" t="str">
            <v>-</v>
          </cell>
          <cell r="K267" t="str">
            <v>-</v>
          </cell>
          <cell r="L267">
            <v>2.0259999999999998</v>
          </cell>
          <cell r="M267">
            <v>100</v>
          </cell>
        </row>
        <row r="268">
          <cell r="A268" t="str">
            <v>PG-85-8658</v>
          </cell>
          <cell r="B268" t="str">
            <v>OXIDO DE CROMO VERDE G-105 M</v>
          </cell>
          <cell r="C268" t="str">
            <v>Pigmento</v>
          </cell>
          <cell r="D268" t="str">
            <v>Verdes</v>
          </cell>
          <cell r="E268" t="str">
            <v>Ser colorante para pinturas, tintas etc.</v>
          </cell>
          <cell r="F268" t="str">
            <v>Pigmento verde</v>
          </cell>
          <cell r="G268" t="str">
            <v>Sólido</v>
          </cell>
          <cell r="H268" t="str">
            <v>Polvo verde</v>
          </cell>
          <cell r="I268" t="str">
            <v>_</v>
          </cell>
          <cell r="J268" t="str">
            <v>_</v>
          </cell>
          <cell r="K268" t="str">
            <v>_</v>
          </cell>
          <cell r="L268">
            <v>5.0999999999999996</v>
          </cell>
          <cell r="M268">
            <v>99.5</v>
          </cell>
        </row>
        <row r="269">
          <cell r="A269" t="str">
            <v>PG-93-5108</v>
          </cell>
          <cell r="B269" t="str">
            <v>MONASTRAL GREEN 6Y-C</v>
          </cell>
          <cell r="C269" t="str">
            <v>Pigmento</v>
          </cell>
          <cell r="D269" t="str">
            <v>Verdes</v>
          </cell>
          <cell r="E269" t="str">
            <v>Dar buen color a las pinturas y buena resistencia a la luz</v>
          </cell>
          <cell r="F269" t="str">
            <v>Ftalocianina verde; Pigmento verde 36</v>
          </cell>
          <cell r="G269" t="str">
            <v>Sólido</v>
          </cell>
          <cell r="H269" t="str">
            <v>Polvo verde</v>
          </cell>
          <cell r="I269" t="str">
            <v>-</v>
          </cell>
          <cell r="J269" t="str">
            <v>-</v>
          </cell>
          <cell r="K269" t="str">
            <v>-</v>
          </cell>
          <cell r="L269">
            <v>2.895</v>
          </cell>
          <cell r="M269">
            <v>100</v>
          </cell>
        </row>
        <row r="270">
          <cell r="A270" t="str">
            <v>PG-95-1770</v>
          </cell>
          <cell r="B270" t="str">
            <v>COLORTHERM GREEN GN-M</v>
          </cell>
          <cell r="C270" t="str">
            <v>Pigmento</v>
          </cell>
          <cell r="D270" t="str">
            <v>Verdes</v>
          </cell>
          <cell r="E270" t="str">
            <v>Pigmento verde estable al calor, micronizado</v>
          </cell>
          <cell r="F270" t="str">
            <v>Óxido de cromo (III) verde; Pigmento verde 17</v>
          </cell>
          <cell r="G270" t="str">
            <v>Sólido</v>
          </cell>
          <cell r="H270" t="str">
            <v>Polvo verde</v>
          </cell>
          <cell r="I270" t="str">
            <v>-</v>
          </cell>
          <cell r="J270" t="str">
            <v>-</v>
          </cell>
          <cell r="K270" t="str">
            <v>-</v>
          </cell>
          <cell r="L270">
            <v>5.3319999999999999</v>
          </cell>
          <cell r="M270">
            <v>100</v>
          </cell>
        </row>
        <row r="271">
          <cell r="A271" t="str">
            <v>PGT-1522</v>
          </cell>
          <cell r="B271" t="str">
            <v>HELIOGEN GREEN L 9361</v>
          </cell>
          <cell r="C271" t="str">
            <v>Pigmento</v>
          </cell>
          <cell r="D271" t="str">
            <v>Verdes</v>
          </cell>
          <cell r="E271" t="str">
            <v>Verde de ftalocianina con un tono amarilloso</v>
          </cell>
          <cell r="F271" t="str">
            <v>Ftalocianina de cobre halogenada; Pigmento verde 36</v>
          </cell>
          <cell r="G271" t="str">
            <v>Sólido</v>
          </cell>
          <cell r="H271" t="str">
            <v>Polvo verde</v>
          </cell>
          <cell r="I271" t="str">
            <v>-</v>
          </cell>
          <cell r="J271" t="str">
            <v>-</v>
          </cell>
          <cell r="K271" t="str">
            <v>-</v>
          </cell>
          <cell r="L271">
            <v>2.94</v>
          </cell>
          <cell r="M271">
            <v>100</v>
          </cell>
        </row>
        <row r="272">
          <cell r="A272" t="str">
            <v>PH-36-4960</v>
          </cell>
          <cell r="B272" t="str">
            <v>NL-38 MOLYBDATE ORANGE</v>
          </cell>
          <cell r="C272" t="str">
            <v>Pigmento</v>
          </cell>
          <cell r="D272" t="str">
            <v>Naranjas inorgánicos</v>
          </cell>
          <cell r="E272" t="str">
            <v>Pigmento de color naranja con buena solidez a la luz, a la intemperie y resistencia a la temperatura a 180-200 °C</v>
          </cell>
          <cell r="F272" t="str">
            <v>Molibdato - sulfato - cromato de plomo; Pigmento rojo 104</v>
          </cell>
          <cell r="G272" t="str">
            <v>Sólido</v>
          </cell>
          <cell r="H272" t="str">
            <v>Polvo naranja</v>
          </cell>
          <cell r="I272" t="str">
            <v>-</v>
          </cell>
          <cell r="J272" t="str">
            <v>-</v>
          </cell>
          <cell r="K272" t="str">
            <v>-</v>
          </cell>
          <cell r="L272">
            <v>5.6</v>
          </cell>
          <cell r="M272">
            <v>100</v>
          </cell>
        </row>
        <row r="273">
          <cell r="A273" t="str">
            <v>PH-76-5034</v>
          </cell>
          <cell r="B273" t="str">
            <v>NRC-36 MOLYBDATE ORANGE</v>
          </cell>
          <cell r="C273" t="str">
            <v>Pigmento</v>
          </cell>
          <cell r="D273" t="str">
            <v>Naranjas inorgánicos</v>
          </cell>
          <cell r="E273" t="str">
            <v>Pigmento de molibdato naranja con una sombra scarlata. Muy buena solidez a la luz y a la intemperie, resistencia a la temperatura a 240 °C y alta fuerza de tinturación y poder cubriente</v>
          </cell>
          <cell r="F273" t="str">
            <v>Molibdato - sulfato - cromato de plomo; Pigmento rojo 104</v>
          </cell>
          <cell r="G273" t="str">
            <v>Sólido</v>
          </cell>
          <cell r="H273" t="str">
            <v>Polvo naranja</v>
          </cell>
          <cell r="I273" t="str">
            <v>-</v>
          </cell>
          <cell r="J273" t="str">
            <v>-</v>
          </cell>
          <cell r="K273" t="str">
            <v>-</v>
          </cell>
          <cell r="L273">
            <v>5.5</v>
          </cell>
          <cell r="M273">
            <v>100</v>
          </cell>
        </row>
        <row r="274">
          <cell r="A274" t="str">
            <v>PJ-14-5590</v>
          </cell>
          <cell r="B274" t="str">
            <v>CINILEX DPP ORANGE SJ1C</v>
          </cell>
          <cell r="C274" t="str">
            <v>Pigmento</v>
          </cell>
          <cell r="D274" t="str">
            <v>Naranjas orgánicos</v>
          </cell>
          <cell r="E274" t="str">
            <v>Pigmento naranja brillante con muy buena saturación y muy buena resistencia a la intemperie</v>
          </cell>
          <cell r="F274" t="str">
            <v>Diqueto-pirrolo-pirrol; Pigmento naranja 73</v>
          </cell>
          <cell r="G274" t="str">
            <v>Sólido</v>
          </cell>
          <cell r="H274" t="str">
            <v>Polvo naranja</v>
          </cell>
          <cell r="I274" t="str">
            <v>-</v>
          </cell>
          <cell r="J274" t="str">
            <v>-</v>
          </cell>
          <cell r="K274" t="str">
            <v>-</v>
          </cell>
          <cell r="L274">
            <v>1.2</v>
          </cell>
          <cell r="M274">
            <v>100</v>
          </cell>
        </row>
        <row r="275">
          <cell r="A275" t="str">
            <v>PL-11-5877</v>
          </cell>
          <cell r="B275" t="str">
            <v>PALOMAR BLUE-60 260-8818</v>
          </cell>
          <cell r="C275" t="str">
            <v>Pigmento</v>
          </cell>
          <cell r="D275" t="str">
            <v>Azules</v>
          </cell>
          <cell r="E275" t="str">
            <v>Pigmento que posee una exelente resistencia química; usado en revestimientos en polvo y automoción.</v>
          </cell>
          <cell r="F275" t="str">
            <v>Azul indantrona; Pigmento azul 60</v>
          </cell>
          <cell r="G275" t="str">
            <v>Sólido</v>
          </cell>
          <cell r="H275" t="str">
            <v>Polvo azul</v>
          </cell>
          <cell r="I275" t="str">
            <v>-</v>
          </cell>
          <cell r="J275" t="str">
            <v>-</v>
          </cell>
          <cell r="K275" t="str">
            <v>-</v>
          </cell>
          <cell r="L275">
            <v>1.52</v>
          </cell>
          <cell r="M275">
            <v>100</v>
          </cell>
        </row>
        <row r="276">
          <cell r="A276" t="str">
            <v>PL-15-7348</v>
          </cell>
          <cell r="B276" t="str">
            <v>HELIOGEN BLUE L 7101 F</v>
          </cell>
          <cell r="C276" t="str">
            <v>Pigmento</v>
          </cell>
          <cell r="D276" t="str">
            <v>Azules</v>
          </cell>
          <cell r="E276" t="str">
            <v>Pigmento azul de beta ftalocianina con alta cromaticidad y excelente estabilidad a la floculación</v>
          </cell>
          <cell r="F276" t="str">
            <v>Ftalocianina de cobre; Pigmento azul 15:4</v>
          </cell>
          <cell r="G276" t="str">
            <v>Sólido</v>
          </cell>
          <cell r="H276" t="str">
            <v>Polvo azul</v>
          </cell>
          <cell r="I276" t="str">
            <v>-</v>
          </cell>
          <cell r="J276" t="str">
            <v>-</v>
          </cell>
          <cell r="K276" t="str">
            <v>-</v>
          </cell>
          <cell r="L276">
            <v>1.597</v>
          </cell>
          <cell r="M276">
            <v>100</v>
          </cell>
        </row>
        <row r="277">
          <cell r="A277" t="str">
            <v>PL-38-9412</v>
          </cell>
          <cell r="B277" t="str">
            <v>HELIOGEN BLUE L 6905 F</v>
          </cell>
          <cell r="C277" t="str">
            <v>Pigmento</v>
          </cell>
          <cell r="D277" t="str">
            <v>Azules</v>
          </cell>
          <cell r="E277" t="str">
            <v>Alfa ftalocianica azul con alto cromatizado, alta fuerza de color y resistencia a la floculación</v>
          </cell>
          <cell r="F277" t="str">
            <v>Ftalocianina de cobre; Pigmento azul 15:2</v>
          </cell>
          <cell r="G277" t="str">
            <v>Sólido</v>
          </cell>
          <cell r="H277" t="str">
            <v>Polvo azul</v>
          </cell>
          <cell r="I277">
            <v>213</v>
          </cell>
          <cell r="J277" t="str">
            <v>-</v>
          </cell>
          <cell r="K277" t="str">
            <v>-</v>
          </cell>
          <cell r="L277">
            <v>1.6459999999999999</v>
          </cell>
          <cell r="M277">
            <v>100</v>
          </cell>
        </row>
        <row r="278">
          <cell r="A278" t="str">
            <v>PL-42-2823</v>
          </cell>
          <cell r="B278" t="str">
            <v>AZUL FTALO AFT 965 NF/Blue AFT-965 NFG B15</v>
          </cell>
          <cell r="C278" t="str">
            <v>Pigmento</v>
          </cell>
          <cell r="D278" t="str">
            <v>Azules</v>
          </cell>
          <cell r="E278" t="str">
            <v>Pigmento utilizado por ser muy estable a la luz y a las altas temperaturas</v>
          </cell>
          <cell r="F278" t="str">
            <v>Cobre de ftalocianina</v>
          </cell>
          <cell r="G278" t="str">
            <v>Sólido</v>
          </cell>
          <cell r="H278" t="str">
            <v>Polvo azul</v>
          </cell>
          <cell r="I278" t="str">
            <v>_</v>
          </cell>
          <cell r="J278" t="str">
            <v>_</v>
          </cell>
          <cell r="K278" t="str">
            <v>_</v>
          </cell>
          <cell r="L278">
            <v>1.55</v>
          </cell>
          <cell r="M278">
            <v>100</v>
          </cell>
        </row>
        <row r="279">
          <cell r="A279" t="str">
            <v>PL-46-1112</v>
          </cell>
          <cell r="B279" t="str">
            <v>MONOLITE BLUE 3RXN</v>
          </cell>
          <cell r="C279" t="str">
            <v>Pigmento</v>
          </cell>
          <cell r="D279" t="str">
            <v>Azules</v>
          </cell>
          <cell r="E279" t="str">
            <v>Pigmento de color azul</v>
          </cell>
          <cell r="F279" t="str">
            <v>Indantreno</v>
          </cell>
          <cell r="G279" t="str">
            <v>Sólido</v>
          </cell>
          <cell r="H279" t="str">
            <v>Polvo azul</v>
          </cell>
          <cell r="I279" t="str">
            <v>-</v>
          </cell>
          <cell r="J279" t="str">
            <v>-</v>
          </cell>
          <cell r="K279" t="str">
            <v>-</v>
          </cell>
          <cell r="L279">
            <v>1.6</v>
          </cell>
          <cell r="M279">
            <v>100</v>
          </cell>
        </row>
        <row r="280">
          <cell r="A280" t="str">
            <v>PL-46-1571</v>
          </cell>
          <cell r="B280" t="str">
            <v>WB MMD L6700F HELIOGEN BLUE</v>
          </cell>
          <cell r="C280" t="str">
            <v>Pigmento</v>
          </cell>
          <cell r="D280" t="str">
            <v>Azules</v>
          </cell>
          <cell r="E280" t="str">
            <v>Pigmento azul rojizo de ftalocianina epsilon modificado, con alta cromaticidad y una excelente resistenicia a la floculación</v>
          </cell>
          <cell r="F280" t="str">
            <v>Ftalocianina; Pigmento azul 15:6</v>
          </cell>
          <cell r="G280" t="str">
            <v>Sólido</v>
          </cell>
          <cell r="H280" t="str">
            <v>Polvo azul</v>
          </cell>
          <cell r="I280" t="str">
            <v>-</v>
          </cell>
          <cell r="J280" t="str">
            <v>-</v>
          </cell>
          <cell r="K280" t="str">
            <v>-</v>
          </cell>
          <cell r="L280">
            <v>1.6759999999999999</v>
          </cell>
          <cell r="M280">
            <v>100</v>
          </cell>
        </row>
        <row r="281">
          <cell r="A281" t="str">
            <v>PL-52-8756</v>
          </cell>
          <cell r="B281" t="str">
            <v>15-1015 HOSTAPERM BLUE BT-728-D</v>
          </cell>
          <cell r="C281" t="str">
            <v>Pigmento</v>
          </cell>
          <cell r="D281" t="str">
            <v>Azules</v>
          </cell>
          <cell r="E281" t="str">
            <v>Pigmento tetracloro-Cu-ftalocianina de color azul con una sombra verdosa. En colores metalizados da un flop verdoso</v>
          </cell>
          <cell r="F281" t="str">
            <v>Ftalocianina de cobre: Azul 15:1</v>
          </cell>
          <cell r="G281" t="str">
            <v>Sólido</v>
          </cell>
          <cell r="H281" t="str">
            <v>Polvo azul</v>
          </cell>
          <cell r="I281" t="str">
            <v>-</v>
          </cell>
          <cell r="J281" t="str">
            <v>-</v>
          </cell>
          <cell r="K281" t="str">
            <v>-</v>
          </cell>
          <cell r="L281">
            <v>1.6799679999999999</v>
          </cell>
          <cell r="M281">
            <v>100</v>
          </cell>
        </row>
        <row r="282">
          <cell r="A282" t="str">
            <v>PL-64-1168</v>
          </cell>
          <cell r="B282" t="str">
            <v>MANOX IRON BLUE 510D</v>
          </cell>
          <cell r="C282" t="str">
            <v>Pigmento</v>
          </cell>
          <cell r="D282" t="str">
            <v>Azules</v>
          </cell>
          <cell r="E282" t="str">
            <v>Pigmento color azul con un bajo tono verdoso y limpio. Tiene buena fuerza de tinturación</v>
          </cell>
          <cell r="F282" t="str">
            <v>Cianoferrato de hierro; Pigmento azul 27</v>
          </cell>
          <cell r="G282" t="str">
            <v>Sólido</v>
          </cell>
          <cell r="H282" t="str">
            <v>Polvo azul</v>
          </cell>
          <cell r="I282">
            <v>213</v>
          </cell>
          <cell r="J282" t="str">
            <v>-</v>
          </cell>
          <cell r="K282" t="str">
            <v>-</v>
          </cell>
          <cell r="L282">
            <v>1.7769999999999999</v>
          </cell>
          <cell r="M282">
            <v>100</v>
          </cell>
        </row>
        <row r="283">
          <cell r="A283" t="str">
            <v>PL-79-5704</v>
          </cell>
          <cell r="B283" t="str">
            <v>TRICOLITH BLUE BS</v>
          </cell>
          <cell r="C283" t="str">
            <v>Pigmento</v>
          </cell>
          <cell r="D283" t="str">
            <v>Azules</v>
          </cell>
          <cell r="E283" t="str">
            <v>Pigmento Ftalocianina alfa azul rojizo con excelente resistencia al calor y alta solidez a la luz</v>
          </cell>
          <cell r="F283" t="str">
            <v>Ftalocianina azul; Pigmento 15:1</v>
          </cell>
          <cell r="G283" t="str">
            <v>Sólido</v>
          </cell>
          <cell r="H283" t="str">
            <v>Polvo azul</v>
          </cell>
          <cell r="I283" t="str">
            <v>-</v>
          </cell>
          <cell r="J283" t="str">
            <v>-</v>
          </cell>
          <cell r="K283" t="str">
            <v>-</v>
          </cell>
          <cell r="L283">
            <v>1.5</v>
          </cell>
          <cell r="M283">
            <v>100</v>
          </cell>
        </row>
        <row r="284">
          <cell r="A284" t="str">
            <v>PL-81-8787</v>
          </cell>
          <cell r="B284" t="str">
            <v>AZUL ULTRAMAR GP-58</v>
          </cell>
          <cell r="C284" t="str">
            <v>Pigmento</v>
          </cell>
          <cell r="D284" t="str">
            <v>Azules</v>
          </cell>
          <cell r="E284" t="str">
            <v>Evita el endurecimiento y aglomeraciones</v>
          </cell>
          <cell r="F284" t="str">
            <v>Sal de sodio de aluminio</v>
          </cell>
          <cell r="G284" t="str">
            <v>Sólido</v>
          </cell>
          <cell r="H284" t="str">
            <v>Polvo azul</v>
          </cell>
          <cell r="I284" t="str">
            <v>_</v>
          </cell>
          <cell r="J284" t="str">
            <v>_</v>
          </cell>
          <cell r="K284" t="str">
            <v>_</v>
          </cell>
          <cell r="L284">
            <v>2.35</v>
          </cell>
          <cell r="M284">
            <v>100</v>
          </cell>
        </row>
        <row r="285">
          <cell r="A285" t="str">
            <v>PL-84-2218</v>
          </cell>
          <cell r="B285" t="str">
            <v>DCC BLUE A3RN</v>
          </cell>
          <cell r="C285" t="str">
            <v>Pigmento</v>
          </cell>
          <cell r="D285" t="str">
            <v>Azules</v>
          </cell>
          <cell r="E285" t="str">
            <v>Pigmento azul altamente saturado, tiene una sombra rojiza. Combina muy buenas propiedades de tinturación con excelente resistencia a la luz, a la intemperie, a los químicos y solventes. Es un azul altamente transparente  adecuado para sombras opacas y de efecto.</v>
          </cell>
          <cell r="F285" t="str">
            <v>Azul indantrona; Pigmento azul 60</v>
          </cell>
          <cell r="G285" t="str">
            <v>Sólido</v>
          </cell>
          <cell r="H285" t="str">
            <v>Polvo azul</v>
          </cell>
          <cell r="I285" t="str">
            <v>-</v>
          </cell>
          <cell r="J285" t="str">
            <v>-</v>
          </cell>
          <cell r="K285" t="str">
            <v>-</v>
          </cell>
          <cell r="L285">
            <v>1.4970000000000001</v>
          </cell>
          <cell r="M285">
            <v>100</v>
          </cell>
        </row>
        <row r="286">
          <cell r="A286" t="str">
            <v>PL-89-5991</v>
          </cell>
          <cell r="B286" t="str">
            <v>HELIOGEN BLUE L 7072 D</v>
          </cell>
          <cell r="C286" t="str">
            <v>Pigmento</v>
          </cell>
          <cell r="D286" t="str">
            <v>Azules</v>
          </cell>
          <cell r="E286" t="str">
            <v>pigmento con exelente  dispersabilidad.</v>
          </cell>
          <cell r="F286" t="str">
            <v>Ftalocianina-pigmento azul</v>
          </cell>
          <cell r="G286" t="str">
            <v>Sólido</v>
          </cell>
          <cell r="H286" t="str">
            <v>Polvo azul</v>
          </cell>
          <cell r="I286" t="str">
            <v>_</v>
          </cell>
          <cell r="J286" t="str">
            <v>_</v>
          </cell>
          <cell r="K286" t="str">
            <v>_</v>
          </cell>
          <cell r="L286">
            <v>1.6060000000000001</v>
          </cell>
          <cell r="M286">
            <v>100</v>
          </cell>
        </row>
        <row r="287">
          <cell r="A287" t="str">
            <v>PLH-825</v>
          </cell>
          <cell r="B287" t="str">
            <v>PALIOGEN BLUE L-6955 F</v>
          </cell>
          <cell r="C287" t="str">
            <v>Pigmento</v>
          </cell>
          <cell r="D287" t="str">
            <v>Azules</v>
          </cell>
          <cell r="E287" t="str">
            <v>Usado para la industria textil, ya que es un pigmento que del cual se derivan otros al cambiar algun átomo de la estructura.</v>
          </cell>
          <cell r="F287" t="str">
            <v>Ftalocianina de cobre</v>
          </cell>
          <cell r="G287" t="str">
            <v>Sólido</v>
          </cell>
          <cell r="H287" t="str">
            <v>Polvo azul</v>
          </cell>
          <cell r="I287" t="str">
            <v>_</v>
          </cell>
          <cell r="J287" t="str">
            <v>_</v>
          </cell>
          <cell r="K287" t="str">
            <v>_</v>
          </cell>
          <cell r="L287">
            <v>1.736</v>
          </cell>
          <cell r="M287">
            <v>100</v>
          </cell>
        </row>
        <row r="288">
          <cell r="A288" t="str">
            <v>PLQ-2696</v>
          </cell>
          <cell r="B288" t="str">
            <v>PALIOGEN AZUL L 6480</v>
          </cell>
          <cell r="C288" t="str">
            <v>Pigmento</v>
          </cell>
          <cell r="D288" t="str">
            <v>Azules</v>
          </cell>
          <cell r="E288" t="str">
            <v>No se disuelve en agua y es químicamente muy estable a condiciones normales.</v>
          </cell>
          <cell r="F288" t="str">
            <v>Antraquinona- Pigmento azul</v>
          </cell>
          <cell r="G288" t="str">
            <v>sólido</v>
          </cell>
          <cell r="H288" t="str">
            <v>Polvo azul</v>
          </cell>
          <cell r="I288">
            <v>213</v>
          </cell>
          <cell r="J288" t="str">
            <v>_</v>
          </cell>
          <cell r="K288" t="str">
            <v>_</v>
          </cell>
          <cell r="L288">
            <v>1.4570000000000001</v>
          </cell>
          <cell r="M288">
            <v>100</v>
          </cell>
        </row>
        <row r="289">
          <cell r="A289" t="str">
            <v>PLR-9119</v>
          </cell>
          <cell r="B289" t="str">
            <v>HELIOGEN BLUE L 7081 D</v>
          </cell>
          <cell r="C289" t="str">
            <v>Pigmento</v>
          </cell>
          <cell r="D289" t="str">
            <v>Azules</v>
          </cell>
          <cell r="E289" t="str">
            <v>Pigmento de color azul de fácil dispersión con buena resistencia al bronceado y con un pronunciado flop rojizo</v>
          </cell>
          <cell r="F289" t="str">
            <v>Ftalocianina de cobre; Pigmento azul 15:3</v>
          </cell>
          <cell r="G289" t="str">
            <v>Sólido</v>
          </cell>
          <cell r="H289" t="str">
            <v>Polvo azul</v>
          </cell>
          <cell r="I289" t="str">
            <v>-</v>
          </cell>
          <cell r="J289" t="str">
            <v>-</v>
          </cell>
          <cell r="K289" t="str">
            <v>-</v>
          </cell>
          <cell r="L289">
            <v>1.6160000000000001</v>
          </cell>
          <cell r="M289">
            <v>100</v>
          </cell>
        </row>
        <row r="290">
          <cell r="A290" t="str">
            <v>PM-14-9304</v>
          </cell>
          <cell r="B290" t="str">
            <v>STAPA 4 NL</v>
          </cell>
          <cell r="C290" t="str">
            <v>Pigmento</v>
          </cell>
          <cell r="D290" t="str">
            <v>Rojos inorgánicos</v>
          </cell>
          <cell r="E290" t="str">
            <v>Pasta de aluminio non leafing usada en pinturas marinas</v>
          </cell>
          <cell r="F290" t="str">
            <v>Pigmento pasta de aluminio non leafing</v>
          </cell>
          <cell r="G290" t="str">
            <v>Líquido</v>
          </cell>
          <cell r="H290" t="str">
            <v>Pasta plateada</v>
          </cell>
          <cell r="I290">
            <v>40</v>
          </cell>
          <cell r="J290">
            <v>0.6</v>
          </cell>
          <cell r="K290">
            <v>7</v>
          </cell>
          <cell r="L290">
            <v>1.504</v>
          </cell>
          <cell r="M290">
            <v>65</v>
          </cell>
        </row>
        <row r="291">
          <cell r="A291" t="str">
            <v>PM-32-4795</v>
          </cell>
          <cell r="B291" t="str">
            <v>BAYF130 M/FER. RED 218M/FEPREN TP 333</v>
          </cell>
          <cell r="C291" t="str">
            <v>Pigmento</v>
          </cell>
          <cell r="D291" t="str">
            <v>Rojos inorgánicos</v>
          </cell>
          <cell r="E291" t="str">
            <v>Pigmento rojo de óxido de hierro micronizado. Pigmento d alto rendimiento, de alta dispersión, de alta dureza y con alta estabilidad en calor</v>
          </cell>
          <cell r="F291" t="str">
            <v>CI PIGMENT RED 101; FE2O3; RED IRON OXIDE</v>
          </cell>
          <cell r="G291" t="str">
            <v>Sólido</v>
          </cell>
          <cell r="H291" t="str">
            <v>Polvo rojo</v>
          </cell>
          <cell r="I291" t="str">
            <v>-</v>
          </cell>
          <cell r="J291" t="str">
            <v>-</v>
          </cell>
          <cell r="K291" t="str">
            <v>-</v>
          </cell>
          <cell r="L291">
            <v>5</v>
          </cell>
          <cell r="M291">
            <v>100</v>
          </cell>
        </row>
        <row r="292">
          <cell r="A292" t="str">
            <v>PM-44-4789</v>
          </cell>
          <cell r="B292" t="str">
            <v>ROJO BON BR1727</v>
          </cell>
          <cell r="C292" t="str">
            <v>Pigmento</v>
          </cell>
          <cell r="D292" t="str">
            <v>Rojos inorgánicos</v>
          </cell>
          <cell r="E292" t="str">
            <v>Dar color a  tintas y pinturas</v>
          </cell>
          <cell r="F292" t="str">
            <v>Pigmento rojo</v>
          </cell>
          <cell r="G292" t="str">
            <v>sólido</v>
          </cell>
          <cell r="H292" t="str">
            <v>Polvo</v>
          </cell>
          <cell r="I292" t="str">
            <v>_</v>
          </cell>
          <cell r="J292" t="str">
            <v>_</v>
          </cell>
          <cell r="K292" t="str">
            <v>_</v>
          </cell>
          <cell r="L292">
            <v>1.7470000000000001</v>
          </cell>
          <cell r="M292">
            <v>100</v>
          </cell>
        </row>
        <row r="293">
          <cell r="A293" t="str">
            <v>PP-41-2470</v>
          </cell>
          <cell r="B293" t="str">
            <v>QUINDO MAGENTA 122 228-6832</v>
          </cell>
          <cell r="C293" t="str">
            <v>Pigmento</v>
          </cell>
          <cell r="D293" t="str">
            <v>Morados, púrpuras</v>
          </cell>
          <cell r="E293" t="str">
            <v>Este pigmento es una quinacridona de suave textura . Tiene un matiz magenta y un alto poder de tinturación. Tiene excelente resistencia a la temperatura y a la luz</v>
          </cell>
          <cell r="F293" t="str">
            <v>Pigmento rojo 122; Quinacridona</v>
          </cell>
          <cell r="G293" t="str">
            <v>Sólido</v>
          </cell>
          <cell r="H293" t="str">
            <v>Polvo rojo</v>
          </cell>
          <cell r="I293" t="str">
            <v>-</v>
          </cell>
          <cell r="J293" t="str">
            <v>-</v>
          </cell>
          <cell r="K293" t="str">
            <v>-</v>
          </cell>
          <cell r="L293">
            <v>1.468</v>
          </cell>
          <cell r="M293">
            <v>100</v>
          </cell>
        </row>
        <row r="294">
          <cell r="A294" t="str">
            <v>PP-61-3499</v>
          </cell>
          <cell r="B294" t="str">
            <v>HOSTAPERM RED VIOLET ER 02</v>
          </cell>
          <cell r="C294" t="str">
            <v>Pigmento</v>
          </cell>
          <cell r="D294" t="str">
            <v>Morados, púrpuras</v>
          </cell>
          <cell r="E294" t="str">
            <v>Tiene buenas propiedades de solidez. Tiene mayor capacidad de sombreado para su uso con pigmentos orgánicos de color naranja opaco</v>
          </cell>
          <cell r="F294" t="str">
            <v>Quinacridona; Pigmento violeta 19</v>
          </cell>
          <cell r="G294" t="str">
            <v>Sólido</v>
          </cell>
          <cell r="H294" t="str">
            <v>Polvo violeta</v>
          </cell>
          <cell r="I294" t="str">
            <v>-</v>
          </cell>
          <cell r="J294" t="str">
            <v>-</v>
          </cell>
          <cell r="K294" t="str">
            <v>-</v>
          </cell>
          <cell r="L294">
            <v>1.4870000000000001</v>
          </cell>
          <cell r="M294">
            <v>100</v>
          </cell>
        </row>
        <row r="295">
          <cell r="A295" t="str">
            <v>PP-64-7092</v>
          </cell>
          <cell r="B295" t="str">
            <v>14-4007 PV FAST VIOLET RL</v>
          </cell>
          <cell r="C295" t="str">
            <v>Pigmento</v>
          </cell>
          <cell r="D295" t="str">
            <v>Morados, púrpuras</v>
          </cell>
          <cell r="E295" t="str">
            <v>Es un pigmento violeta muy fuerte y brillante. Tiene altos niveles de solidez. No se recomienda como un componente de tinteado. En combinación con pigmentos ftalocianina es podible conseguir tonos azul marino económicamente</v>
          </cell>
          <cell r="F295" t="str">
            <v>Dioxazine; Pigmento violeta 23</v>
          </cell>
          <cell r="G295" t="str">
            <v>Sólido</v>
          </cell>
          <cell r="H295" t="str">
            <v>Polvo violeta</v>
          </cell>
          <cell r="I295" t="str">
            <v>-</v>
          </cell>
          <cell r="J295" t="str">
            <v>-</v>
          </cell>
          <cell r="K295" t="str">
            <v>-</v>
          </cell>
          <cell r="L295">
            <v>1.48</v>
          </cell>
          <cell r="M295">
            <v>100</v>
          </cell>
        </row>
        <row r="296">
          <cell r="A296" t="str">
            <v>PP-75-3027</v>
          </cell>
          <cell r="B296" t="str">
            <v>CINQUESIA MAGENTA L 4530</v>
          </cell>
          <cell r="C296" t="str">
            <v>Pigmento</v>
          </cell>
          <cell r="D296" t="str">
            <v>Morados, púrpuras</v>
          </cell>
          <cell r="E296" t="str">
            <v xml:space="preserve">Es un pigmento saturado magenta azuloso con excelente reología para rojos opacos saturados en pinturas altos sólidos, también se usa en acabados metálicos. </v>
          </cell>
          <cell r="F296" t="str">
            <v>Quinacridona; Pigmento rojo 202</v>
          </cell>
          <cell r="G296" t="str">
            <v>Sólido</v>
          </cell>
          <cell r="H296" t="str">
            <v>Polvo rojo</v>
          </cell>
          <cell r="I296" t="str">
            <v>-</v>
          </cell>
          <cell r="J296" t="str">
            <v>-</v>
          </cell>
          <cell r="K296" t="str">
            <v>-</v>
          </cell>
          <cell r="L296">
            <v>1.6</v>
          </cell>
          <cell r="M296">
            <v>100</v>
          </cell>
        </row>
        <row r="297">
          <cell r="A297" t="str">
            <v>PPA-4140</v>
          </cell>
          <cell r="B297" t="str">
            <v>229-6424 PERRINDO MAROON 179</v>
          </cell>
          <cell r="C297" t="str">
            <v>Pigmento</v>
          </cell>
          <cell r="D297" t="str">
            <v>Morados, púrpuras</v>
          </cell>
          <cell r="E297" t="str">
            <v>Es un pigmento perileno marrón. Se usa en sistemas altos sólidos. Es muy transparente con un tono marrón amarilloso profundo y un bajotono azuloso. Tiene resistencia a la intemperie y buena estabilidad a a la temperatura.</v>
          </cell>
          <cell r="F297" t="str">
            <v>Perileno; Pigmento rojo 179</v>
          </cell>
          <cell r="G297" t="str">
            <v>Sólido</v>
          </cell>
          <cell r="H297" t="str">
            <v>Polvo rojo</v>
          </cell>
          <cell r="I297">
            <v>213</v>
          </cell>
          <cell r="J297" t="str">
            <v>-</v>
          </cell>
          <cell r="K297" t="str">
            <v>-</v>
          </cell>
          <cell r="L297">
            <v>1.5880000000000001</v>
          </cell>
          <cell r="M297">
            <v>100</v>
          </cell>
        </row>
        <row r="298">
          <cell r="A298" t="str">
            <v>PPR-3250</v>
          </cell>
          <cell r="B298" t="str">
            <v>PALIOGEN MAROON L-3920</v>
          </cell>
          <cell r="C298" t="str">
            <v>Pigmento</v>
          </cell>
          <cell r="D298" t="str">
            <v>Morados, púrpuras</v>
          </cell>
          <cell r="E298" t="str">
            <v xml:space="preserve">Es un pigmento perileno rojo con muy buenas propiedades de solidez. </v>
          </cell>
          <cell r="F298" t="str">
            <v>Perileno; Pigmento rojo 179</v>
          </cell>
          <cell r="G298" t="str">
            <v>Sólido</v>
          </cell>
          <cell r="H298" t="str">
            <v>Polvo</v>
          </cell>
          <cell r="I298" t="str">
            <v>-</v>
          </cell>
          <cell r="J298" t="str">
            <v>-</v>
          </cell>
          <cell r="K298" t="str">
            <v>-</v>
          </cell>
          <cell r="L298">
            <v>1.448</v>
          </cell>
          <cell r="M298">
            <v>100</v>
          </cell>
        </row>
        <row r="299">
          <cell r="A299" t="str">
            <v>PPT-8998</v>
          </cell>
          <cell r="B299" t="str">
            <v>HOSTAPERM VIOLET RL SPECIAL</v>
          </cell>
          <cell r="C299" t="str">
            <v>Pigmento</v>
          </cell>
          <cell r="D299" t="str">
            <v>Morados, púrpuras</v>
          </cell>
          <cell r="E299" t="str">
            <v>Es un pigmento dioxazine muy fuerte, con una sombra azul. Tiene muy buenas propiedades de solidez</v>
          </cell>
          <cell r="F299" t="str">
            <v>Pigmento violeta 23</v>
          </cell>
          <cell r="G299" t="str">
            <v>Sólido</v>
          </cell>
          <cell r="H299" t="str">
            <v>Polvo violeta</v>
          </cell>
          <cell r="I299" t="str">
            <v>-</v>
          </cell>
          <cell r="J299" t="str">
            <v>-</v>
          </cell>
          <cell r="K299" t="str">
            <v>-</v>
          </cell>
          <cell r="L299">
            <v>1.49</v>
          </cell>
          <cell r="M299">
            <v>100</v>
          </cell>
        </row>
        <row r="300">
          <cell r="A300" t="str">
            <v>PQ-23-5020</v>
          </cell>
          <cell r="B300" t="str">
            <v>NUBIFER R-5531</v>
          </cell>
          <cell r="C300" t="str">
            <v>Pigmento</v>
          </cell>
          <cell r="D300" t="str">
            <v>Rojos óxido de hierro</v>
          </cell>
          <cell r="E300" t="str">
            <v>Es un pigmento micronizado, por lo que minimiza la presencia de aglomerados. Su alta dispersabilidad  incrementa los índices de productividad. Mejora la consistencia del color y el brillo</v>
          </cell>
          <cell r="F300" t="str">
            <v>Pigment red 101</v>
          </cell>
          <cell r="G300" t="str">
            <v>Sólido</v>
          </cell>
          <cell r="H300" t="str">
            <v>Polvo rojo</v>
          </cell>
          <cell r="I300" t="str">
            <v>-</v>
          </cell>
          <cell r="J300" t="str">
            <v>-</v>
          </cell>
          <cell r="K300" t="str">
            <v>-</v>
          </cell>
          <cell r="L300">
            <v>5</v>
          </cell>
          <cell r="M300">
            <v>100</v>
          </cell>
        </row>
        <row r="301">
          <cell r="A301" t="str">
            <v>PQ-41-6396</v>
          </cell>
          <cell r="B301" t="str">
            <v>WB MMD L2817 SICOTRANS RED</v>
          </cell>
          <cell r="C301" t="str">
            <v>Pigmento</v>
          </cell>
          <cell r="D301" t="str">
            <v>Rojos óxido de hierro</v>
          </cell>
          <cell r="E301" t="str">
            <v>Es un pigmento transparente de óxido de hierro. Tiene fuerte absorción UV, lo que incrementa la resistencia a la intemperie de los enlazantes y los pigmentos mezclados.</v>
          </cell>
          <cell r="F301" t="str">
            <v>Pigmento rojo 101; Óxido de hierro</v>
          </cell>
          <cell r="G301" t="str">
            <v>Sólido</v>
          </cell>
          <cell r="H301" t="str">
            <v>Polvo rojo</v>
          </cell>
          <cell r="I301" t="str">
            <v>-</v>
          </cell>
          <cell r="J301" t="str">
            <v>-</v>
          </cell>
          <cell r="K301" t="str">
            <v>-</v>
          </cell>
          <cell r="L301">
            <v>3.8929999999999998</v>
          </cell>
          <cell r="M301">
            <v>100</v>
          </cell>
        </row>
        <row r="302">
          <cell r="A302" t="str">
            <v>PQ-72-9354</v>
          </cell>
          <cell r="B302" t="str">
            <v xml:space="preserve">BAYFERROX 222 FM </v>
          </cell>
          <cell r="C302" t="str">
            <v>Pigmento</v>
          </cell>
          <cell r="D302" t="str">
            <v>Rojos óxido de hierro</v>
          </cell>
          <cell r="E302" t="str">
            <v>Pigmento rojo de óxido de hierro con molido fino. Se aplica principalmente en recubrimientos base o anticorrosivos</v>
          </cell>
          <cell r="F302" t="str">
            <v>C.I. PIGMENT RED 101; FE2O3</v>
          </cell>
          <cell r="G302" t="str">
            <v>Sólido</v>
          </cell>
          <cell r="H302" t="str">
            <v>Polvo rojo</v>
          </cell>
          <cell r="I302" t="str">
            <v>-</v>
          </cell>
          <cell r="J302" t="str">
            <v>-</v>
          </cell>
          <cell r="K302" t="str">
            <v>-</v>
          </cell>
          <cell r="L302">
            <v>4.9909999999999997</v>
          </cell>
          <cell r="M302">
            <v>100</v>
          </cell>
        </row>
        <row r="303">
          <cell r="A303" t="str">
            <v>PQH-5782</v>
          </cell>
          <cell r="B303" t="str">
            <v>MICRONOX RED OXIDE</v>
          </cell>
          <cell r="C303" t="str">
            <v>Pigmento</v>
          </cell>
          <cell r="D303" t="str">
            <v>Rojos óxido de hierro</v>
          </cell>
          <cell r="E303" t="str">
            <v>Pigmente con numerosas propiedades anticorrosivas que ayudan a la durabilidad de un recubrimiento en u sustrato.</v>
          </cell>
          <cell r="F303" t="str">
            <v>Óxido de hierro</v>
          </cell>
          <cell r="G303" t="str">
            <v>Sólido</v>
          </cell>
          <cell r="H303" t="str">
            <v>Polvo</v>
          </cell>
          <cell r="I303" t="str">
            <v>-</v>
          </cell>
          <cell r="J303" t="str">
            <v>-</v>
          </cell>
          <cell r="K303" t="str">
            <v>-</v>
          </cell>
          <cell r="L303">
            <v>3.1659999999999999</v>
          </cell>
          <cell r="M303">
            <v>100</v>
          </cell>
        </row>
        <row r="304">
          <cell r="A304" t="str">
            <v>PR-11-7273</v>
          </cell>
          <cell r="B304" t="str">
            <v>PALIOGEN RED VIOLETA L5100</v>
          </cell>
          <cell r="C304" t="str">
            <v>Pigmento</v>
          </cell>
          <cell r="D304" t="str">
            <v>Rojos inorgánicos</v>
          </cell>
          <cell r="E304" t="str">
            <v>Sustancia organica para producir pigmentos</v>
          </cell>
          <cell r="F304" t="str">
            <v>Quinacridona</v>
          </cell>
          <cell r="G304" t="str">
            <v>sólido</v>
          </cell>
          <cell r="H304" t="str">
            <v>Polvo violeta</v>
          </cell>
          <cell r="I304" t="str">
            <v>_</v>
          </cell>
          <cell r="J304" t="str">
            <v>_</v>
          </cell>
          <cell r="K304" t="str">
            <v>_</v>
          </cell>
          <cell r="L304">
            <v>1.49</v>
          </cell>
          <cell r="M304">
            <v>100</v>
          </cell>
        </row>
        <row r="305">
          <cell r="A305" t="str">
            <v>PR-31-7919</v>
          </cell>
          <cell r="B305" t="str">
            <v>TRICOLITH PINK E</v>
          </cell>
          <cell r="C305" t="str">
            <v>Pigmento</v>
          </cell>
          <cell r="D305" t="str">
            <v>Rojos orgánicos</v>
          </cell>
          <cell r="E305" t="str">
            <v>Pigmento con resistencia a la intemperie, a la migración y con excelente estabilidad al calor</v>
          </cell>
          <cell r="F305" t="str">
            <v>Quinacridona; Pigmento rojo 122</v>
          </cell>
          <cell r="G305" t="str">
            <v>Sólido</v>
          </cell>
          <cell r="H305" t="str">
            <v>Polvo rojo</v>
          </cell>
          <cell r="I305" t="str">
            <v>-</v>
          </cell>
          <cell r="J305" t="str">
            <v>-</v>
          </cell>
          <cell r="K305" t="str">
            <v>-</v>
          </cell>
          <cell r="L305">
            <v>1</v>
          </cell>
          <cell r="M305">
            <v>100</v>
          </cell>
        </row>
        <row r="306">
          <cell r="A306" t="str">
            <v>PR-51-8577</v>
          </cell>
          <cell r="B306" t="str">
            <v>HOSTATINT AMARILLO OXIDO B-BR</v>
          </cell>
          <cell r="C306" t="str">
            <v>Pigmento</v>
          </cell>
          <cell r="D306" t="str">
            <v>Rojos inorgánicos</v>
          </cell>
          <cell r="E306" t="str">
            <v>Usado como material primario en la pintura</v>
          </cell>
          <cell r="F306" t="str">
            <v>Propilenglicol</v>
          </cell>
          <cell r="G306" t="str">
            <v>Líquido</v>
          </cell>
          <cell r="H306" t="str">
            <v>Líquido</v>
          </cell>
          <cell r="I306">
            <v>111</v>
          </cell>
          <cell r="J306" t="str">
            <v>_</v>
          </cell>
          <cell r="K306" t="str">
            <v>_</v>
          </cell>
          <cell r="L306">
            <v>1.95</v>
          </cell>
          <cell r="M306">
            <v>70</v>
          </cell>
        </row>
        <row r="307">
          <cell r="A307" t="str">
            <v>PR-54-2234</v>
          </cell>
          <cell r="B307" t="str">
            <v>HOSTAPERM PINK E</v>
          </cell>
          <cell r="C307" t="str">
            <v>Pigmento</v>
          </cell>
          <cell r="D307" t="str">
            <v>Rojos inorgánicos</v>
          </cell>
          <cell r="E307" t="str">
            <v>por ser un buen pigmento resistente a la luz, es muy usado en la industria para la elaboració de pinturas.</v>
          </cell>
          <cell r="F307" t="str">
            <v>Quinacridona, pigmento rojo</v>
          </cell>
          <cell r="G307" t="str">
            <v>sólido</v>
          </cell>
          <cell r="H307" t="str">
            <v>Polvo</v>
          </cell>
          <cell r="I307" t="str">
            <v>_</v>
          </cell>
          <cell r="J307" t="str">
            <v>_</v>
          </cell>
          <cell r="K307" t="str">
            <v>_</v>
          </cell>
          <cell r="L307">
            <v>1.44</v>
          </cell>
          <cell r="M307">
            <v>100</v>
          </cell>
        </row>
        <row r="308">
          <cell r="A308" t="str">
            <v>PR-55-8792</v>
          </cell>
          <cell r="B308" t="str">
            <v>IRG.RED L3660HD/VER.DP2G/CIN DPPSR1C</v>
          </cell>
          <cell r="C308" t="str">
            <v>Pigmento</v>
          </cell>
          <cell r="D308" t="str">
            <v>Rojos orgánicos</v>
          </cell>
          <cell r="E308" t="str">
            <v>Pigmento de color rojo con buen poder cubriente, alta saturación y buena resistencia a la intemperie. Se usa en: acabados horneables, base agua, acrilico/isocianato, ácido-curable, amino-curable y secado al aire</v>
          </cell>
          <cell r="F308" t="str">
            <v>Diqueto-pirrolo-pirrol; Pigmento rojo 254</v>
          </cell>
          <cell r="G308" t="str">
            <v>Sólido</v>
          </cell>
          <cell r="H308" t="str">
            <v>Polvo</v>
          </cell>
          <cell r="I308" t="str">
            <v>-</v>
          </cell>
          <cell r="J308" t="str">
            <v>-</v>
          </cell>
          <cell r="K308" t="str">
            <v>-</v>
          </cell>
          <cell r="L308">
            <v>1.58</v>
          </cell>
          <cell r="M308">
            <v>100</v>
          </cell>
        </row>
        <row r="309">
          <cell r="A309" t="str">
            <v>PR-57-3696</v>
          </cell>
          <cell r="B309" t="str">
            <v>VERSAL RED A2BN</v>
          </cell>
          <cell r="C309" t="str">
            <v>Pigmento</v>
          </cell>
          <cell r="D309" t="str">
            <v>Rojos orgánicos</v>
          </cell>
          <cell r="E309">
            <v>0</v>
          </cell>
          <cell r="F309" t="str">
            <v>Pigmento rojo 177</v>
          </cell>
          <cell r="G309" t="str">
            <v>Sólido</v>
          </cell>
          <cell r="H309" t="str">
            <v>Polvo rojo</v>
          </cell>
          <cell r="I309" t="str">
            <v>-</v>
          </cell>
          <cell r="J309" t="str">
            <v>-</v>
          </cell>
          <cell r="K309" t="str">
            <v>-</v>
          </cell>
          <cell r="L309">
            <v>1.4</v>
          </cell>
          <cell r="M309">
            <v>100</v>
          </cell>
        </row>
        <row r="310">
          <cell r="A310" t="str">
            <v>PR-65-1522</v>
          </cell>
          <cell r="B310" t="str">
            <v>CINILEX DPP RED SR4C</v>
          </cell>
          <cell r="C310" t="str">
            <v>Pigmento</v>
          </cell>
          <cell r="D310" t="str">
            <v>Rojos orgánicos</v>
          </cell>
          <cell r="E310" t="str">
            <v>Es un pigmento orgánico rojo azulado altamente transparente. En la industria de motocicletas esta transparencia en combinación con pigmentos perlados/mica crean una sombra vistosa única con muy buenas propiedades</v>
          </cell>
          <cell r="F310" t="str">
            <v>Antraquinona</v>
          </cell>
          <cell r="G310" t="str">
            <v>Sólido</v>
          </cell>
          <cell r="H310" t="str">
            <v>Polvo rojo</v>
          </cell>
          <cell r="I310" t="str">
            <v>-</v>
          </cell>
          <cell r="J310" t="str">
            <v>-</v>
          </cell>
          <cell r="K310" t="str">
            <v>-</v>
          </cell>
          <cell r="L310">
            <v>1.4786589999999999</v>
          </cell>
          <cell r="M310">
            <v>100</v>
          </cell>
        </row>
        <row r="311">
          <cell r="A311" t="str">
            <v>PR-81-4667</v>
          </cell>
          <cell r="B311" t="str">
            <v>BOON RED BR-1726 CX B20</v>
          </cell>
          <cell r="C311" t="str">
            <v>Pigmento</v>
          </cell>
          <cell r="D311" t="str">
            <v>Rojos orgánicos</v>
          </cell>
          <cell r="E311" t="str">
            <v>Pigmento usado solo para pinturas base-solvente</v>
          </cell>
          <cell r="F311" t="str">
            <v>Azo 2B-Toner (Mn)</v>
          </cell>
          <cell r="G311" t="str">
            <v>Sólido</v>
          </cell>
          <cell r="H311" t="str">
            <v>Polvo rojo</v>
          </cell>
          <cell r="I311" t="str">
            <v>-</v>
          </cell>
          <cell r="J311" t="str">
            <v>-</v>
          </cell>
          <cell r="K311" t="str">
            <v>-</v>
          </cell>
          <cell r="L311">
            <v>1.76</v>
          </cell>
          <cell r="M311">
            <v>100</v>
          </cell>
        </row>
        <row r="312">
          <cell r="A312" t="str">
            <v>PR-88-8907</v>
          </cell>
          <cell r="B312" t="str">
            <v>IRGAZIN RUBINE L 4030</v>
          </cell>
          <cell r="C312" t="str">
            <v>Pigmento</v>
          </cell>
          <cell r="D312" t="str">
            <v>Rojos orgánicos</v>
          </cell>
          <cell r="E312" t="str">
            <v>Pigmento rojo  con una sombra azul, muy transparente  y saturado, con reología mejorada. Se usa en: acabados horneables,, acrilico/isocianato, ácido-curable, amino-curable y secado al aire</v>
          </cell>
          <cell r="F312" t="str">
            <v>Diqueto pirrolopirrol; Pigmento rojo 264</v>
          </cell>
          <cell r="G312" t="str">
            <v>Sólido</v>
          </cell>
          <cell r="H312" t="str">
            <v>Polvo rojo</v>
          </cell>
          <cell r="I312" t="str">
            <v>-</v>
          </cell>
          <cell r="J312" t="str">
            <v>-</v>
          </cell>
          <cell r="K312" t="str">
            <v>-</v>
          </cell>
          <cell r="L312">
            <v>1.37</v>
          </cell>
          <cell r="M312">
            <v>100</v>
          </cell>
        </row>
        <row r="313">
          <cell r="A313" t="str">
            <v>PR-89-8036</v>
          </cell>
          <cell r="B313" t="str">
            <v xml:space="preserve">PALIOGEN RED L 3885 </v>
          </cell>
          <cell r="C313" t="str">
            <v>Pigmento</v>
          </cell>
          <cell r="D313" t="str">
            <v>Rojos orgánicos</v>
          </cell>
          <cell r="E313" t="str">
            <v>Pigmento opaco,con un alto nivel de solidez.</v>
          </cell>
          <cell r="F313" t="str">
            <v>Perileno; Pigmento rojo 179</v>
          </cell>
          <cell r="G313" t="str">
            <v>Sólido</v>
          </cell>
          <cell r="H313" t="str">
            <v>Polvo</v>
          </cell>
          <cell r="I313" t="str">
            <v>-</v>
          </cell>
          <cell r="J313" t="str">
            <v>-</v>
          </cell>
          <cell r="K313" t="str">
            <v>-</v>
          </cell>
          <cell r="L313">
            <v>1.65</v>
          </cell>
          <cell r="M313">
            <v>100</v>
          </cell>
        </row>
        <row r="314">
          <cell r="A314" t="str">
            <v>PR-99-5841</v>
          </cell>
          <cell r="B314" t="str">
            <v>LYSOPAC RED 7030C</v>
          </cell>
          <cell r="C314" t="str">
            <v>Pigmento</v>
          </cell>
          <cell r="D314" t="str">
            <v>Rojos orgánicos</v>
          </cell>
          <cell r="E314" t="str">
            <v>Es un pigmento rojo orgánico. Tiene un tono rojo amarillento muy puro ofreciendo un buen poder cubriente. Tiene buena resistencia a la intemperie y a la luz</v>
          </cell>
          <cell r="F314" t="str">
            <v>Pigmento rojo 170; Naftol</v>
          </cell>
          <cell r="G314" t="str">
            <v>Sólido</v>
          </cell>
          <cell r="H314" t="str">
            <v>Polvo</v>
          </cell>
          <cell r="I314" t="str">
            <v>-</v>
          </cell>
          <cell r="J314" t="str">
            <v>-</v>
          </cell>
          <cell r="K314" t="str">
            <v>-</v>
          </cell>
          <cell r="L314">
            <v>1.288</v>
          </cell>
          <cell r="M314">
            <v>100</v>
          </cell>
        </row>
        <row r="315">
          <cell r="A315" t="str">
            <v>PRB-6073</v>
          </cell>
          <cell r="B315" t="str">
            <v>PERRINDO RED R-6420</v>
          </cell>
          <cell r="C315" t="str">
            <v>Pigmento</v>
          </cell>
          <cell r="D315" t="str">
            <v>Rojos orgánicos</v>
          </cell>
          <cell r="E315" t="str">
            <v>Utilizado como carga en la fabricacion de recubrimientos para autos.</v>
          </cell>
          <cell r="F315" t="str">
            <v>Perileno; Pigmento rojo 224</v>
          </cell>
          <cell r="G315" t="str">
            <v>Sólido</v>
          </cell>
          <cell r="H315" t="str">
            <v>Polvo rojo</v>
          </cell>
          <cell r="I315" t="str">
            <v>-</v>
          </cell>
          <cell r="J315" t="str">
            <v>-</v>
          </cell>
          <cell r="K315" t="str">
            <v>-</v>
          </cell>
          <cell r="L315">
            <v>1.6763729999999999</v>
          </cell>
          <cell r="M315">
            <v>100</v>
          </cell>
        </row>
        <row r="316">
          <cell r="A316" t="str">
            <v>PRH-9435</v>
          </cell>
          <cell r="B316" t="str">
            <v>228-6713 R-6713 QUINDO RED 19</v>
          </cell>
          <cell r="C316" t="str">
            <v>Pigmento</v>
          </cell>
          <cell r="D316" t="str">
            <v>Rojos orgánicos</v>
          </cell>
          <cell r="E316" t="str">
            <v>Permite una buena durabilidad de color en la pinturas</v>
          </cell>
          <cell r="F316" t="str">
            <v>Quinacridona; Pigmento violeta 19</v>
          </cell>
          <cell r="G316" t="str">
            <v>Sólido</v>
          </cell>
          <cell r="H316" t="str">
            <v>Polvo</v>
          </cell>
          <cell r="I316">
            <v>213</v>
          </cell>
          <cell r="J316" t="str">
            <v>-</v>
          </cell>
          <cell r="K316" t="str">
            <v>-</v>
          </cell>
          <cell r="L316">
            <v>1.4870000000000001</v>
          </cell>
          <cell r="M316">
            <v>100</v>
          </cell>
        </row>
        <row r="317">
          <cell r="A317" t="str">
            <v>PS-19-8024</v>
          </cell>
          <cell r="B317" t="str">
            <v>BAYFERROX 4910</v>
          </cell>
          <cell r="C317" t="str">
            <v>Pigmento</v>
          </cell>
          <cell r="D317" t="str">
            <v>Amarillo óxido de hierro</v>
          </cell>
          <cell r="E317" t="str">
            <v>Óxido de hierro alpha sintético. Tiene excelente resistencia a la luz, fuerza de tinturación, consistencia de color y estabilidad a la intemperie.</v>
          </cell>
          <cell r="F317" t="str">
            <v>Óxido de hiero amarillo</v>
          </cell>
          <cell r="G317" t="str">
            <v>Sólido</v>
          </cell>
          <cell r="H317" t="str">
            <v>Polvo rojo</v>
          </cell>
          <cell r="I317" t="str">
            <v>-</v>
          </cell>
          <cell r="J317" t="str">
            <v>-</v>
          </cell>
          <cell r="K317" t="str">
            <v>-</v>
          </cell>
          <cell r="L317">
            <v>4.0999999999999996</v>
          </cell>
          <cell r="M317">
            <v>100</v>
          </cell>
        </row>
        <row r="318">
          <cell r="A318" t="str">
            <v>PS-21-4673</v>
          </cell>
          <cell r="B318" t="str">
            <v>SICOTRANS YELLOW L 1916</v>
          </cell>
          <cell r="C318" t="str">
            <v>Pigmento</v>
          </cell>
          <cell r="D318" t="str">
            <v>Amarillo óxido de hierro</v>
          </cell>
          <cell r="E318" t="str">
            <v>Pigmento con un alto grado de transparencia  permite usarlos en formulaciones de recubrimientos con efectos. Este pigmento en particular se recomienda para sistemas base agua. Previene la delaminción entre capas. Tiene resistencia a la intemperie y alta absorción UV</v>
          </cell>
          <cell r="F318" t="str">
            <v>Óxido de hierro hidratado; Pigmento amarillo 42</v>
          </cell>
          <cell r="G318" t="str">
            <v>Sólido</v>
          </cell>
          <cell r="H318" t="str">
            <v>Polvo amarillo</v>
          </cell>
          <cell r="I318" t="str">
            <v>-</v>
          </cell>
          <cell r="J318" t="str">
            <v>-</v>
          </cell>
          <cell r="K318" t="str">
            <v>-</v>
          </cell>
          <cell r="L318">
            <v>3.6998829999999998</v>
          </cell>
          <cell r="M318">
            <v>100</v>
          </cell>
        </row>
        <row r="319">
          <cell r="A319" t="str">
            <v>PS-58-1276</v>
          </cell>
          <cell r="B319" t="str">
            <v>CAPPOXYT YELLOW  4212X</v>
          </cell>
          <cell r="C319" t="str">
            <v>Pigmento</v>
          </cell>
          <cell r="D319" t="str">
            <v xml:space="preserve">Óxidp de hierro </v>
          </cell>
          <cell r="E319" t="str">
            <v>Oxido de hierro especialmente usado para pinturas de maderas. ofrece muy buena  capacidad de dispersión.</v>
          </cell>
          <cell r="F319" t="str">
            <v>Pigmento amarillo 42</v>
          </cell>
          <cell r="G319" t="str">
            <v>sólido</v>
          </cell>
          <cell r="H319" t="str">
            <v>Polvo</v>
          </cell>
          <cell r="I319" t="str">
            <v>_</v>
          </cell>
          <cell r="J319" t="str">
            <v>_</v>
          </cell>
          <cell r="K319" t="str">
            <v>_</v>
          </cell>
          <cell r="L319">
            <v>3.6</v>
          </cell>
          <cell r="M319">
            <v>100</v>
          </cell>
        </row>
        <row r="320">
          <cell r="A320" t="str">
            <v>PS-69-9913</v>
          </cell>
          <cell r="B320" t="str">
            <v>NUBIFER Y-5021</v>
          </cell>
          <cell r="C320" t="str">
            <v>Pigmento</v>
          </cell>
          <cell r="D320" t="str">
            <v>Amarillo óxido de hierro</v>
          </cell>
          <cell r="E320" t="str">
            <v>Es un pigmento micronizado, por lo que minimiza la presencia de aglomerados. Su alta dispersabilidad  incrementa los índices de productividad. Mejora la consistencia del color y el brillo</v>
          </cell>
          <cell r="F320" t="str">
            <v>Óxido hidróxido de hierro: Pigmento amarillo 42</v>
          </cell>
          <cell r="G320" t="str">
            <v>Sólido</v>
          </cell>
          <cell r="H320" t="str">
            <v>Polvo amarillo</v>
          </cell>
          <cell r="I320" t="str">
            <v>-</v>
          </cell>
          <cell r="J320" t="str">
            <v>-</v>
          </cell>
          <cell r="K320" t="str">
            <v>-</v>
          </cell>
          <cell r="L320">
            <v>4.0999999999999996</v>
          </cell>
          <cell r="M320">
            <v>100</v>
          </cell>
        </row>
        <row r="321">
          <cell r="A321" t="str">
            <v>PS-72-7178</v>
          </cell>
          <cell r="B321" t="str">
            <v>FERRIT Y28M YELLOW IRON OXIDE</v>
          </cell>
          <cell r="C321" t="str">
            <v>Pigmento</v>
          </cell>
          <cell r="D321" t="str">
            <v>Amarillo óxido de hierro</v>
          </cell>
          <cell r="E321" t="str">
            <v>Resistente a la opacidad e  interfiere, usado como pigmento en  recubriemientos.</v>
          </cell>
          <cell r="F321" t="str">
            <v>Óxido de hierro sintético - Pigmento amarillo 42</v>
          </cell>
          <cell r="G321" t="str">
            <v>Sólido</v>
          </cell>
          <cell r="H321" t="str">
            <v>Polvo</v>
          </cell>
          <cell r="I321" t="str">
            <v>-</v>
          </cell>
          <cell r="J321" t="str">
            <v>-</v>
          </cell>
          <cell r="K321" t="str">
            <v>-</v>
          </cell>
          <cell r="L321">
            <v>4</v>
          </cell>
          <cell r="M321">
            <v>99.5</v>
          </cell>
        </row>
        <row r="322">
          <cell r="A322" t="str">
            <v>PS-89-9925</v>
          </cell>
          <cell r="B322" t="str">
            <v xml:space="preserve">BAYFERROX 3910 </v>
          </cell>
          <cell r="C322" t="str">
            <v>Pigmento</v>
          </cell>
          <cell r="D322" t="str">
            <v>Amarillo óxido de hierro</v>
          </cell>
          <cell r="E322" t="str">
            <v>Óxido de hierro amarillo micronizado con absorción de aceite reducida y excelente dispersión. Es un pigmento de alto rendimiento</v>
          </cell>
          <cell r="F322" t="str">
            <v>Pigmento óxido de hierro amarillo</v>
          </cell>
          <cell r="G322" t="str">
            <v>Sólido</v>
          </cell>
          <cell r="H322" t="str">
            <v>Polvo amarillo</v>
          </cell>
          <cell r="I322" t="str">
            <v>-</v>
          </cell>
          <cell r="J322" t="str">
            <v>-</v>
          </cell>
          <cell r="K322" t="str">
            <v>-</v>
          </cell>
          <cell r="L322">
            <v>4.0919999999999996</v>
          </cell>
          <cell r="M322">
            <v>100</v>
          </cell>
        </row>
        <row r="323">
          <cell r="A323" t="str">
            <v>PS-91-5224</v>
          </cell>
          <cell r="B323" t="str">
            <v xml:space="preserve">BAYFERROX 3920 </v>
          </cell>
          <cell r="C323" t="str">
            <v>Pigmento</v>
          </cell>
          <cell r="D323" t="str">
            <v>Amarillo óxido de hierro</v>
          </cell>
          <cell r="E323" t="str">
            <v>Óxido de hierro amarillo micronizado con absorción de aceite reducida y excelente dispersión. Es un pigmento de alto rendimiento</v>
          </cell>
          <cell r="F323" t="str">
            <v>IRON OXIDE; C.I. PIGMENT YELLOW 42</v>
          </cell>
          <cell r="G323" t="str">
            <v>Sólido</v>
          </cell>
          <cell r="H323" t="str">
            <v>Polvo amarillo</v>
          </cell>
          <cell r="I323" t="str">
            <v>-</v>
          </cell>
          <cell r="J323" t="str">
            <v>-</v>
          </cell>
          <cell r="K323" t="str">
            <v>-</v>
          </cell>
          <cell r="L323">
            <v>4.0924339999999999</v>
          </cell>
          <cell r="M323">
            <v>100</v>
          </cell>
        </row>
        <row r="324">
          <cell r="A324" t="str">
            <v>PS-92-5790</v>
          </cell>
          <cell r="B324" t="str">
            <v xml:space="preserve">BAYFERROX 915 </v>
          </cell>
          <cell r="C324" t="str">
            <v>Pigmento</v>
          </cell>
          <cell r="D324" t="str">
            <v>Amarillo óxido de hierro</v>
          </cell>
          <cell r="E324" t="str">
            <v>Óxido de hierro alpha sintético amarillo</v>
          </cell>
          <cell r="F324" t="str">
            <v>CI PIGMENT YELLOW 42; FEOOH</v>
          </cell>
          <cell r="G324" t="str">
            <v>Sólido</v>
          </cell>
          <cell r="H324" t="str">
            <v>Polvo</v>
          </cell>
          <cell r="I324" t="str">
            <v>-</v>
          </cell>
          <cell r="J324" t="str">
            <v>-</v>
          </cell>
          <cell r="K324" t="str">
            <v>-</v>
          </cell>
          <cell r="L324">
            <v>4.0919999999999996</v>
          </cell>
          <cell r="M324">
            <v>100</v>
          </cell>
        </row>
        <row r="325">
          <cell r="A325" t="str">
            <v>PT-13-1462</v>
          </cell>
          <cell r="B325" t="str">
            <v/>
          </cell>
          <cell r="C325" t="str">
            <v>Pigmento</v>
          </cell>
          <cell r="D325" t="str">
            <v>Dióxido de titanio</v>
          </cell>
          <cell r="E325" t="str">
            <v>Mantiene su color en cualquier sircunstancia que se encuentre.</v>
          </cell>
          <cell r="F325" t="str">
            <v>Dióxido de titanio</v>
          </cell>
          <cell r="G325" t="str">
            <v>sólido</v>
          </cell>
          <cell r="H325" t="str">
            <v>Polvo blanco</v>
          </cell>
          <cell r="I325" t="str">
            <v>_</v>
          </cell>
          <cell r="J325" t="str">
            <v>_</v>
          </cell>
          <cell r="K325" t="str">
            <v>_</v>
          </cell>
          <cell r="L325">
            <v>4</v>
          </cell>
          <cell r="M325">
            <v>100</v>
          </cell>
        </row>
        <row r="326">
          <cell r="A326" t="str">
            <v>PT-25-1130</v>
          </cell>
          <cell r="B326" t="str">
            <v>TIOXIDE TR93</v>
          </cell>
          <cell r="C326" t="str">
            <v>Pigmento</v>
          </cell>
          <cell r="D326" t="str">
            <v>Dióxido de titanio</v>
          </cell>
          <cell r="E326" t="str">
            <v>Pigmento de rutilo super durable. Tiene excelentes propiedades de dispersión que resultan en recubrimientos de alto brillo y opacidad con excelente color. Se usa en recubrimientos donde se necesita alta durabilidad</v>
          </cell>
          <cell r="F326" t="str">
            <v>Dióxido de titanio</v>
          </cell>
          <cell r="G326" t="str">
            <v>Sólido</v>
          </cell>
          <cell r="H326" t="str">
            <v>Polvo blanco</v>
          </cell>
          <cell r="I326" t="str">
            <v>-</v>
          </cell>
          <cell r="J326" t="str">
            <v>-</v>
          </cell>
          <cell r="K326" t="str">
            <v>-</v>
          </cell>
          <cell r="L326">
            <v>4.0141869999999997</v>
          </cell>
          <cell r="M326">
            <v>100</v>
          </cell>
        </row>
        <row r="327">
          <cell r="A327" t="str">
            <v>PT-28-8881</v>
          </cell>
          <cell r="B327" t="str">
            <v>TITANIUM DIOXIDE PIGMENT BLR-699</v>
          </cell>
          <cell r="C327" t="str">
            <v>Pigmento</v>
          </cell>
          <cell r="D327" t="str">
            <v>Dióxido de titanio</v>
          </cell>
          <cell r="E327" t="str">
            <v>Mantiene su color en cualquier circunstancia que se encuentre.</v>
          </cell>
          <cell r="F327" t="str">
            <v>Dióxido de titanio</v>
          </cell>
          <cell r="G327" t="str">
            <v>sólido</v>
          </cell>
          <cell r="H327" t="str">
            <v>Polvo blanco</v>
          </cell>
          <cell r="I327" t="str">
            <v>_</v>
          </cell>
          <cell r="J327" t="str">
            <v>_</v>
          </cell>
          <cell r="K327" t="str">
            <v>_</v>
          </cell>
          <cell r="L327">
            <v>4.2</v>
          </cell>
          <cell r="M327">
            <v>100</v>
          </cell>
        </row>
        <row r="328">
          <cell r="A328" t="str">
            <v>PT-43-3389</v>
          </cell>
          <cell r="B328" t="str">
            <v>DIOXIDO TITANIO RXL</v>
          </cell>
          <cell r="C328" t="str">
            <v>Pigmento</v>
          </cell>
          <cell r="D328" t="str">
            <v>Dióxido de titanio</v>
          </cell>
          <cell r="E328" t="str">
            <v>Mantiene su color en cualquier sircunstancia que se encuentre.</v>
          </cell>
          <cell r="F328" t="str">
            <v>Pigmento de dióxido de titanio</v>
          </cell>
          <cell r="G328" t="str">
            <v>sólido</v>
          </cell>
          <cell r="H328" t="str">
            <v>Polvo</v>
          </cell>
          <cell r="I328" t="str">
            <v>_</v>
          </cell>
          <cell r="J328" t="str">
            <v>_</v>
          </cell>
          <cell r="K328" t="str">
            <v>_</v>
          </cell>
          <cell r="L328">
            <v>3.72</v>
          </cell>
          <cell r="M328">
            <v>98</v>
          </cell>
        </row>
        <row r="329">
          <cell r="A329" t="str">
            <v>PT-62-9166</v>
          </cell>
          <cell r="B329" t="str">
            <v>TIONA 595</v>
          </cell>
          <cell r="C329" t="str">
            <v>Pigmento</v>
          </cell>
          <cell r="D329" t="str">
            <v>Dióxido de titanio</v>
          </cell>
          <cell r="E329" t="str">
            <v>Este pigmento blanco está diseñado para dar una muy buena combinación de dispersión, opacidad, brillo y durabilidad en un amplio rango interior y exterior.</v>
          </cell>
          <cell r="F329" t="str">
            <v>Pigmento dióxido de titanio/Rutilo seco/Pigmento blanco 6</v>
          </cell>
          <cell r="G329" t="str">
            <v>Sólido</v>
          </cell>
          <cell r="H329" t="str">
            <v>Polvo blanco</v>
          </cell>
          <cell r="I329" t="str">
            <v>-</v>
          </cell>
          <cell r="J329" t="str">
            <v>-</v>
          </cell>
          <cell r="K329" t="str">
            <v>-</v>
          </cell>
          <cell r="L329">
            <v>4.0980660000000002</v>
          </cell>
          <cell r="M329">
            <v>100</v>
          </cell>
        </row>
        <row r="330">
          <cell r="A330" t="str">
            <v>PT-65-4941</v>
          </cell>
          <cell r="B330" t="str">
            <v>TRONOX CR 828</v>
          </cell>
          <cell r="C330" t="str">
            <v>Pigmento</v>
          </cell>
          <cell r="D330" t="str">
            <v>Dióxido de titanio</v>
          </cell>
          <cell r="E330" t="str">
            <v>Mantiene su color en cualquier sircunstancia que se encuentre.</v>
          </cell>
          <cell r="F330" t="str">
            <v>Pigmento de dióxido de titanio</v>
          </cell>
          <cell r="G330" t="str">
            <v>sólido</v>
          </cell>
          <cell r="H330" t="str">
            <v xml:space="preserve">Polvo blanco </v>
          </cell>
          <cell r="I330" t="str">
            <v>_</v>
          </cell>
          <cell r="J330" t="str">
            <v>_</v>
          </cell>
          <cell r="K330" t="str">
            <v>_</v>
          </cell>
          <cell r="L330">
            <v>4.0999999999999996</v>
          </cell>
          <cell r="M330">
            <v>100</v>
          </cell>
        </row>
        <row r="331">
          <cell r="A331" t="str">
            <v>PT-82-3486</v>
          </cell>
          <cell r="B331" t="str">
            <v>TITANIUM DIOXIDE LOMON R-996</v>
          </cell>
          <cell r="C331" t="str">
            <v>Pigmento</v>
          </cell>
          <cell r="D331" t="str">
            <v>Dióxido de titanio</v>
          </cell>
          <cell r="E331" t="str">
            <v>Pigmente de una alta durabilidad y brillo.</v>
          </cell>
          <cell r="F331" t="str">
            <v>Dioxido de titanio/Pigmento blanco 6</v>
          </cell>
          <cell r="G331" t="str">
            <v>Sólido</v>
          </cell>
          <cell r="H331" t="str">
            <v>Polvo blanco</v>
          </cell>
          <cell r="I331" t="str">
            <v>-</v>
          </cell>
          <cell r="J331" t="str">
            <v>-</v>
          </cell>
          <cell r="K331" t="str">
            <v>-</v>
          </cell>
          <cell r="L331">
            <v>3.9929999999999999</v>
          </cell>
          <cell r="M331">
            <v>100</v>
          </cell>
        </row>
        <row r="332">
          <cell r="A332" t="str">
            <v>PT-86-4236</v>
          </cell>
          <cell r="B332" t="str">
            <v xml:space="preserve"> TRONOX CR-826</v>
          </cell>
          <cell r="C332" t="str">
            <v>Pigmento</v>
          </cell>
          <cell r="D332" t="str">
            <v>Dióxido de titanio</v>
          </cell>
          <cell r="E332" t="str">
            <v>Pigmento blanco que combina muy buenas propiedades ópticas con alta durabilidad. Tiene alto brillo, fácil dispersión, fuerza de tinturación excepcional, excelente resistencia a la tiza y retención de brillo en aplicaciones exteriores</v>
          </cell>
          <cell r="F332" t="str">
            <v>Dióxido de titanio/Pigmento blanco 6</v>
          </cell>
          <cell r="G332" t="str">
            <v>Sólido</v>
          </cell>
          <cell r="H332" t="str">
            <v>Polvo blanco</v>
          </cell>
          <cell r="I332" t="str">
            <v>-</v>
          </cell>
          <cell r="J332" t="str">
            <v>-</v>
          </cell>
          <cell r="K332" t="str">
            <v>-</v>
          </cell>
          <cell r="L332">
            <v>4.0999999999999996</v>
          </cell>
          <cell r="M332">
            <v>100</v>
          </cell>
        </row>
        <row r="333">
          <cell r="A333" t="str">
            <v>PT-94-2686</v>
          </cell>
          <cell r="B333" t="str">
            <v>TITANE ULTRAFIN L 530</v>
          </cell>
          <cell r="C333" t="str">
            <v>Pigmento</v>
          </cell>
          <cell r="D333" t="str">
            <v>Dióxido de titanio</v>
          </cell>
          <cell r="E333" t="str">
            <v>Pigmento ultrafino, tratado superficialmente con dioxido de titanio rutilo, desarrollado especificamente para dar excelente durabilidad exterior  y protección UV. Excelente dispersabilidad y es ideal para efecto metálico, dando un efecto flip dorado y un efecto flop azul ligero.</v>
          </cell>
          <cell r="F333" t="str">
            <v>Pigmento dióxido de titanio/Pigmento blanco 6</v>
          </cell>
          <cell r="G333" t="str">
            <v>Sólido</v>
          </cell>
          <cell r="H333" t="str">
            <v>Polvo blanco</v>
          </cell>
          <cell r="I333" t="str">
            <v>-</v>
          </cell>
          <cell r="J333" t="str">
            <v>-</v>
          </cell>
          <cell r="K333" t="str">
            <v>-</v>
          </cell>
          <cell r="L333">
            <v>3.5</v>
          </cell>
          <cell r="M333">
            <v>100</v>
          </cell>
        </row>
        <row r="334">
          <cell r="A334" t="str">
            <v>PV-38-7503</v>
          </cell>
          <cell r="B334" t="str">
            <v>HOSTAPERM BROWN HFR 01</v>
          </cell>
          <cell r="C334" t="str">
            <v>Pigmento</v>
          </cell>
          <cell r="D334" t="str">
            <v>Marrón, ambar</v>
          </cell>
          <cell r="E334" t="str">
            <v xml:space="preserve">Pigmento benzimidazolona de color café oscuro, muy transparente, con excelente resistencia a la luz, a los solventes y a la intemperie, así como alta estabilidad al calor </v>
          </cell>
          <cell r="F334" t="str">
            <v>Pigmento café 25; Benzinidazolona</v>
          </cell>
          <cell r="G334" t="str">
            <v>Sólido</v>
          </cell>
          <cell r="H334" t="str">
            <v>Polvo café</v>
          </cell>
          <cell r="I334" t="str">
            <v>-</v>
          </cell>
          <cell r="J334" t="str">
            <v>-</v>
          </cell>
          <cell r="K334" t="str">
            <v>-</v>
          </cell>
          <cell r="L334">
            <v>1.4870000000000001</v>
          </cell>
          <cell r="M334">
            <v>100</v>
          </cell>
        </row>
        <row r="335">
          <cell r="A335" t="str">
            <v>PX-34-9571</v>
          </cell>
          <cell r="B335" t="str">
            <v>PALIOTAN YELLOW L 1145</v>
          </cell>
          <cell r="C335" t="str">
            <v>Pigmento</v>
          </cell>
          <cell r="D335" t="str">
            <v>Amarillo inorgánico</v>
          </cell>
          <cell r="E335" t="str">
            <v>Pigmento de color amarillo. El bismuto de vanadato es un pigmento inorgánico libre de plomo recomendado en aplicaciones de alto rendimiento, debido a su brillo y alto poder colorante. Su estabilidad térmica es superior a los 200 °C y presenta buena resistencia a los solventes, ácidos, álcalis y dióxidos de azufre, a la luz y a la intemperie.</v>
          </cell>
          <cell r="F335" t="str">
            <v>Pigmento amarillo 184 y 138; Vanadato de Bismuto</v>
          </cell>
          <cell r="G335" t="str">
            <v>Sólido</v>
          </cell>
          <cell r="H335" t="str">
            <v>Polvo amarillo</v>
          </cell>
          <cell r="I335" t="str">
            <v>-</v>
          </cell>
          <cell r="J335" t="str">
            <v>-</v>
          </cell>
          <cell r="K335" t="str">
            <v>-</v>
          </cell>
          <cell r="L335">
            <v>3.894361</v>
          </cell>
          <cell r="M335">
            <v>100</v>
          </cell>
        </row>
        <row r="336">
          <cell r="A336" t="str">
            <v>PX-67-2384</v>
          </cell>
          <cell r="B336" t="str">
            <v>LYSOPAC YELLOW 6616B</v>
          </cell>
          <cell r="C336" t="str">
            <v>Pigmento</v>
          </cell>
          <cell r="D336" t="str">
            <v>Amarillo inorgánico</v>
          </cell>
          <cell r="E336" t="str">
            <v>Pigmento inorgánico de bismuto de vanadato. Tiene una sombra amarilla verdosa y muy limpia, alto poder cubriente, junto con una buena resistencia a la luz y a la intemperie</v>
          </cell>
          <cell r="F336" t="str">
            <v>Pigmento amarillo 184; Vanadato de Bismuto</v>
          </cell>
          <cell r="G336" t="str">
            <v>Sólido</v>
          </cell>
          <cell r="H336" t="str">
            <v>Polvo</v>
          </cell>
          <cell r="I336" t="str">
            <v>-</v>
          </cell>
          <cell r="J336" t="str">
            <v>-</v>
          </cell>
          <cell r="K336" t="str">
            <v>-</v>
          </cell>
          <cell r="L336">
            <v>6.6879999999999997</v>
          </cell>
          <cell r="M336">
            <v>100</v>
          </cell>
        </row>
        <row r="337">
          <cell r="A337" t="str">
            <v>PX-68-1465</v>
          </cell>
          <cell r="B337" t="str">
            <v>AR-81 CHROME YELLOW</v>
          </cell>
          <cell r="C337" t="str">
            <v>Pigmento</v>
          </cell>
          <cell r="D337" t="str">
            <v>Amarillo inorgánico</v>
          </cell>
          <cell r="E337" t="str">
            <v>Pigmente muy resistente a la luz, interperie y calor.</v>
          </cell>
          <cell r="F337" t="str">
            <v>Sulfocromato de plomo/Pigmento amarillo 34</v>
          </cell>
          <cell r="G337" t="str">
            <v>Sólido</v>
          </cell>
          <cell r="H337" t="str">
            <v>Polvo amarillo</v>
          </cell>
          <cell r="I337" t="str">
            <v>-</v>
          </cell>
          <cell r="J337" t="str">
            <v>-</v>
          </cell>
          <cell r="K337" t="str">
            <v>-</v>
          </cell>
          <cell r="L337">
            <v>5.4</v>
          </cell>
          <cell r="M337">
            <v>100</v>
          </cell>
        </row>
        <row r="338">
          <cell r="A338" t="str">
            <v>PX-72-9773</v>
          </cell>
          <cell r="B338" t="str">
            <v>CHROME YELLOW A-533 FM</v>
          </cell>
          <cell r="C338" t="str">
            <v>Pigmento</v>
          </cell>
          <cell r="D338" t="str">
            <v>Amarillo inorgánico</v>
          </cell>
          <cell r="E338" t="str">
            <v xml:space="preserve">Pigmente amarillo usado para acabados metalicos y de superficies. </v>
          </cell>
          <cell r="F338" t="str">
            <v>Sulfocromato de plomo/Pigmento amarillo 34</v>
          </cell>
          <cell r="G338" t="str">
            <v>Sólido</v>
          </cell>
          <cell r="H338" t="str">
            <v>Polvo amarillo</v>
          </cell>
          <cell r="I338" t="str">
            <v>-</v>
          </cell>
          <cell r="J338" t="str">
            <v>-</v>
          </cell>
          <cell r="K338" t="str">
            <v>-</v>
          </cell>
          <cell r="L338">
            <v>5.0999999999999996</v>
          </cell>
          <cell r="M338">
            <v>100</v>
          </cell>
        </row>
        <row r="339">
          <cell r="A339" t="str">
            <v>PX-89-8039</v>
          </cell>
          <cell r="B339" t="str">
            <v>AR-73 AMARILLO DE CROMO/CHROME YELLOW</v>
          </cell>
          <cell r="C339" t="str">
            <v>Pigmento</v>
          </cell>
          <cell r="D339" t="str">
            <v>Amarillo inorgánico</v>
          </cell>
          <cell r="E339" t="str">
            <v xml:space="preserve">Resistente pigmeto amarillo de cromo cloro con muy buena estabilidad a la luz y el color. </v>
          </cell>
          <cell r="F339" t="str">
            <v>Cromato de plomo/Pigmento amarillo 34</v>
          </cell>
          <cell r="G339" t="str">
            <v>Sólido</v>
          </cell>
          <cell r="H339" t="str">
            <v>Polvo amarillo</v>
          </cell>
          <cell r="I339" t="str">
            <v>-</v>
          </cell>
          <cell r="J339" t="str">
            <v>-</v>
          </cell>
          <cell r="K339" t="str">
            <v>-</v>
          </cell>
          <cell r="L339">
            <v>5.4</v>
          </cell>
          <cell r="M339">
            <v>100</v>
          </cell>
        </row>
        <row r="340">
          <cell r="A340" t="str">
            <v>PY-18-5073</v>
          </cell>
          <cell r="B340" t="str">
            <v>AMARILLO IRGAZIN 5GLT</v>
          </cell>
          <cell r="C340" t="str">
            <v>Pigmento</v>
          </cell>
          <cell r="D340" t="str">
            <v>Amarillo orgánico</v>
          </cell>
          <cell r="E340" t="str">
            <v xml:space="preserve">Complejo de cobre azometano, diseñado para acabados metálicos de alto brillo en la industria automotriz. </v>
          </cell>
          <cell r="F340" t="str">
            <v>Pigmento amarillo</v>
          </cell>
          <cell r="G340" t="str">
            <v>sólido</v>
          </cell>
          <cell r="H340" t="str">
            <v>Polvo</v>
          </cell>
          <cell r="I340" t="str">
            <v>_</v>
          </cell>
          <cell r="J340" t="str">
            <v>_</v>
          </cell>
          <cell r="K340" t="str">
            <v>_</v>
          </cell>
          <cell r="L340">
            <v>1.7</v>
          </cell>
          <cell r="M340">
            <v>100</v>
          </cell>
        </row>
        <row r="341">
          <cell r="A341" t="str">
            <v>PY-65-2369</v>
          </cell>
          <cell r="B341" t="str">
            <v>BAYFAST YELLOW Y-5688</v>
          </cell>
          <cell r="C341" t="str">
            <v>Pigmento</v>
          </cell>
          <cell r="D341" t="str">
            <v>Amarillo orgánico</v>
          </cell>
          <cell r="E341" t="str">
            <v>Pigmento de color amarillo con una tonalidad verdosa. Es un pigmento orgánico el cual posee excelente estabilidad a la luz y a la intemperie.</v>
          </cell>
          <cell r="F341" t="str">
            <v>AZO-Ni complex; pigmento amarillo 150</v>
          </cell>
          <cell r="G341" t="str">
            <v>Sólido</v>
          </cell>
          <cell r="H341" t="str">
            <v>Polvo amarillo</v>
          </cell>
          <cell r="I341" t="str">
            <v>-</v>
          </cell>
          <cell r="J341" t="str">
            <v>-</v>
          </cell>
          <cell r="K341" t="str">
            <v>-</v>
          </cell>
          <cell r="L341">
            <v>1.8</v>
          </cell>
          <cell r="M341">
            <v>98</v>
          </cell>
        </row>
        <row r="342">
          <cell r="A342" t="str">
            <v>PY-84-4597</v>
          </cell>
          <cell r="B342" t="str">
            <v>PV FAST YELLOW HR 02</v>
          </cell>
          <cell r="C342" t="str">
            <v>Pigmento</v>
          </cell>
          <cell r="D342" t="str">
            <v>Amarillo orgánico</v>
          </cell>
          <cell r="E342" t="str">
            <v>Pigmento de color amarillo rojizo, muy fuerte, puro y transparente. Posee excelente solidez y propiedades dieléctricas. No se recomienda para temperaturas superiores a 200 °C</v>
          </cell>
          <cell r="F342" t="str">
            <v>CI Pigmento amarillo 83, Diarilida</v>
          </cell>
          <cell r="G342" t="str">
            <v>Sólido</v>
          </cell>
          <cell r="H342" t="str">
            <v>Polvo amarillo</v>
          </cell>
          <cell r="I342" t="str">
            <v>-</v>
          </cell>
          <cell r="J342" t="str">
            <v>-</v>
          </cell>
          <cell r="K342" t="str">
            <v>-</v>
          </cell>
          <cell r="L342">
            <v>1.49</v>
          </cell>
          <cell r="M342">
            <v>100</v>
          </cell>
        </row>
        <row r="343">
          <cell r="A343" t="str">
            <v>PYF-1379</v>
          </cell>
          <cell r="B343" t="str">
            <v>IRGAZIN YELLOW L 0800 (5GLT)</v>
          </cell>
          <cell r="C343" t="str">
            <v>Pigmento</v>
          </cell>
          <cell r="D343" t="str">
            <v>Amarillo orgánico</v>
          </cell>
          <cell r="E343" t="str">
            <v>Pigmento amarillo con una sombra verdosa. Mejora el brillo. Es especialmente adecuado para acabados metálicos. Es adecuado para acabados horneables, acrilico/isocianato, curado ácido y secado al aire</v>
          </cell>
          <cell r="F343" t="str">
            <v>Pigmento amarillo 129 tipo Azo</v>
          </cell>
          <cell r="G343" t="str">
            <v>Sólido</v>
          </cell>
          <cell r="H343" t="str">
            <v>Polvo amarillo</v>
          </cell>
          <cell r="I343" t="str">
            <v>-</v>
          </cell>
          <cell r="J343" t="str">
            <v>-</v>
          </cell>
          <cell r="K343" t="str">
            <v>-</v>
          </cell>
          <cell r="L343">
            <v>1.637</v>
          </cell>
          <cell r="M343">
            <v>100</v>
          </cell>
        </row>
        <row r="344">
          <cell r="A344" t="str">
            <v>PYQ-3047</v>
          </cell>
          <cell r="B344" t="str">
            <v>PALIOTOL YELLOW L 2140 HD</v>
          </cell>
          <cell r="C344" t="str">
            <v>Pigmento</v>
          </cell>
          <cell r="D344" t="str">
            <v>Amarillo orgánico</v>
          </cell>
          <cell r="E344" t="str">
            <v>Pigmento de color amarillo rojizo, altamente opaco para vehículos y recubrimientos industriales</v>
          </cell>
          <cell r="F344" t="str">
            <v>Derivado de Isoindolina ; Pigmento amarillo 139</v>
          </cell>
          <cell r="G344" t="str">
            <v>Sólido</v>
          </cell>
          <cell r="H344" t="str">
            <v>Polvo amarillo</v>
          </cell>
          <cell r="I344">
            <v>213</v>
          </cell>
          <cell r="J344" t="str">
            <v>-</v>
          </cell>
          <cell r="K344" t="str">
            <v>-</v>
          </cell>
          <cell r="L344">
            <v>1.7210000000000001</v>
          </cell>
          <cell r="M344">
            <v>100</v>
          </cell>
        </row>
        <row r="345">
          <cell r="A345" t="str">
            <v>PYQ-6851</v>
          </cell>
          <cell r="B345" t="str">
            <v>IRGAZIN YELLOW L 2040 (2RLT)</v>
          </cell>
          <cell r="C345" t="str">
            <v>Pigmento</v>
          </cell>
          <cell r="D345" t="str">
            <v>Amarillo orgánico</v>
          </cell>
          <cell r="E345" t="str">
            <v>Pigmento de color amarillo rojizo especialmente adecuado para acabados metálicos. Provee alta transparencia, fuerza de tinturación y buen resistencia a la intemperie</v>
          </cell>
          <cell r="F345" t="str">
            <v>Isoindolinona; Pigmento amarillo 110</v>
          </cell>
          <cell r="G345" t="str">
            <v>Sólido</v>
          </cell>
          <cell r="H345" t="str">
            <v>Polvo amarillo</v>
          </cell>
          <cell r="I345">
            <v>213</v>
          </cell>
          <cell r="J345" t="str">
            <v>-</v>
          </cell>
          <cell r="K345" t="str">
            <v>-</v>
          </cell>
          <cell r="L345">
            <v>1.899969</v>
          </cell>
          <cell r="M345">
            <v>100</v>
          </cell>
        </row>
        <row r="346">
          <cell r="A346" t="str">
            <v>PZ-11-4306</v>
          </cell>
          <cell r="B346" t="str">
            <v>MIRAVAL 95311 WR SCENIC WHITE</v>
          </cell>
          <cell r="C346" t="str">
            <v>Pigmento</v>
          </cell>
          <cell r="D346" t="str">
            <v>Otros</v>
          </cell>
          <cell r="E346" t="str">
            <v>tratamiento superficial usado para muchas aplicaciones al aire libre, pero es usado especialmente para recubriemientos en polvo. Es el punto de referencia de durabilidad en aplicaciones exteriores de recubrimientos en polvo.</v>
          </cell>
          <cell r="F346" t="str">
            <v>_</v>
          </cell>
          <cell r="G346" t="str">
            <v>sólido</v>
          </cell>
          <cell r="H346" t="str">
            <v>Polvo blanco</v>
          </cell>
          <cell r="I346" t="str">
            <v>_</v>
          </cell>
          <cell r="J346" t="str">
            <v>_</v>
          </cell>
          <cell r="K346" t="str">
            <v>_</v>
          </cell>
          <cell r="L346">
            <v>2.5</v>
          </cell>
          <cell r="M346">
            <v>100</v>
          </cell>
        </row>
        <row r="347">
          <cell r="A347" t="str">
            <v>PZ-14-8439</v>
          </cell>
          <cell r="B347" t="str">
            <v>IRIODIN 9221 RUTILE FINE BLUE WR</v>
          </cell>
          <cell r="C347" t="str">
            <v>Pigmento</v>
          </cell>
          <cell r="D347" t="str">
            <v>Otros</v>
          </cell>
          <cell r="E347" t="str">
            <v>Pigmento con efecto perla. Ofrecen buena resistencia a la intemperie</v>
          </cell>
          <cell r="F347" t="str">
            <v>Mica recubierta con TiO2 y óxido de estaño</v>
          </cell>
          <cell r="G347" t="str">
            <v>Sólido</v>
          </cell>
          <cell r="H347" t="str">
            <v>Polvo azul</v>
          </cell>
          <cell r="I347" t="str">
            <v>-</v>
          </cell>
          <cell r="J347" t="str">
            <v>-</v>
          </cell>
          <cell r="K347" t="str">
            <v>-</v>
          </cell>
          <cell r="L347">
            <v>3.194</v>
          </cell>
          <cell r="M347">
            <v>90</v>
          </cell>
        </row>
        <row r="348">
          <cell r="A348" t="str">
            <v>PZ-19-4883</v>
          </cell>
          <cell r="B348" t="str">
            <v>IRIODIN 9111 RUTILE FINE SATIN SW</v>
          </cell>
          <cell r="C348" t="str">
            <v>Pigmento</v>
          </cell>
          <cell r="D348" t="str">
            <v>Otros</v>
          </cell>
          <cell r="E348" t="str">
            <v>Mineral de silicato de aluminio</v>
          </cell>
          <cell r="F348" t="str">
            <v>Mica</v>
          </cell>
          <cell r="G348" t="str">
            <v>sólido</v>
          </cell>
          <cell r="H348" t="str">
            <v>Polvo</v>
          </cell>
          <cell r="I348" t="str">
            <v>_</v>
          </cell>
          <cell r="J348" t="str">
            <v>_</v>
          </cell>
          <cell r="K348" t="str">
            <v>_</v>
          </cell>
          <cell r="L348">
            <v>3.0939999999999999</v>
          </cell>
          <cell r="M348">
            <v>100</v>
          </cell>
        </row>
        <row r="349">
          <cell r="A349" t="str">
            <v>PZ-19-9909</v>
          </cell>
          <cell r="B349" t="str">
            <v>XIRALLIC F60-51 SW RADIA RED/WB MMD</v>
          </cell>
          <cell r="C349" t="str">
            <v>Pigmento</v>
          </cell>
          <cell r="D349" t="str">
            <v>Otros</v>
          </cell>
          <cell r="E349" t="str">
            <v>Pigmento con efecto perla. Tiene un mayor efecto que las perlas Iriodin. Tiene plaquetas de alúmina con superficies perfectamente consistentes, altamente reflectantes y con distribución estrecha del tamaño de partícula con una interferencia de color rojo. Tiene un alto nivel de transparencia y no da lechosidad al color. Produce buenos efectos incluso en los tonos blancos. Ofrecen buena resistencia a la intemperie</v>
          </cell>
          <cell r="F349" t="str">
            <v>Al2O3/Fe2O3/SiO2 W/Weather TRMNT</v>
          </cell>
          <cell r="G349" t="str">
            <v>Sólido</v>
          </cell>
          <cell r="H349" t="str">
            <v>Polvo</v>
          </cell>
          <cell r="I349" t="str">
            <v>-</v>
          </cell>
          <cell r="J349" t="str">
            <v>-</v>
          </cell>
          <cell r="K349" t="str">
            <v>-</v>
          </cell>
          <cell r="L349">
            <v>4.194</v>
          </cell>
          <cell r="M349">
            <v>100</v>
          </cell>
        </row>
        <row r="350">
          <cell r="A350" t="str">
            <v>PZ-21-8091</v>
          </cell>
          <cell r="B350" t="str">
            <v>XIRALLIC T60-24 SW STELLAR GREEN/WB MMD</v>
          </cell>
          <cell r="C350" t="str">
            <v>Pigmento</v>
          </cell>
          <cell r="D350" t="str">
            <v>Otros</v>
          </cell>
          <cell r="E350" t="str">
            <v>Pigmento con efecto perla. Tiene un mayor efecto que las perlas Iriodin. Tiene plaquetas de alúmina con superficies perfectamente consistentes, altamente reflectantes y con distribución estrecha del tamaño de partícula con una interferencia de color verde. Tiene un alto nivel de transparencia y no da lechosidad al color. Produce buenos efectos incluso en los tonos blancos. Ofrecen buena resistencia a la intemperie</v>
          </cell>
          <cell r="F350" t="str">
            <v>TiO2/Al2O3/SiO2/TiO2 W/Weather TMNT</v>
          </cell>
          <cell r="G350" t="str">
            <v>Sólido</v>
          </cell>
          <cell r="H350" t="str">
            <v>Polvo verde</v>
          </cell>
          <cell r="I350" t="str">
            <v>-</v>
          </cell>
          <cell r="J350" t="str">
            <v>-</v>
          </cell>
          <cell r="K350" t="str">
            <v>-</v>
          </cell>
          <cell r="L350">
            <v>3.7002419999999998</v>
          </cell>
          <cell r="M350">
            <v>100</v>
          </cell>
        </row>
        <row r="351">
          <cell r="A351" t="str">
            <v>PZ-22-5023</v>
          </cell>
          <cell r="B351" t="str">
            <v>IRIODIN 9504 RED SW</v>
          </cell>
          <cell r="C351" t="str">
            <v>Pigmento</v>
          </cell>
          <cell r="D351" t="str">
            <v>Otros</v>
          </cell>
          <cell r="E351" t="str">
            <v>Conferir color</v>
          </cell>
          <cell r="F351" t="str">
            <v>Mica/pigmento de óxido de hierro</v>
          </cell>
          <cell r="G351" t="str">
            <v>sólido</v>
          </cell>
          <cell r="H351" t="str">
            <v>Polvo</v>
          </cell>
          <cell r="I351" t="str">
            <v>_</v>
          </cell>
          <cell r="J351" t="str">
            <v>_</v>
          </cell>
          <cell r="K351" t="str">
            <v>_</v>
          </cell>
          <cell r="L351">
            <v>3.2</v>
          </cell>
          <cell r="M351">
            <v>100</v>
          </cell>
        </row>
        <row r="352">
          <cell r="A352" t="str">
            <v>PZ-22-7107</v>
          </cell>
          <cell r="B352" t="str">
            <v>XIRALLIC T60-20 SW SUNBEAM GOLD</v>
          </cell>
          <cell r="C352" t="str">
            <v>Pigmento</v>
          </cell>
          <cell r="D352" t="str">
            <v>Otros</v>
          </cell>
          <cell r="E352" t="str">
            <v>Pigmento con efecto perla. Tiene un mayor efecto que las perlas Iriodin. Tiene plaquetas de alúmina con superficies perfectamente consistentes, altamente reflectantes y con distribución estrecha del tamaño de partícula con una interferencia de color amarillo. Tiene un alto nivel de transparencia y no da lechosidad al color. Produce buenos efectos incluso en los tonos blancos. Ofrecen buena resistencia a la intemperie</v>
          </cell>
          <cell r="F352" t="str">
            <v>Al2O3(+TiO2+SnO2+Additive)</v>
          </cell>
          <cell r="G352" t="str">
            <v>Sólido</v>
          </cell>
          <cell r="H352" t="str">
            <v>Polvo amarillo</v>
          </cell>
          <cell r="I352" t="str">
            <v>-</v>
          </cell>
          <cell r="J352" t="str">
            <v>-</v>
          </cell>
          <cell r="K352" t="str">
            <v>-</v>
          </cell>
          <cell r="L352">
            <v>3.9940000000000002</v>
          </cell>
          <cell r="M352">
            <v>100</v>
          </cell>
        </row>
        <row r="353">
          <cell r="A353" t="str">
            <v>PZ-25-4184</v>
          </cell>
          <cell r="B353" t="str">
            <v>IRIODIN 9219 WR RUTILE LILAC PEARL</v>
          </cell>
          <cell r="C353" t="str">
            <v>Pigmento</v>
          </cell>
          <cell r="D353" t="str">
            <v>Otros</v>
          </cell>
          <cell r="E353" t="str">
            <v>Pigmento con efecto perla. Ofrecen buena resistencia a la intemperie</v>
          </cell>
          <cell r="F353" t="str">
            <v>Dioxido de titanio/Mica</v>
          </cell>
          <cell r="G353" t="str">
            <v>Sólido</v>
          </cell>
          <cell r="H353" t="str">
            <v>Polvo blanco a amarillo</v>
          </cell>
          <cell r="I353" t="str">
            <v>-</v>
          </cell>
          <cell r="J353" t="str">
            <v>-</v>
          </cell>
          <cell r="K353" t="str">
            <v>-</v>
          </cell>
          <cell r="L353">
            <v>3.2</v>
          </cell>
          <cell r="M353">
            <v>100</v>
          </cell>
        </row>
        <row r="354">
          <cell r="A354" t="str">
            <v>PZ-26-9390</v>
          </cell>
          <cell r="B354" t="str">
            <v>EXT. MEARLIN MAJESTIC GOLD 2229X</v>
          </cell>
          <cell r="C354" t="str">
            <v>Pigmento</v>
          </cell>
          <cell r="D354" t="str">
            <v>Otros</v>
          </cell>
          <cell r="E354" t="str">
            <v>Escama de mica recubiertas con óxido de hierro con efecto de brillo de oro.</v>
          </cell>
          <cell r="F354" t="str">
            <v>TiO2/Fe2O3/Cr(OH)3-Coated mica</v>
          </cell>
          <cell r="G354" t="str">
            <v>Sólido</v>
          </cell>
          <cell r="H354" t="str">
            <v>Polvo</v>
          </cell>
          <cell r="I354" t="str">
            <v>-</v>
          </cell>
          <cell r="J354" t="str">
            <v>-</v>
          </cell>
          <cell r="K354" t="str">
            <v>-</v>
          </cell>
          <cell r="L354">
            <v>3.2995420000000002</v>
          </cell>
          <cell r="M354">
            <v>100</v>
          </cell>
        </row>
        <row r="355">
          <cell r="A355" t="str">
            <v>PZ-35-9171</v>
          </cell>
          <cell r="B355" t="str">
            <v>IRIODIN 9103 STERLING SILVER WR</v>
          </cell>
          <cell r="C355" t="str">
            <v>Pigmento</v>
          </cell>
          <cell r="D355" t="str">
            <v>Otros</v>
          </cell>
          <cell r="E355" t="str">
            <v>Pigmento con efecto perla. Ofrecen buena resistencia a la intemperie</v>
          </cell>
          <cell r="F355" t="str">
            <v>Dioxido de titanio/mica</v>
          </cell>
          <cell r="G355" t="str">
            <v>Sólido</v>
          </cell>
          <cell r="H355" t="str">
            <v>Polvo blanco</v>
          </cell>
          <cell r="I355" t="str">
            <v>-</v>
          </cell>
          <cell r="J355" t="str">
            <v>-</v>
          </cell>
          <cell r="K355" t="str">
            <v>-</v>
          </cell>
          <cell r="L355">
            <v>2.895</v>
          </cell>
          <cell r="M355">
            <v>100</v>
          </cell>
        </row>
        <row r="356">
          <cell r="A356" t="str">
            <v>PZ-36-5252</v>
          </cell>
          <cell r="B356" t="str">
            <v>IRIODIN 9111 WR RUTILE FINE SATIN</v>
          </cell>
          <cell r="C356" t="str">
            <v>Pigmento</v>
          </cell>
          <cell r="D356" t="str">
            <v>Otros</v>
          </cell>
          <cell r="E356" t="str">
            <v>Pigmento con efecto perla. Ofrece buena resistencia a la intemperie</v>
          </cell>
          <cell r="F356" t="str">
            <v>TiO2/Mica</v>
          </cell>
          <cell r="G356" t="str">
            <v>Sólido</v>
          </cell>
          <cell r="H356" t="str">
            <v>Polvo plateado-blanco</v>
          </cell>
          <cell r="I356" t="str">
            <v>-</v>
          </cell>
          <cell r="J356" t="str">
            <v>-</v>
          </cell>
          <cell r="K356" t="str">
            <v>-</v>
          </cell>
          <cell r="L356">
            <v>3.2</v>
          </cell>
          <cell r="M356">
            <v>100</v>
          </cell>
        </row>
        <row r="357">
          <cell r="A357" t="str">
            <v>PZ-41-6985</v>
          </cell>
          <cell r="B357" t="str">
            <v>IRIODIN 9103 STERLING SILVER SW</v>
          </cell>
          <cell r="C357" t="str">
            <v>Pigmento</v>
          </cell>
          <cell r="D357" t="str">
            <v>Otros</v>
          </cell>
          <cell r="E357" t="str">
            <v>Colorante en las pinturas</v>
          </cell>
          <cell r="F357" t="str">
            <v>Mica/óxido de titanio</v>
          </cell>
          <cell r="G357" t="str">
            <v>sólido</v>
          </cell>
          <cell r="H357" t="str">
            <v>Polvo blanco</v>
          </cell>
          <cell r="I357" t="str">
            <v>_</v>
          </cell>
          <cell r="J357" t="str">
            <v>_</v>
          </cell>
          <cell r="K357" t="str">
            <v>_</v>
          </cell>
          <cell r="L357">
            <v>2.6</v>
          </cell>
          <cell r="M357">
            <v>100</v>
          </cell>
        </row>
        <row r="358">
          <cell r="A358" t="str">
            <v>PZ-43-1029</v>
          </cell>
          <cell r="B358" t="str">
            <v>IRIODIN 9502 RED BROWN SW</v>
          </cell>
          <cell r="C358" t="str">
            <v>Pigmento</v>
          </cell>
          <cell r="D358" t="str">
            <v>Otros</v>
          </cell>
          <cell r="E358" t="str">
            <v>Conferir color</v>
          </cell>
          <cell r="F358" t="str">
            <v>Mica óxido de hierro</v>
          </cell>
          <cell r="G358" t="str">
            <v>sólido</v>
          </cell>
          <cell r="H358" t="str">
            <v>Polvo</v>
          </cell>
          <cell r="I358" t="str">
            <v>_</v>
          </cell>
          <cell r="J358" t="str">
            <v>_</v>
          </cell>
          <cell r="K358" t="str">
            <v>_</v>
          </cell>
          <cell r="L358">
            <v>3.19</v>
          </cell>
          <cell r="M358">
            <v>100</v>
          </cell>
        </row>
        <row r="359">
          <cell r="A359" t="str">
            <v>PZ-43-8321</v>
          </cell>
          <cell r="B359" t="str">
            <v>XIRALLIC T60-10 SW CRYSTAL SILV EXT</v>
          </cell>
          <cell r="C359" t="str">
            <v>Pigmento</v>
          </cell>
          <cell r="D359" t="str">
            <v>Otros</v>
          </cell>
          <cell r="E359" t="str">
            <v>Pigmento con efecto perla. Tiene un mayor efecto que las perlas Iriodin. Tiene plaquetas de alúmina con superficies perfectamente consistentes, altamente reflectantes y con distribución estrecha del tamaño de partícula con una interferencia de color blanco plateado. Tiene un alto nivel de transparencia y no da lechosidad al color. Produce buenos efectos incluso en los tonos blancos. Ofrecen buena resistencia a la intemperie</v>
          </cell>
          <cell r="F359" t="str">
            <v>Pigmento óxido de aluminio</v>
          </cell>
          <cell r="G359" t="str">
            <v>Sólido</v>
          </cell>
          <cell r="H359" t="str">
            <v>Polvo plateado</v>
          </cell>
          <cell r="I359" t="str">
            <v>-</v>
          </cell>
          <cell r="J359" t="str">
            <v>-</v>
          </cell>
          <cell r="K359" t="str">
            <v>-</v>
          </cell>
          <cell r="L359">
            <v>3.8940000000000001</v>
          </cell>
          <cell r="M359">
            <v>100</v>
          </cell>
        </row>
        <row r="360">
          <cell r="A360" t="str">
            <v>PZ-44-8162</v>
          </cell>
          <cell r="B360" t="str">
            <v>IRIODIN 9205 RUTILE  PLATINUM GOLD SW</v>
          </cell>
          <cell r="C360" t="str">
            <v>Pigmento</v>
          </cell>
          <cell r="D360" t="str">
            <v>Otros</v>
          </cell>
          <cell r="E360" t="str">
            <v>Pigmento usado  para recubriemientos interiores</v>
          </cell>
          <cell r="F360" t="str">
            <v>Mica recubierta con óxido de titanio</v>
          </cell>
          <cell r="G360" t="str">
            <v>sólido</v>
          </cell>
          <cell r="H360" t="str">
            <v>Polvo blanco</v>
          </cell>
          <cell r="I360" t="str">
            <v>_</v>
          </cell>
          <cell r="J360" t="str">
            <v>_</v>
          </cell>
          <cell r="K360" t="str">
            <v>_</v>
          </cell>
          <cell r="L360">
            <v>3.1</v>
          </cell>
          <cell r="M360">
            <v>100</v>
          </cell>
        </row>
        <row r="361">
          <cell r="A361" t="str">
            <v>PZ-52-1994</v>
          </cell>
          <cell r="B361" t="str">
            <v>MIRAVAL 5420 MAGIC GOLD</v>
          </cell>
          <cell r="C361" t="str">
            <v>Pigmento</v>
          </cell>
          <cell r="D361" t="str">
            <v>Otros</v>
          </cell>
          <cell r="E361" t="str">
            <v>Permite darle a las pinturas color y poder de cubrición</v>
          </cell>
          <cell r="F361" t="str">
            <v>Pigmento inorgánico</v>
          </cell>
          <cell r="G361" t="str">
            <v>Sólido</v>
          </cell>
          <cell r="H361" t="str">
            <v>Polvo</v>
          </cell>
          <cell r="I361" t="str">
            <v>_</v>
          </cell>
          <cell r="J361" t="str">
            <v>_</v>
          </cell>
          <cell r="K361" t="str">
            <v>_</v>
          </cell>
          <cell r="L361">
            <v>2.6</v>
          </cell>
          <cell r="M361">
            <v>100</v>
          </cell>
        </row>
        <row r="362">
          <cell r="A362" t="str">
            <v>PZ-52-5625</v>
          </cell>
          <cell r="B362" t="str">
            <v>IRIODIN 9219 RUTILE LILAC PEARL SW</v>
          </cell>
          <cell r="C362" t="str">
            <v>Pigmento</v>
          </cell>
          <cell r="D362" t="str">
            <v>Otros</v>
          </cell>
          <cell r="E362" t="str">
            <v>Agente colorante</v>
          </cell>
          <cell r="F362" t="str">
            <v>Mica con óxido de titanio</v>
          </cell>
          <cell r="G362" t="str">
            <v>sólido</v>
          </cell>
          <cell r="H362" t="str">
            <v>Polvo</v>
          </cell>
          <cell r="I362" t="str">
            <v>_</v>
          </cell>
          <cell r="J362" t="str">
            <v>_</v>
          </cell>
          <cell r="K362" t="str">
            <v>_</v>
          </cell>
          <cell r="L362">
            <v>1.99</v>
          </cell>
          <cell r="M362">
            <v>100</v>
          </cell>
        </row>
        <row r="363">
          <cell r="A363" t="str">
            <v>PZ-55-3020</v>
          </cell>
          <cell r="B363" t="str">
            <v>MEARLIN EXT CFS SUPER ORANGE 3303Z</v>
          </cell>
          <cell r="C363" t="str">
            <v>Pigmento</v>
          </cell>
          <cell r="D363" t="str">
            <v>Otros</v>
          </cell>
          <cell r="E363" t="str">
            <v>Pigmento de hojuelas de mica recubiertas con dióxido de titanio y con apariencia metálica. Tiene un brillo más alto y excelente resistencia a la intemperie. Es de color naranja con un flop oscuro</v>
          </cell>
          <cell r="F363" t="str">
            <v>Amorph silicate/TIO2/Cr(OH)3/SNO2</v>
          </cell>
          <cell r="G363" t="str">
            <v>Sólido</v>
          </cell>
          <cell r="H363" t="str">
            <v>Polvo blancuzco</v>
          </cell>
          <cell r="I363" t="str">
            <v>-</v>
          </cell>
          <cell r="J363" t="str">
            <v>-</v>
          </cell>
          <cell r="K363" t="str">
            <v>-</v>
          </cell>
          <cell r="L363">
            <v>3.3</v>
          </cell>
          <cell r="M363">
            <v>100</v>
          </cell>
        </row>
        <row r="364">
          <cell r="A364" t="str">
            <v>PZ-58-3459</v>
          </cell>
          <cell r="B364" t="str">
            <v>XIRALLIC F60-50 SW FIRESIDE COPPER</v>
          </cell>
          <cell r="C364" t="str">
            <v>Pigmento</v>
          </cell>
          <cell r="D364" t="str">
            <v>Otros</v>
          </cell>
          <cell r="E364" t="str">
            <v>Pigmento con efecto perla. Tiene un mayor efecto que las perlas Iriodin. Tiene plaquetas de alúmina con superficies perfectamente consistentes, altamente reflectantes y con distribución estrecha del tamaño de partícula con una interferencia de color cobre. Tiene un alto nivel de transparencia y no da lechosidad al color. Produce buenos efectos incluso en los tonos blancos. Ofrecen buena resistencia a la intemperie</v>
          </cell>
          <cell r="F364" t="str">
            <v>Pigmento inorgánico</v>
          </cell>
          <cell r="G364" t="str">
            <v>Sólido</v>
          </cell>
          <cell r="H364" t="str">
            <v>Polvo color cobre</v>
          </cell>
          <cell r="I364" t="str">
            <v>-</v>
          </cell>
          <cell r="J364" t="str">
            <v>-</v>
          </cell>
          <cell r="K364" t="str">
            <v>-</v>
          </cell>
          <cell r="L364">
            <v>4.3</v>
          </cell>
          <cell r="M364">
            <v>100</v>
          </cell>
        </row>
        <row r="365">
          <cell r="A365" t="str">
            <v>PZ-69-6763</v>
          </cell>
          <cell r="B365" t="str">
            <v>IRIODIN 9225 RUTILE BLUE PEARL SW</v>
          </cell>
          <cell r="C365" t="str">
            <v>Pigmento</v>
          </cell>
          <cell r="D365" t="str">
            <v>Otros</v>
          </cell>
          <cell r="E365" t="str">
            <v>Agente colorante</v>
          </cell>
          <cell r="F365" t="str">
            <v>Mica recubierta con óxido de titanio</v>
          </cell>
          <cell r="G365" t="str">
            <v>sólido</v>
          </cell>
          <cell r="H365" t="str">
            <v>Polvo azul</v>
          </cell>
          <cell r="I365" t="str">
            <v>_</v>
          </cell>
          <cell r="J365" t="str">
            <v>_</v>
          </cell>
          <cell r="K365" t="str">
            <v>_</v>
          </cell>
          <cell r="L365">
            <v>3.1</v>
          </cell>
          <cell r="M365">
            <v>100</v>
          </cell>
        </row>
        <row r="366">
          <cell r="A366" t="str">
            <v>PZ-71-5091</v>
          </cell>
          <cell r="B366" t="str">
            <v>XIRALLIC T60-23 SW GALAXY BLUE</v>
          </cell>
          <cell r="C366" t="str">
            <v>Pigmento</v>
          </cell>
          <cell r="D366" t="str">
            <v>Otros</v>
          </cell>
          <cell r="E366" t="str">
            <v>Pigmento con efecto perla. Tiene un mayor efecto que las perlas Iriodin. Tiene plaquetas de alúmina con superficies perfectamente consistentes, altamente reflectantes y con distribución estrecha del tamaño de partícula con una interferencia de color azul. Tiene un alto nivel de transparencia y no da lechosidad al color. Produce buenos efectos incluso en los tonos blancos. Ofrecen buena resistencia a la intemperie</v>
          </cell>
          <cell r="F366" t="str">
            <v>Al2O3/TiO2/SnO2/Weather resist</v>
          </cell>
          <cell r="G366" t="str">
            <v>Sólido</v>
          </cell>
          <cell r="H366" t="str">
            <v>Polvo</v>
          </cell>
          <cell r="I366" t="str">
            <v>-</v>
          </cell>
          <cell r="J366" t="str">
            <v>-</v>
          </cell>
          <cell r="K366" t="str">
            <v>-</v>
          </cell>
          <cell r="L366">
            <v>3.7929879999999998</v>
          </cell>
          <cell r="M366">
            <v>100</v>
          </cell>
        </row>
        <row r="367">
          <cell r="A367" t="str">
            <v>PZ-75-2478</v>
          </cell>
          <cell r="B367" t="str">
            <v>EXTERIOR MEARLIN SUPER GOLD 239Z</v>
          </cell>
          <cell r="C367" t="str">
            <v>Pigmento</v>
          </cell>
          <cell r="D367" t="str">
            <v>Otros</v>
          </cell>
          <cell r="E367" t="str">
            <v>Escama de mica recubiertas con óxido de titanio con una suave reflexión de oro. Polvo blancusco con una reflexión amarillo palida.</v>
          </cell>
          <cell r="F367" t="str">
            <v>Mica recubierta con óxido de titanio</v>
          </cell>
          <cell r="G367" t="str">
            <v>Sólido</v>
          </cell>
          <cell r="H367" t="str">
            <v>Polvo amarillo</v>
          </cell>
          <cell r="I367" t="str">
            <v>-</v>
          </cell>
          <cell r="J367" t="str">
            <v>-</v>
          </cell>
          <cell r="K367" t="str">
            <v>-</v>
          </cell>
          <cell r="L367">
            <v>3.3</v>
          </cell>
          <cell r="M367">
            <v>100</v>
          </cell>
        </row>
        <row r="368">
          <cell r="A368" t="str">
            <v>PZ-76-2972</v>
          </cell>
          <cell r="B368" t="str">
            <v>IRIODIN 9504 RED WR</v>
          </cell>
          <cell r="C368" t="str">
            <v>Pigmento</v>
          </cell>
          <cell r="D368" t="str">
            <v>Otros</v>
          </cell>
          <cell r="E368" t="str">
            <v>Pigmento con efecto perla. Ofrece buena resistencia a la intemperie</v>
          </cell>
          <cell r="F368" t="str">
            <v>Mica recubierta con óxido de hierro (III)</v>
          </cell>
          <cell r="G368" t="str">
            <v>Sólido</v>
          </cell>
          <cell r="H368" t="str">
            <v>Polvo rojo</v>
          </cell>
          <cell r="I368" t="str">
            <v>-</v>
          </cell>
          <cell r="J368" t="str">
            <v>-</v>
          </cell>
          <cell r="K368" t="str">
            <v>-</v>
          </cell>
          <cell r="L368">
            <v>3.293911</v>
          </cell>
          <cell r="M368">
            <v>100</v>
          </cell>
        </row>
        <row r="369">
          <cell r="A369" t="str">
            <v>PZ-82-6766</v>
          </cell>
          <cell r="B369" t="str">
            <v>XIRALLIC T60-21 SW SOLARIS RED</v>
          </cell>
          <cell r="C369" t="str">
            <v>Pigmento</v>
          </cell>
          <cell r="D369" t="str">
            <v>Otros</v>
          </cell>
          <cell r="E369" t="str">
            <v>Pigmento con efecto perla. Tiene un mayor efecto que las perlas Iriodin. Tiene plaquetas de alúmina con superficies perfectamente consistentes, altamente reflectantes y con distribución estrecha del tamaño de partícula con una interferencia de color rojo. Tiene un alto nivel de transparencia y no da lechosidad al color. Produce buenos efectos incluso en los tonos blancos. Ofrecen buena resistencia a la intemperie</v>
          </cell>
          <cell r="F369" t="str">
            <v>Pigmento mica</v>
          </cell>
          <cell r="G369" t="str">
            <v>Sólido</v>
          </cell>
          <cell r="H369" t="str">
            <v>Polvo</v>
          </cell>
          <cell r="I369" t="str">
            <v>-</v>
          </cell>
          <cell r="J369" t="str">
            <v>-</v>
          </cell>
          <cell r="K369" t="str">
            <v>-</v>
          </cell>
          <cell r="L369">
            <v>3.7</v>
          </cell>
          <cell r="M369">
            <v>100</v>
          </cell>
        </row>
        <row r="370">
          <cell r="A370" t="str">
            <v>PZ-93-9130</v>
          </cell>
          <cell r="B370" t="str">
            <v>IRIODIN 9235 RUTILE GREEN SW</v>
          </cell>
          <cell r="C370" t="str">
            <v>Pigmento</v>
          </cell>
          <cell r="D370" t="str">
            <v>Otros</v>
          </cell>
          <cell r="E370">
            <v>0</v>
          </cell>
          <cell r="F370" t="str">
            <v>Mica/Pigmento</v>
          </cell>
          <cell r="G370" t="str">
            <v>Sólido</v>
          </cell>
          <cell r="H370" t="str">
            <v>Polvo</v>
          </cell>
          <cell r="I370" t="str">
            <v>_</v>
          </cell>
          <cell r="J370" t="str">
            <v>_</v>
          </cell>
          <cell r="K370" t="str">
            <v>_</v>
          </cell>
          <cell r="L370">
            <v>3.29</v>
          </cell>
          <cell r="M370">
            <v>100</v>
          </cell>
        </row>
        <row r="371">
          <cell r="A371" t="str">
            <v>PZ-96-1659</v>
          </cell>
          <cell r="B371" t="str">
            <v xml:space="preserve">PORTALUM B 25 </v>
          </cell>
          <cell r="C371" t="str">
            <v>Pigmento</v>
          </cell>
          <cell r="D371" t="str">
            <v>Otros</v>
          </cell>
          <cell r="E371" t="str">
            <v xml:space="preserve">Polvo de óxido de aluminio con excelente dureza, resistencia a la abrasión, propiedades antideslizantes </v>
          </cell>
          <cell r="F371" t="str">
            <v>Bauxita natural calcinada</v>
          </cell>
          <cell r="G371" t="str">
            <v>Sólido</v>
          </cell>
          <cell r="H371" t="str">
            <v>Polvo</v>
          </cell>
          <cell r="I371" t="str">
            <v>-</v>
          </cell>
          <cell r="J371" t="str">
            <v>-</v>
          </cell>
          <cell r="K371" t="str">
            <v>-</v>
          </cell>
          <cell r="L371">
            <v>3.8</v>
          </cell>
          <cell r="M371">
            <v>100</v>
          </cell>
        </row>
        <row r="372">
          <cell r="A372" t="str">
            <v>PZG-7148</v>
          </cell>
          <cell r="B372" t="str">
            <v>IRIODIN 9524 RED SATIN WR</v>
          </cell>
          <cell r="C372" t="str">
            <v>Pigmento</v>
          </cell>
          <cell r="D372" t="str">
            <v>Otros</v>
          </cell>
          <cell r="E372" t="str">
            <v xml:space="preserve">Pigmento de efecto perla </v>
          </cell>
          <cell r="F372" t="str">
            <v>Mica/óxido de hierro</v>
          </cell>
          <cell r="G372" t="str">
            <v>Sólido</v>
          </cell>
          <cell r="H372" t="str">
            <v>Polvo café rojizo</v>
          </cell>
          <cell r="I372" t="str">
            <v>-</v>
          </cell>
          <cell r="J372" t="str">
            <v>-</v>
          </cell>
          <cell r="K372" t="str">
            <v>-</v>
          </cell>
          <cell r="L372">
            <v>3.4929999999999999</v>
          </cell>
          <cell r="M372">
            <v>100</v>
          </cell>
        </row>
        <row r="373">
          <cell r="A373" t="str">
            <v>PZG-8417</v>
          </cell>
          <cell r="B373" t="str">
            <v>IRIODIN 9502 WR RED BROWN</v>
          </cell>
          <cell r="C373" t="str">
            <v>Pigmento</v>
          </cell>
          <cell r="D373" t="str">
            <v>Otros</v>
          </cell>
          <cell r="E373" t="str">
            <v>Pigmento con efecto perla. Ofrecen buena resistencia a la intemperie</v>
          </cell>
          <cell r="F373" t="str">
            <v>Mica recubierta con óxido de hierro (III)</v>
          </cell>
          <cell r="G373" t="str">
            <v>Sólido</v>
          </cell>
          <cell r="H373" t="str">
            <v>Polvo marrón-rojo</v>
          </cell>
          <cell r="I373">
            <v>213</v>
          </cell>
          <cell r="J373" t="str">
            <v>-</v>
          </cell>
          <cell r="K373" t="str">
            <v>-</v>
          </cell>
          <cell r="L373">
            <v>3.2</v>
          </cell>
          <cell r="M373">
            <v>100</v>
          </cell>
        </row>
        <row r="374">
          <cell r="A374" t="str">
            <v>PZR-1935</v>
          </cell>
          <cell r="B374" t="str">
            <v>IRIODIN 9235 WR RUTILE GREEN PEARL</v>
          </cell>
          <cell r="C374" t="str">
            <v>Pigmento</v>
          </cell>
          <cell r="D374" t="str">
            <v>Otros</v>
          </cell>
          <cell r="E374" t="str">
            <v>Pigmento con efecto perla. Ofrecen buena resistencia a la intemperie</v>
          </cell>
          <cell r="F374" t="str">
            <v>Mica/TiO2/óxido de estaño</v>
          </cell>
          <cell r="G374" t="str">
            <v>Sólido</v>
          </cell>
          <cell r="H374" t="str">
            <v>Polvo verde</v>
          </cell>
          <cell r="I374">
            <v>213</v>
          </cell>
          <cell r="J374" t="str">
            <v>-</v>
          </cell>
          <cell r="K374" t="str">
            <v>-</v>
          </cell>
          <cell r="L374">
            <v>3.0939999999999999</v>
          </cell>
          <cell r="M374">
            <v>100</v>
          </cell>
        </row>
        <row r="375">
          <cell r="A375" t="str">
            <v>PZV-9766</v>
          </cell>
          <cell r="B375" t="str">
            <v>EXTERIOR MEARLIN HI-LITE RED  439X</v>
          </cell>
          <cell r="C375" t="str">
            <v>Pigmento</v>
          </cell>
          <cell r="D375" t="str">
            <v>Otros</v>
          </cell>
          <cell r="E375" t="str">
            <v xml:space="preserve">Hojuelas de mica recubiertas con dióxido de titanio con un reflejo rojo brillante. </v>
          </cell>
          <cell r="F375" t="str">
            <v>Mica recubierta con dióxido de titanio</v>
          </cell>
          <cell r="G375" t="str">
            <v>Sólido</v>
          </cell>
          <cell r="H375" t="str">
            <v>Polvo rojo</v>
          </cell>
          <cell r="I375">
            <v>213</v>
          </cell>
          <cell r="J375" t="str">
            <v>-</v>
          </cell>
          <cell r="K375" t="str">
            <v>-</v>
          </cell>
          <cell r="L375">
            <v>3.3340000000000001</v>
          </cell>
          <cell r="M375">
            <v>100</v>
          </cell>
        </row>
        <row r="376">
          <cell r="A376" t="str">
            <v>PZW-5604</v>
          </cell>
          <cell r="B376" t="str">
            <v>IRIODIN 9205 RUTILE PLATINUM GOLD WR</v>
          </cell>
          <cell r="C376" t="str">
            <v>Pigmento</v>
          </cell>
          <cell r="D376" t="str">
            <v>Otros</v>
          </cell>
          <cell r="E376" t="str">
            <v>Pigmento con efecto perla. Ofrecen buena resistencia a la intemperie</v>
          </cell>
          <cell r="F376" t="str">
            <v>Dioxido de titanio/MICA/SNO2</v>
          </cell>
          <cell r="G376" t="str">
            <v>Sólido</v>
          </cell>
          <cell r="H376" t="str">
            <v>Polvo amarillo</v>
          </cell>
          <cell r="I376" t="str">
            <v>-</v>
          </cell>
          <cell r="J376" t="str">
            <v>-</v>
          </cell>
          <cell r="K376" t="str">
            <v>-</v>
          </cell>
          <cell r="L376">
            <v>3.0939999999999999</v>
          </cell>
          <cell r="M376">
            <v>100</v>
          </cell>
        </row>
        <row r="377">
          <cell r="A377" t="str">
            <v>PZX-9818</v>
          </cell>
          <cell r="B377" t="str">
            <v>IRIODIN 9225 RUTILE BLUE PEARL WR</v>
          </cell>
          <cell r="C377" t="str">
            <v>Pigmento</v>
          </cell>
          <cell r="D377" t="str">
            <v>Otros</v>
          </cell>
          <cell r="E377" t="str">
            <v>Pigmento con efecto perla, de color blancuzco con un reflejo azul pálido</v>
          </cell>
          <cell r="F377" t="str">
            <v>Dióxido de titanio/mica</v>
          </cell>
          <cell r="G377" t="str">
            <v>Sólido</v>
          </cell>
          <cell r="H377" t="str">
            <v>Polvo azul</v>
          </cell>
          <cell r="I377">
            <v>213</v>
          </cell>
          <cell r="J377" t="str">
            <v>-</v>
          </cell>
          <cell r="K377" t="str">
            <v>-</v>
          </cell>
          <cell r="L377">
            <v>3.2</v>
          </cell>
          <cell r="M377">
            <v>100</v>
          </cell>
        </row>
        <row r="378">
          <cell r="A378" t="str">
            <v>RA-24-9537</v>
          </cell>
          <cell r="B378" t="str">
            <v>ALQUIDAN 061</v>
          </cell>
          <cell r="C378" t="str">
            <v>Solvent Resin</v>
          </cell>
          <cell r="D378" t="str">
            <v>Resina alquídica</v>
          </cell>
          <cell r="E378" t="str">
            <v>Resina alquídica corta en aceite de palmiste, de viscosidad intermedia. Imparte buen brillo, buena retención de color y posee buena durabilidad a la intemperie. Combinada con nitrocelulosa o resinas nitrogenadas termoendurecibles confiere flexibilidad. Tiene compatibilidad limitada con resinas cortas en acidos grasos o aceite de coco.</v>
          </cell>
          <cell r="F378" t="str">
            <v>Resina alquidica</v>
          </cell>
          <cell r="G378" t="str">
            <v>Líquido</v>
          </cell>
          <cell r="H378" t="str">
            <v>Líquido ambar</v>
          </cell>
          <cell r="I378">
            <v>7</v>
          </cell>
          <cell r="J378" t="str">
            <v>-</v>
          </cell>
          <cell r="K378" t="str">
            <v>-</v>
          </cell>
          <cell r="L378">
            <v>1.07</v>
          </cell>
          <cell r="M378">
            <v>73</v>
          </cell>
        </row>
        <row r="379">
          <cell r="A379" t="str">
            <v>RA-26-1274</v>
          </cell>
          <cell r="B379" t="str">
            <v>ALQUIDAN 134</v>
          </cell>
          <cell r="C379" t="str">
            <v>Solvent Resin</v>
          </cell>
          <cell r="D379" t="str">
            <v>Resina alquídica</v>
          </cell>
          <cell r="E379" t="str">
            <v>Resina alquidica que se usa en formulación de esmaltes y anticorrosivos de secamiento al aire. Tiene excelente color y capacidad de retenerlo en exteriores e interiores. Excelente flexibilidad, aceptable dureza, buena nivelación y brillo.</v>
          </cell>
          <cell r="F379" t="str">
            <v>Resina alquidica</v>
          </cell>
          <cell r="G379" t="str">
            <v>Líquido</v>
          </cell>
          <cell r="H379" t="str">
            <v>Líquido ambar</v>
          </cell>
          <cell r="I379">
            <v>38</v>
          </cell>
          <cell r="J379" t="str">
            <v>-</v>
          </cell>
          <cell r="K379" t="str">
            <v>-</v>
          </cell>
          <cell r="L379">
            <v>0.93</v>
          </cell>
          <cell r="M379">
            <v>50</v>
          </cell>
        </row>
        <row r="380">
          <cell r="A380" t="str">
            <v>RA-29-3419</v>
          </cell>
          <cell r="B380" t="str">
            <v>SETAL 142 XX-60</v>
          </cell>
          <cell r="C380" t="str">
            <v>Solvent Resin</v>
          </cell>
          <cell r="D380" t="str">
            <v>Resina alquídica</v>
          </cell>
          <cell r="E380" t="str">
            <v>Aceite alquidico corto de rápido secado al aire. Es usado como primer y capa de acabado en aplicaciones metálicas. Ofrece también excelente adherencia en acero. También es adecuado para aplicaciones horneables en combinación con melaminas</v>
          </cell>
          <cell r="F380" t="str">
            <v>SETAL 142 XX-60</v>
          </cell>
          <cell r="G380" t="str">
            <v>Líquido</v>
          </cell>
          <cell r="H380" t="str">
            <v>Líquido amarillo oscuro</v>
          </cell>
          <cell r="I380">
            <v>26</v>
          </cell>
          <cell r="J380">
            <v>1</v>
          </cell>
          <cell r="K380">
            <v>6.93</v>
          </cell>
          <cell r="L380">
            <v>1.02</v>
          </cell>
          <cell r="M380">
            <v>60</v>
          </cell>
        </row>
        <row r="381">
          <cell r="A381" t="str">
            <v>RA-31-1116</v>
          </cell>
          <cell r="B381" t="str">
            <v xml:space="preserve">SETAL 90173 SS 50 </v>
          </cell>
          <cell r="C381" t="str">
            <v>Solvent Resin</v>
          </cell>
          <cell r="D381" t="str">
            <v>Resina alquídica</v>
          </cell>
          <cell r="E381" t="str">
            <v>Resina poliester saturada con buena compatibilidad con CAB, excelente control reológico, buen efecto metálico, buan adherencia y flexibilidad</v>
          </cell>
          <cell r="F381" t="str">
            <v>Resina poliéster</v>
          </cell>
          <cell r="G381" t="str">
            <v>Líquido</v>
          </cell>
          <cell r="H381" t="str">
            <v>Líquido</v>
          </cell>
          <cell r="I381">
            <v>26</v>
          </cell>
          <cell r="J381">
            <v>1</v>
          </cell>
          <cell r="K381" t="str">
            <v>-</v>
          </cell>
          <cell r="L381">
            <v>1.000551</v>
          </cell>
          <cell r="M381">
            <v>50.5</v>
          </cell>
        </row>
        <row r="382">
          <cell r="A382" t="str">
            <v>RA-52-5156</v>
          </cell>
          <cell r="B382" t="str">
            <v>ALQUIDAN 000</v>
          </cell>
          <cell r="C382" t="str">
            <v>Solvent Resin</v>
          </cell>
          <cell r="D382" t="str">
            <v>Resina alquídica</v>
          </cell>
          <cell r="E382" t="str">
            <v>Resina alquídica corta en aceites de linaza y tung, de rápido secamiento al aire, buena dureza, alto brillo y muy resistente al agua y a las grasas. Compatible con las resinas cortas, exceptuando las de coco, con compatibilidad parcial.</v>
          </cell>
          <cell r="F382" t="str">
            <v>Resina alquidica</v>
          </cell>
          <cell r="G382" t="str">
            <v>Líquido</v>
          </cell>
          <cell r="H382" t="str">
            <v>Líquido ambar</v>
          </cell>
          <cell r="I382">
            <v>29</v>
          </cell>
          <cell r="J382" t="str">
            <v>-</v>
          </cell>
          <cell r="K382" t="str">
            <v>-</v>
          </cell>
          <cell r="L382">
            <v>0.99</v>
          </cell>
          <cell r="M382">
            <v>50</v>
          </cell>
        </row>
        <row r="383">
          <cell r="A383" t="str">
            <v>RA-54-1268</v>
          </cell>
          <cell r="B383" t="str">
            <v xml:space="preserve">NEBORES SP 24-65 DP </v>
          </cell>
          <cell r="C383" t="str">
            <v>Solvent Resin</v>
          </cell>
          <cell r="D383" t="str">
            <v>Resina alquídica</v>
          </cell>
          <cell r="E383">
            <v>0</v>
          </cell>
          <cell r="F383" t="str">
            <v xml:space="preserve">NEBORES SP 24-65 DP </v>
          </cell>
          <cell r="G383" t="str">
            <v>Líquido</v>
          </cell>
          <cell r="H383" t="str">
            <v>Líquido</v>
          </cell>
          <cell r="I383" t="str">
            <v>_</v>
          </cell>
          <cell r="J383" t="str">
            <v>-</v>
          </cell>
          <cell r="K383">
            <v>8</v>
          </cell>
          <cell r="L383">
            <v>0.97</v>
          </cell>
          <cell r="M383">
            <v>65</v>
          </cell>
        </row>
        <row r="384">
          <cell r="A384" t="str">
            <v>RA-91-2068</v>
          </cell>
          <cell r="B384" t="str">
            <v>SETAL 10-1010</v>
          </cell>
          <cell r="C384" t="str">
            <v>Solvent Resin</v>
          </cell>
          <cell r="D384" t="str">
            <v>Resina alquídica</v>
          </cell>
          <cell r="E384" t="str">
            <v>Dispersión de cera de polietileno que es usada para mejorar la orientación del aluminio y la antisedimentación</v>
          </cell>
          <cell r="F384" t="str">
            <v>Dispersión de cera de polietileno</v>
          </cell>
          <cell r="G384" t="str">
            <v>Líquido</v>
          </cell>
          <cell r="H384" t="str">
            <v>Líquido blanco</v>
          </cell>
          <cell r="I384">
            <v>27</v>
          </cell>
          <cell r="J384" t="str">
            <v>-</v>
          </cell>
          <cell r="K384" t="str">
            <v>-</v>
          </cell>
          <cell r="L384">
            <v>0.874</v>
          </cell>
          <cell r="M384">
            <v>6.5</v>
          </cell>
        </row>
        <row r="385">
          <cell r="A385" t="str">
            <v>RA-92-1617</v>
          </cell>
          <cell r="B385" t="str">
            <v>ALQUIDAN 012</v>
          </cell>
          <cell r="C385" t="str">
            <v>Solvent Resin</v>
          </cell>
          <cell r="D385" t="str">
            <v>Resina alquídica</v>
          </cell>
          <cell r="E385" t="str">
            <v>Resina alquidica corta en aceite de castor que confiere gran dureza, buen brillo y excelente ahesión de esmaltes  horneables que poseen una gran resistencia al amarillentamiento por efecto de luz o del calor. Presenta baja tendecia al hervido</v>
          </cell>
          <cell r="F385" t="str">
            <v>Resina alquidica</v>
          </cell>
          <cell r="G385" t="str">
            <v>Líquido</v>
          </cell>
          <cell r="H385" t="str">
            <v>Líquido ambar</v>
          </cell>
          <cell r="I385">
            <v>60.5</v>
          </cell>
          <cell r="J385" t="str">
            <v>-</v>
          </cell>
          <cell r="K385" t="str">
            <v>-</v>
          </cell>
          <cell r="L385">
            <v>1.03</v>
          </cell>
          <cell r="M385">
            <v>60</v>
          </cell>
        </row>
        <row r="386">
          <cell r="A386" t="str">
            <v>RA-92-9376</v>
          </cell>
          <cell r="B386" t="str">
            <v>ALKYD RESIN AL-110-50XFB</v>
          </cell>
          <cell r="C386" t="str">
            <v>Solvent Resin</v>
          </cell>
          <cell r="D386" t="str">
            <v>Resina alquídica</v>
          </cell>
          <cell r="E386" t="str">
            <v>Resina alquidal corta con buena resistencia química y a la intemperie, compatible con nitrocelulosa. Soluble en solvente aromáticos y cetonas. Con el paso del tiempo puede desarrollar opalescencia</v>
          </cell>
          <cell r="F386" t="str">
            <v>Resina alquidica</v>
          </cell>
          <cell r="G386" t="str">
            <v>Líquido</v>
          </cell>
          <cell r="H386" t="str">
            <v>Líquido</v>
          </cell>
          <cell r="I386">
            <v>27</v>
          </cell>
          <cell r="J386" t="str">
            <v>-</v>
          </cell>
          <cell r="K386" t="str">
            <v>-</v>
          </cell>
          <cell r="L386">
            <v>1.05</v>
          </cell>
          <cell r="M386">
            <v>50</v>
          </cell>
        </row>
        <row r="387">
          <cell r="A387" t="str">
            <v>RA-97-6414</v>
          </cell>
          <cell r="B387" t="str">
            <v>ALQUIDAN 077</v>
          </cell>
          <cell r="C387" t="str">
            <v>Solvent Resin</v>
          </cell>
          <cell r="D387" t="str">
            <v>Resina alquídica</v>
          </cell>
          <cell r="E387" t="str">
            <v>Resina alquídica corta en aceite de coco para lacas catalizadas no amarillentables de alto desempeño, lacas y masillas nitro para autos</v>
          </cell>
          <cell r="F387" t="str">
            <v>Resina alquidica</v>
          </cell>
          <cell r="G387" t="str">
            <v>Líquido</v>
          </cell>
          <cell r="H387" t="str">
            <v>Líquido ambar</v>
          </cell>
          <cell r="I387">
            <v>23</v>
          </cell>
          <cell r="J387" t="str">
            <v>-</v>
          </cell>
          <cell r="K387" t="str">
            <v>-</v>
          </cell>
          <cell r="L387">
            <v>1.04</v>
          </cell>
          <cell r="M387">
            <v>74</v>
          </cell>
        </row>
        <row r="388">
          <cell r="A388" t="str">
            <v>RA-99-1166</v>
          </cell>
          <cell r="B388" t="str">
            <v>SETAL 10-41031</v>
          </cell>
          <cell r="C388" t="str">
            <v>Solvent Resin</v>
          </cell>
          <cell r="D388" t="str">
            <v>Resina alquídica</v>
          </cell>
          <cell r="E388" t="str">
            <v>Aditivo plastificante</v>
          </cell>
          <cell r="F388" t="str">
            <v>Resina alquidica en xileno</v>
          </cell>
          <cell r="G388" t="str">
            <v>Líquido</v>
          </cell>
          <cell r="H388" t="str">
            <v>Líquido</v>
          </cell>
          <cell r="I388">
            <v>27</v>
          </cell>
          <cell r="J388" t="str">
            <v>-</v>
          </cell>
          <cell r="K388" t="str">
            <v>-</v>
          </cell>
          <cell r="L388">
            <v>1.01</v>
          </cell>
          <cell r="M388">
            <v>75</v>
          </cell>
        </row>
        <row r="389">
          <cell r="A389" t="str">
            <v>RC-15-7169</v>
          </cell>
          <cell r="B389" t="str">
            <v>FV 770 V44</v>
          </cell>
          <cell r="C389" t="str">
            <v>Solvent Resin</v>
          </cell>
          <cell r="D389" t="str">
            <v>Resina</v>
          </cell>
          <cell r="E389" t="str">
            <v xml:space="preserve">Resina </v>
          </cell>
          <cell r="F389" t="str">
            <v>microgel acrílico</v>
          </cell>
          <cell r="G389" t="str">
            <v>líquido</v>
          </cell>
          <cell r="H389" t="str">
            <v>Líquido</v>
          </cell>
          <cell r="I389">
            <v>-4</v>
          </cell>
          <cell r="J389">
            <v>0.8</v>
          </cell>
          <cell r="K389" t="str">
            <v>_</v>
          </cell>
          <cell r="L389">
            <v>0.86</v>
          </cell>
          <cell r="M389">
            <v>44</v>
          </cell>
        </row>
        <row r="390">
          <cell r="A390" t="str">
            <v>RC-17-6650</v>
          </cell>
          <cell r="B390" t="str">
            <v>NEBORES HBS 20-60 X</v>
          </cell>
          <cell r="C390" t="str">
            <v>Solvent Resin</v>
          </cell>
          <cell r="D390" t="str">
            <v>Resina acrílica</v>
          </cell>
          <cell r="E390" t="str">
            <v>Resina acrílica , estireno hidroxilado</v>
          </cell>
          <cell r="F390" t="str">
            <v>NEBORES HBS 20-60 X</v>
          </cell>
          <cell r="G390" t="str">
            <v>Líquido</v>
          </cell>
          <cell r="H390" t="str">
            <v>Líquido</v>
          </cell>
          <cell r="I390">
            <v>22</v>
          </cell>
          <cell r="J390" t="str">
            <v>-</v>
          </cell>
          <cell r="K390">
            <v>6</v>
          </cell>
          <cell r="L390">
            <v>0.97994110000000001</v>
          </cell>
          <cell r="M390">
            <v>60</v>
          </cell>
        </row>
        <row r="391">
          <cell r="A391" t="str">
            <v>RC-24-5181</v>
          </cell>
          <cell r="B391" t="str">
            <v>SETALUX C-91757 VX 60</v>
          </cell>
          <cell r="C391" t="str">
            <v>Solvent Resin</v>
          </cell>
          <cell r="D391" t="str">
            <v>Resina acrílica</v>
          </cell>
          <cell r="E391" t="str">
            <v>Resina acrílica con excelente brillo, buenas propiedades mecánicas, resistencia a solventes y ácidos, buena adherencia, excelente resistencia al ambiente y buenas propiedades de aplicación.</v>
          </cell>
          <cell r="F391" t="str">
            <v>Resina acrílica</v>
          </cell>
          <cell r="G391" t="str">
            <v>Líquido</v>
          </cell>
          <cell r="H391" t="str">
            <v>Líquido incoloro</v>
          </cell>
          <cell r="I391">
            <v>26</v>
          </cell>
          <cell r="J391">
            <v>1</v>
          </cell>
          <cell r="K391" t="str">
            <v>-</v>
          </cell>
          <cell r="L391">
            <v>0.99815469999999995</v>
          </cell>
          <cell r="M391">
            <v>60</v>
          </cell>
        </row>
        <row r="392">
          <cell r="A392" t="str">
            <v>RC-25-1201</v>
          </cell>
          <cell r="B392" t="str">
            <v>REFINISH TOPCOAT ACRYLIC RESIN</v>
          </cell>
          <cell r="C392" t="str">
            <v>Solvent Resin</v>
          </cell>
          <cell r="D392" t="str">
            <v>Resina acrílica</v>
          </cell>
          <cell r="E392" t="str">
            <v>Se usa como resina para pinturas domésticas</v>
          </cell>
          <cell r="F392" t="str">
            <v>Solución de resina acrílica</v>
          </cell>
          <cell r="G392" t="str">
            <v>líquido</v>
          </cell>
          <cell r="H392" t="str">
            <v>Líquido</v>
          </cell>
          <cell r="I392">
            <v>25</v>
          </cell>
          <cell r="J392" t="str">
            <v>_</v>
          </cell>
          <cell r="K392" t="str">
            <v>_</v>
          </cell>
          <cell r="L392">
            <v>0.96</v>
          </cell>
          <cell r="M392">
            <v>61</v>
          </cell>
        </row>
        <row r="393">
          <cell r="A393" t="str">
            <v>RC-34-8091</v>
          </cell>
          <cell r="B393" t="str">
            <v>SETALUX 17-1608</v>
          </cell>
          <cell r="C393" t="str">
            <v>Solvent Resin</v>
          </cell>
          <cell r="D393" t="str">
            <v>Resina acrílica</v>
          </cell>
          <cell r="E393" t="str">
            <v>Resina acrílica con excelente brillo, buenas propiedades mecánicas, resistencia a solventes y ácidos, buena adherencia, excelente resistencia al ambiente y buenas propiedades de aplicación.</v>
          </cell>
          <cell r="F393" t="str">
            <v>Resina acrílica</v>
          </cell>
          <cell r="G393" t="str">
            <v>líquido</v>
          </cell>
          <cell r="H393" t="str">
            <v>Líquido</v>
          </cell>
          <cell r="I393">
            <v>27</v>
          </cell>
          <cell r="J393" t="str">
            <v>_</v>
          </cell>
          <cell r="K393" t="str">
            <v>_</v>
          </cell>
          <cell r="L393">
            <v>1.02</v>
          </cell>
          <cell r="M393">
            <v>60</v>
          </cell>
        </row>
        <row r="394">
          <cell r="A394" t="str">
            <v>RC-35-4009</v>
          </cell>
          <cell r="B394" t="str">
            <v>JONCRYL 909</v>
          </cell>
          <cell r="C394" t="str">
            <v>Solvent Resin</v>
          </cell>
          <cell r="D394" t="str">
            <v>Resina acrílica</v>
          </cell>
          <cell r="E394" t="str">
            <v>Emulsión</v>
          </cell>
          <cell r="F394" t="str">
            <v>Polímero  estireno acrílico</v>
          </cell>
          <cell r="G394" t="str">
            <v>líquido</v>
          </cell>
          <cell r="H394" t="str">
            <v>líquido</v>
          </cell>
          <cell r="I394">
            <v>18</v>
          </cell>
          <cell r="J394" t="str">
            <v>_</v>
          </cell>
          <cell r="K394" t="str">
            <v>_</v>
          </cell>
          <cell r="L394">
            <v>1.03</v>
          </cell>
          <cell r="M394">
            <v>68</v>
          </cell>
        </row>
        <row r="395">
          <cell r="A395" t="str">
            <v>RC-36-3674</v>
          </cell>
          <cell r="B395" t="str">
            <v xml:space="preserve">NEBORES HM 29-73 BX </v>
          </cell>
          <cell r="C395" t="str">
            <v>Solvent Resin</v>
          </cell>
          <cell r="D395" t="str">
            <v>Resina acrílica</v>
          </cell>
          <cell r="E395" t="str">
            <v>Resina acrílica</v>
          </cell>
          <cell r="F395" t="str">
            <v xml:space="preserve">NEBORES HM 29-73 BX </v>
          </cell>
          <cell r="G395" t="str">
            <v>Líquido</v>
          </cell>
          <cell r="H395" t="str">
            <v>Líquido</v>
          </cell>
          <cell r="I395">
            <v>42</v>
          </cell>
          <cell r="J395" t="str">
            <v>-</v>
          </cell>
          <cell r="K395" t="str">
            <v>-</v>
          </cell>
          <cell r="L395">
            <v>1.0429999999999999</v>
          </cell>
          <cell r="M395">
            <v>73.319999999999993</v>
          </cell>
        </row>
        <row r="396">
          <cell r="A396" t="str">
            <v>RC-36-4237</v>
          </cell>
          <cell r="B396" t="str">
            <v>770.123 HYDROXYLATED ACRYLIC</v>
          </cell>
          <cell r="C396" t="str">
            <v>Solvent Resin</v>
          </cell>
          <cell r="D396" t="str">
            <v>Resina acrílica</v>
          </cell>
          <cell r="E396" t="str">
            <v>Resina acrílica poliol con mejorada resistencia al ácido y al rayado cuando se formula lacas convencionales 1K.</v>
          </cell>
          <cell r="F396" t="str">
            <v>Solución Resina acrílica hidroxilada</v>
          </cell>
          <cell r="G396" t="str">
            <v>Líquido</v>
          </cell>
          <cell r="H396" t="str">
            <v>Líquido</v>
          </cell>
          <cell r="I396">
            <v>27</v>
          </cell>
          <cell r="J396" t="str">
            <v>-</v>
          </cell>
          <cell r="K396" t="str">
            <v>-</v>
          </cell>
          <cell r="L396">
            <v>1.0181659999999999</v>
          </cell>
          <cell r="M396">
            <v>64.5</v>
          </cell>
        </row>
        <row r="397">
          <cell r="A397" t="str">
            <v>RC-37-2627</v>
          </cell>
          <cell r="B397" t="str">
            <v>SETALUX C 1151 XX-51</v>
          </cell>
          <cell r="C397" t="str">
            <v>Solvent Resin</v>
          </cell>
          <cell r="D397" t="str">
            <v>Resina acrílica</v>
          </cell>
          <cell r="E397" t="str">
            <v>Resina acrílica hidroxilada que en combinación con poliisocianatos alifáticos provee excelente dureza, muy buena durabilidad en exteriores, buenas propiedades mecánicas</v>
          </cell>
          <cell r="F397" t="str">
            <v>Resina hidroxi acrílica</v>
          </cell>
          <cell r="G397" t="str">
            <v>Líquido</v>
          </cell>
          <cell r="H397" t="str">
            <v>Líquido</v>
          </cell>
          <cell r="I397">
            <v>25</v>
          </cell>
          <cell r="J397" t="str">
            <v>-</v>
          </cell>
          <cell r="K397" t="str">
            <v>-</v>
          </cell>
          <cell r="L397">
            <v>0.99</v>
          </cell>
          <cell r="M397">
            <v>51</v>
          </cell>
        </row>
        <row r="398">
          <cell r="A398" t="str">
            <v>RC-52-3233</v>
          </cell>
          <cell r="B398" t="str">
            <v>PARALOID AU-2608</v>
          </cell>
          <cell r="C398" t="str">
            <v>Solvent Resin</v>
          </cell>
          <cell r="D398" t="str">
            <v>Resina acrílica</v>
          </cell>
          <cell r="E398" t="str">
            <v xml:space="preserve">Resina acrílica que retiene el brillo y el color. Mantiene la integridad de la película cuando es expuesta a químicos corrosivos. Cura a temperaturas bajas. </v>
          </cell>
          <cell r="F398" t="str">
            <v xml:space="preserve">Polímero acrílico </v>
          </cell>
          <cell r="G398" t="str">
            <v>Líquido</v>
          </cell>
          <cell r="H398" t="str">
            <v>Líquido claro</v>
          </cell>
          <cell r="I398">
            <v>27</v>
          </cell>
          <cell r="J398" t="str">
            <v>-</v>
          </cell>
          <cell r="K398" t="str">
            <v>-</v>
          </cell>
          <cell r="L398">
            <v>1.02</v>
          </cell>
          <cell r="M398">
            <v>60</v>
          </cell>
        </row>
        <row r="399">
          <cell r="A399" t="str">
            <v>RC-62-1568</v>
          </cell>
          <cell r="B399" t="str">
            <v>SETALUX 1801 SA-53</v>
          </cell>
          <cell r="C399" t="str">
            <v>Solvent Resin</v>
          </cell>
          <cell r="D399" t="str">
            <v>Resina acrílica</v>
          </cell>
          <cell r="E399" t="str">
            <v xml:space="preserve">Dispersión acrílica no acuosa, que proporciona brillo, flexibilidad, durabilidad y rápida velocidad de secado. </v>
          </cell>
          <cell r="F399" t="str">
            <v>Dispersión acrilica</v>
          </cell>
          <cell r="G399" t="str">
            <v>Líquido</v>
          </cell>
          <cell r="H399" t="str">
            <v>Líquido blanco</v>
          </cell>
          <cell r="I399">
            <v>21</v>
          </cell>
          <cell r="J399">
            <v>1</v>
          </cell>
          <cell r="K399">
            <v>9.4</v>
          </cell>
          <cell r="L399">
            <v>0.92997339999999995</v>
          </cell>
          <cell r="M399">
            <v>53</v>
          </cell>
        </row>
        <row r="400">
          <cell r="A400" t="str">
            <v>RC-69-4029</v>
          </cell>
          <cell r="B400" t="str">
            <v>PARALOID AU-608X</v>
          </cell>
          <cell r="C400" t="str">
            <v>Solvent Resin</v>
          </cell>
          <cell r="D400" t="str">
            <v>Resina acrílica</v>
          </cell>
          <cell r="E400" t="str">
            <v>Resina poliol acrílica diseñada para producir recubrimientos duros, resistentes y durables cuando es mezclada con isocianatos alifáticos. Retienen el brillo, el color, tiene resistencia ante químicos corrosivos, resistencia a la abrasión y al agrietamiento, además puede curar a bajas temperaturas</v>
          </cell>
          <cell r="F400" t="str">
            <v>Resina acrílica</v>
          </cell>
          <cell r="G400" t="str">
            <v>Líquido</v>
          </cell>
          <cell r="H400" t="str">
            <v>-</v>
          </cell>
          <cell r="I400">
            <v>27</v>
          </cell>
          <cell r="J400">
            <v>1.1000000000000001</v>
          </cell>
          <cell r="K400" t="str">
            <v>-</v>
          </cell>
          <cell r="L400">
            <v>0.998</v>
          </cell>
          <cell r="M400">
            <v>58</v>
          </cell>
        </row>
        <row r="401">
          <cell r="A401" t="str">
            <v>RC-71-1247</v>
          </cell>
          <cell r="B401" t="str">
            <v>POLIOL 287</v>
          </cell>
          <cell r="C401" t="str">
            <v>Solvent Resin</v>
          </cell>
          <cell r="D401" t="str">
            <v>Resina acrílica</v>
          </cell>
          <cell r="E401" t="str">
            <v>Resina acrílica hidroxilada que entrecruzada con poliisociantos aifáticos y aromáticos produce bases rellenadoras de tipo 2K con buena lijabilidad, adherencia y velocidad de secado. Entrecruzada con isocianatos alifáticos produce barnices de rápido secado, buen brillo, flexibilidad, resistencia a solventes, dureza y excelente nivelación.</v>
          </cell>
          <cell r="F401" t="str">
            <v>Resina acrílica</v>
          </cell>
          <cell r="G401" t="str">
            <v>Líquido</v>
          </cell>
          <cell r="H401" t="str">
            <v>Líquido indoloro</v>
          </cell>
          <cell r="I401">
            <v>23</v>
          </cell>
          <cell r="J401">
            <v>1.1000000000000001</v>
          </cell>
          <cell r="K401">
            <v>1.01</v>
          </cell>
          <cell r="L401">
            <v>1.01</v>
          </cell>
          <cell r="M401">
            <v>60</v>
          </cell>
        </row>
        <row r="402">
          <cell r="A402" t="str">
            <v>RC-73-2387</v>
          </cell>
          <cell r="B402" t="str">
            <v>ACRYLIC RESIN</v>
          </cell>
          <cell r="C402" t="str">
            <v>Solvent Resin</v>
          </cell>
          <cell r="D402" t="str">
            <v>Resina acrílica</v>
          </cell>
          <cell r="E402" t="str">
            <v>Tiene muy buena vesatilidad, ya que tiene muchas formas de uso en la industria automotriz</v>
          </cell>
          <cell r="F402" t="str">
            <v>Acrílico</v>
          </cell>
          <cell r="G402" t="str">
            <v>líquido</v>
          </cell>
          <cell r="H402" t="str">
            <v>Líquido amarillo</v>
          </cell>
          <cell r="I402">
            <v>31</v>
          </cell>
          <cell r="J402" t="str">
            <v>_</v>
          </cell>
          <cell r="K402" t="str">
            <v>_</v>
          </cell>
          <cell r="L402">
            <v>1.03</v>
          </cell>
          <cell r="M402">
            <v>79.7</v>
          </cell>
        </row>
        <row r="403">
          <cell r="A403" t="str">
            <v>RC-73-5589</v>
          </cell>
          <cell r="B403" t="str">
            <v>SETALUX C-1757 VV-70</v>
          </cell>
          <cell r="C403" t="str">
            <v>Solvent Resin</v>
          </cell>
          <cell r="D403" t="str">
            <v>Resina acrílica</v>
          </cell>
          <cell r="E403" t="str">
            <v>Resina acrílica con buen brillo, flexible, durable, buena resistencia química y con rápida velocidad de secado. Se usa en barnices y lacas en la industria automotriz OEM</v>
          </cell>
          <cell r="F403" t="str">
            <v>Resina acrílica</v>
          </cell>
          <cell r="G403" t="str">
            <v>Líquido</v>
          </cell>
          <cell r="H403" t="str">
            <v>-</v>
          </cell>
          <cell r="I403">
            <v>42</v>
          </cell>
          <cell r="J403">
            <v>1</v>
          </cell>
          <cell r="K403" t="str">
            <v>-</v>
          </cell>
          <cell r="L403">
            <v>1.028111</v>
          </cell>
          <cell r="M403">
            <v>70</v>
          </cell>
        </row>
        <row r="404">
          <cell r="A404" t="str">
            <v>RC-89-3515</v>
          </cell>
          <cell r="B404" t="str">
            <v>AUTOMOTIVE REFINISH CLEAR</v>
          </cell>
          <cell r="C404" t="str">
            <v>Solvent Resin</v>
          </cell>
          <cell r="D404" t="str">
            <v>Resina acrílica</v>
          </cell>
          <cell r="E404" t="str">
            <v>Se usa como resina para pinturas domésticas</v>
          </cell>
          <cell r="F404" t="str">
            <v>Solución Resina acrílica</v>
          </cell>
          <cell r="G404" t="str">
            <v>Líquido</v>
          </cell>
          <cell r="H404" t="str">
            <v>Líquido incoloro</v>
          </cell>
          <cell r="I404">
            <v>26</v>
          </cell>
          <cell r="J404">
            <v>1</v>
          </cell>
          <cell r="K404">
            <v>7.6</v>
          </cell>
          <cell r="L404">
            <v>1.0185249999999999</v>
          </cell>
          <cell r="M404">
            <v>60</v>
          </cell>
        </row>
        <row r="405">
          <cell r="A405" t="str">
            <v>RC-93-4669</v>
          </cell>
          <cell r="B405" t="str">
            <v>SETALUX 1756 VV65</v>
          </cell>
          <cell r="C405" t="str">
            <v>Solvent Resin</v>
          </cell>
          <cell r="D405" t="str">
            <v>Resina acrílica</v>
          </cell>
          <cell r="E405" t="str">
            <v>Resina acrílica altos sólidos con buena durabilidad y brillo</v>
          </cell>
          <cell r="F405" t="str">
            <v>Solución Resina acrílica</v>
          </cell>
          <cell r="G405" t="str">
            <v>Líquido</v>
          </cell>
          <cell r="H405" t="str">
            <v>Líquido claro</v>
          </cell>
          <cell r="I405">
            <v>40</v>
          </cell>
          <cell r="J405">
            <v>1</v>
          </cell>
          <cell r="K405" t="str">
            <v>-</v>
          </cell>
          <cell r="L405">
            <v>0.99815469999999995</v>
          </cell>
          <cell r="M405">
            <v>65</v>
          </cell>
        </row>
        <row r="406">
          <cell r="A406" t="str">
            <v>RC-94-7779</v>
          </cell>
          <cell r="B406" t="str">
            <v>SETALUX C1152 SS-51/1152 SS-51</v>
          </cell>
          <cell r="C406" t="str">
            <v>Solvent Resin</v>
          </cell>
          <cell r="D406" t="str">
            <v>Resina acrílica</v>
          </cell>
          <cell r="E406" t="str">
            <v>Resina poliol acrilica que se usa en combinación con poliisociantos alifáticos. Provee facilidad de aplicación, buena formación de la película, resistencia química, nivelación y flujo. Se recomienda para barnices y lacas transparentes en sistemas húmedo sobre húmedo y para capas de acabado de alto brillo sobre metal.</v>
          </cell>
          <cell r="F406" t="str">
            <v>Solución polímero acrílico</v>
          </cell>
          <cell r="G406" t="str">
            <v>Líquido</v>
          </cell>
          <cell r="H406" t="str">
            <v>Líquido incoloro</v>
          </cell>
          <cell r="I406">
            <v>26</v>
          </cell>
          <cell r="J406">
            <v>1</v>
          </cell>
          <cell r="K406" t="str">
            <v>-</v>
          </cell>
          <cell r="L406">
            <v>0.97799999999999998</v>
          </cell>
          <cell r="M406">
            <v>51</v>
          </cell>
        </row>
        <row r="407">
          <cell r="A407" t="str">
            <v>RC-96-3335</v>
          </cell>
          <cell r="B407" t="str">
            <v>SETALUX 1184 SS-51</v>
          </cell>
          <cell r="C407" t="str">
            <v>Solvent Resin</v>
          </cell>
          <cell r="D407" t="str">
            <v>Resina acrílica</v>
          </cell>
          <cell r="E407" t="str">
            <v>Resina poliol acrílica con excelente secado rápido, muy buen endurecimiento, buena capacidad de apilamiento, larga vida útil, buena resistencia química, buena resistencia a la luz y buena compatibilidad con poli-isocianatos</v>
          </cell>
          <cell r="F407" t="str">
            <v>Resina acrílica</v>
          </cell>
          <cell r="G407" t="str">
            <v>Líquido</v>
          </cell>
          <cell r="H407" t="str">
            <v>Líquido incoloro</v>
          </cell>
          <cell r="I407">
            <v>26</v>
          </cell>
          <cell r="J407">
            <v>1</v>
          </cell>
          <cell r="K407" t="str">
            <v>-</v>
          </cell>
          <cell r="L407">
            <v>1.01</v>
          </cell>
          <cell r="M407">
            <v>51</v>
          </cell>
        </row>
        <row r="408">
          <cell r="A408" t="str">
            <v>RC-97-1864</v>
          </cell>
          <cell r="B408" t="str">
            <v>ACRYLOID B-84, 45%</v>
          </cell>
          <cell r="C408" t="str">
            <v>Solvent Resin</v>
          </cell>
          <cell r="D408" t="str">
            <v>Resina acrílica</v>
          </cell>
          <cell r="E408" t="str">
            <v xml:space="preserve">Resina acrílica con una característica única de adhesión de aire seco (air-dry adhesion) a sustratos termoestables. Se puede usar en recubrimientos que se adherirán a superficies problemáticas como poliésters reforzados con fibra de vidrio, acrilicos termoestables, acabados poliester y alquidicos y varios plásticos </v>
          </cell>
          <cell r="F408" t="str">
            <v>Resina acrílica</v>
          </cell>
          <cell r="G408" t="str">
            <v>Líquido</v>
          </cell>
          <cell r="H408" t="str">
            <v>Líquido amarillo</v>
          </cell>
          <cell r="I408">
            <v>9</v>
          </cell>
          <cell r="J408" t="str">
            <v>-</v>
          </cell>
          <cell r="K408" t="str">
            <v>-</v>
          </cell>
          <cell r="L408">
            <v>0.94799999999999995</v>
          </cell>
          <cell r="M408">
            <v>45</v>
          </cell>
        </row>
        <row r="409">
          <cell r="A409" t="str">
            <v>RC-99-2580</v>
          </cell>
          <cell r="B409" t="str">
            <v>ACRYLIC POLYOL FOR AUTO REFINISH</v>
          </cell>
          <cell r="C409" t="str">
            <v>Solvent Resin</v>
          </cell>
          <cell r="D409" t="str">
            <v>Acrílico</v>
          </cell>
          <cell r="E409" t="str">
            <v>Su función principal es reducir la viscosidad de las pinturas.</v>
          </cell>
          <cell r="F409" t="str">
            <v>Recina acrílica</v>
          </cell>
          <cell r="G409" t="str">
            <v>líquido</v>
          </cell>
          <cell r="H409" t="str">
            <v>Líquido</v>
          </cell>
          <cell r="I409">
            <v>29</v>
          </cell>
          <cell r="J409" t="str">
            <v>_</v>
          </cell>
          <cell r="K409" t="str">
            <v>_</v>
          </cell>
          <cell r="L409">
            <v>1.01</v>
          </cell>
          <cell r="M409">
            <v>50</v>
          </cell>
        </row>
        <row r="410">
          <cell r="A410" t="str">
            <v>RCP-4623</v>
          </cell>
          <cell r="B410" t="str">
            <v>PARALOID B-44 100%</v>
          </cell>
          <cell r="C410" t="str">
            <v>Solvent Resin</v>
          </cell>
          <cell r="D410" t="str">
            <v>Resina acrílica</v>
          </cell>
          <cell r="E410" t="str">
            <v>Resina acrílica que provee una excelente combinación de dureza, flexibilidad y adherencia a varios sustratos.  Se solubiliza en hidrocarburos armáticos, ésteres y cetonas.</v>
          </cell>
          <cell r="F410" t="str">
            <v>Resina acrílica</v>
          </cell>
          <cell r="G410" t="str">
            <v>Sólido</v>
          </cell>
          <cell r="H410" t="str">
            <v>Polvo incoloro</v>
          </cell>
          <cell r="I410" t="str">
            <v>-</v>
          </cell>
          <cell r="J410" t="str">
            <v>-</v>
          </cell>
          <cell r="K410" t="str">
            <v>-</v>
          </cell>
          <cell r="L410">
            <v>1.1479379999999999</v>
          </cell>
          <cell r="M410">
            <v>100</v>
          </cell>
        </row>
        <row r="411">
          <cell r="A411" t="str">
            <v>RE-37-2510</v>
          </cell>
          <cell r="B411" t="str">
            <v>ANDEPOX 962</v>
          </cell>
          <cell r="C411" t="str">
            <v>Solvent Resin</v>
          </cell>
          <cell r="D411" t="str">
            <v>Resina Epoxy</v>
          </cell>
          <cell r="E411" t="str">
            <v>Resina epóxica que presenta buen color y brillo inicial y excelente retención de estas propiedades al sobrehorneo. Presenta gran durabilidad, resistencia al agua y al jabón, excelente flexibilidad, adherencia y flujo. Totalmente soluble en disolventes aromáticos.</v>
          </cell>
          <cell r="F411" t="str">
            <v>Resina</v>
          </cell>
          <cell r="G411" t="str">
            <v>Líquido</v>
          </cell>
          <cell r="H411" t="str">
            <v>Líquido ambar</v>
          </cell>
          <cell r="I411">
            <v>60.5</v>
          </cell>
          <cell r="J411" t="str">
            <v>-</v>
          </cell>
          <cell r="K411" t="str">
            <v>-</v>
          </cell>
          <cell r="L411">
            <v>0.96</v>
          </cell>
          <cell r="M411">
            <v>50</v>
          </cell>
        </row>
        <row r="412">
          <cell r="A412" t="str">
            <v>RE-39-7165</v>
          </cell>
          <cell r="B412" t="str">
            <v xml:space="preserve">ARALDITE EPN 1180X80/D.E.N.438-X80 </v>
          </cell>
          <cell r="C412" t="str">
            <v>Solvent Resin</v>
          </cell>
          <cell r="D412" t="str">
            <v>Resina Epoxy</v>
          </cell>
          <cell r="E412" t="str">
            <v>Resina epóxica multifuncional, provee alta densidad de entrecruzamiento cuando está bien curada. Tiene alta resistencia quíimca y  la temperatura</v>
          </cell>
          <cell r="F412" t="str">
            <v>Resina Novolak epoxi fenol</v>
          </cell>
          <cell r="G412" t="str">
            <v>Líquido</v>
          </cell>
          <cell r="H412" t="str">
            <v>Líquido amarilloso</v>
          </cell>
          <cell r="I412">
            <v>24</v>
          </cell>
          <cell r="J412" t="str">
            <v>-</v>
          </cell>
          <cell r="K412" t="str">
            <v>-</v>
          </cell>
          <cell r="L412">
            <v>1.1299999999999999</v>
          </cell>
          <cell r="M412">
            <v>80</v>
          </cell>
        </row>
        <row r="413">
          <cell r="A413" t="str">
            <v>RE-53-3667</v>
          </cell>
          <cell r="B413" t="str">
            <v>RESINA DER 671-X75</v>
          </cell>
          <cell r="C413" t="str">
            <v>Solvent Resin</v>
          </cell>
          <cell r="D413" t="str">
            <v>Resina Epoxy</v>
          </cell>
          <cell r="E413" t="str">
            <v>Resina epóxica de bajo peso molecular, que formulada con endurecedores poliamina o poliamida forman una excelente base para recubrimientos de alta calidad. Es adecuada para un buen curado a temperatura ambiente, mejora la resistencia a la corrosión. Tiene buena dureza, adherencia y flexibilidad.</v>
          </cell>
          <cell r="F413" t="str">
            <v>Resina</v>
          </cell>
          <cell r="G413" t="str">
            <v>Líquido</v>
          </cell>
          <cell r="H413" t="str">
            <v>Líquido amarillo</v>
          </cell>
          <cell r="I413">
            <v>26</v>
          </cell>
          <cell r="J413">
            <v>1.1000000000000001</v>
          </cell>
          <cell r="K413" t="str">
            <v>-</v>
          </cell>
          <cell r="L413">
            <v>1.0680000000000001</v>
          </cell>
          <cell r="M413">
            <v>75</v>
          </cell>
        </row>
        <row r="414">
          <cell r="A414" t="str">
            <v>RE-56-4157</v>
          </cell>
          <cell r="B414" t="str">
            <v>EPIKOTE 1001 X75 /EPON 1001/D.E.R. 671 X 75</v>
          </cell>
          <cell r="C414" t="str">
            <v>Solvent Resin</v>
          </cell>
          <cell r="D414" t="str">
            <v>Epóxido</v>
          </cell>
          <cell r="E414" t="str">
            <v>Mejora la adherencia de las pinturas</v>
          </cell>
          <cell r="F414" t="str">
            <v xml:space="preserve">Resina epoxica </v>
          </cell>
          <cell r="G414" t="str">
            <v>líquido</v>
          </cell>
          <cell r="H414" t="str">
            <v>Líquido</v>
          </cell>
          <cell r="I414">
            <v>26</v>
          </cell>
          <cell r="J414" t="str">
            <v>_</v>
          </cell>
          <cell r="K414" t="str">
            <v>_</v>
          </cell>
          <cell r="L414">
            <v>1.08</v>
          </cell>
          <cell r="M414">
            <v>75</v>
          </cell>
        </row>
        <row r="415">
          <cell r="A415" t="str">
            <v>RE-63-2480</v>
          </cell>
          <cell r="B415" t="str">
            <v>EPON RESIN 862/ARALDITE 282</v>
          </cell>
          <cell r="C415" t="str">
            <v>Solvent Resin</v>
          </cell>
          <cell r="D415" t="str">
            <v>Resina Epoxy</v>
          </cell>
          <cell r="E415" t="str">
            <v>Resina epóxica Bisfenol F sin modificar. Es recomendada para recubrimientos libres de solventes</v>
          </cell>
          <cell r="F415" t="str">
            <v>Resina epóxica</v>
          </cell>
          <cell r="G415" t="str">
            <v>Líquido</v>
          </cell>
          <cell r="H415" t="str">
            <v>Líquido amarillo ligero</v>
          </cell>
          <cell r="I415">
            <v>150</v>
          </cell>
          <cell r="J415" t="str">
            <v>-</v>
          </cell>
          <cell r="K415" t="str">
            <v>-</v>
          </cell>
          <cell r="L415">
            <v>1.1731009999999999</v>
          </cell>
          <cell r="M415">
            <v>100</v>
          </cell>
        </row>
        <row r="416">
          <cell r="A416" t="str">
            <v>RE-86-2834</v>
          </cell>
          <cell r="B416" t="str">
            <v>ARALDITE DY-E</v>
          </cell>
          <cell r="C416" t="str">
            <v>Solvent Resin</v>
          </cell>
          <cell r="D416" t="str">
            <v>Resina Epoxy</v>
          </cell>
          <cell r="E416" t="str">
            <v>Diluente reactivo para resinas epóxicas usado principalmente como aditivo para reducir la viscosidad de resinas epóxicas líquidas libres de solventes. También reduce la tensión superficial. Las resinas epóxicas modificadas  con Araldite DY-E exhiben buen mojado y nivelación a bajas concentraciones de diluente</v>
          </cell>
          <cell r="F416" t="str">
            <v xml:space="preserve"> ALKYL (C12-C15)GLYCIDYLETHER</v>
          </cell>
          <cell r="G416" t="str">
            <v>Líquido</v>
          </cell>
          <cell r="H416" t="str">
            <v>Líquido</v>
          </cell>
          <cell r="I416">
            <v>154</v>
          </cell>
          <cell r="J416" t="str">
            <v>-</v>
          </cell>
          <cell r="K416" t="str">
            <v>-</v>
          </cell>
          <cell r="L416">
            <v>0.88700000000000001</v>
          </cell>
          <cell r="M416">
            <v>100</v>
          </cell>
        </row>
        <row r="417">
          <cell r="A417" t="str">
            <v>RE-95-9035</v>
          </cell>
          <cell r="B417" t="str">
            <v xml:space="preserve">EPIKOTE 828 EL/ARALDITE GY 250 </v>
          </cell>
          <cell r="C417" t="str">
            <v>Solvent Resin</v>
          </cell>
          <cell r="D417" t="str">
            <v>Resina Epoxy</v>
          </cell>
          <cell r="E417" t="str">
            <v>Reina epóxica sin modificar basada en Bisfenol-A, líquida, de viscosidad media. Es adecuada para la formulación de recubrimientos libres de solventes. Tiene excelentes propiedades mecánicas y resistencia a los químicos</v>
          </cell>
          <cell r="F417" t="str">
            <v>Resina epóxica</v>
          </cell>
          <cell r="G417" t="str">
            <v>Líquido</v>
          </cell>
          <cell r="H417" t="str">
            <v>Líquido amarillo ligero</v>
          </cell>
          <cell r="I417">
            <v>150</v>
          </cell>
          <cell r="J417" t="str">
            <v>-</v>
          </cell>
          <cell r="K417" t="str">
            <v>-</v>
          </cell>
          <cell r="L417">
            <v>1.1599999999999999</v>
          </cell>
          <cell r="M417">
            <v>100</v>
          </cell>
        </row>
        <row r="418">
          <cell r="A418" t="str">
            <v>REL-3322</v>
          </cell>
          <cell r="B418" t="str">
            <v>EPON/EPIKOTE RESIN 1001-X-75</v>
          </cell>
          <cell r="C418" t="str">
            <v>Solvent Resin</v>
          </cell>
          <cell r="D418" t="str">
            <v>Resina Epoxy</v>
          </cell>
          <cell r="E418" t="str">
            <v>Resina con excelente resistencia química, resistencia a la corrosión y bajo color. Se usa para formular recubrimientos industriales con curado a temperatura ambiente</v>
          </cell>
          <cell r="F418" t="str">
            <v>Solución BPA-epiclorohidrina en xileno</v>
          </cell>
          <cell r="G418" t="str">
            <v>Líquido</v>
          </cell>
          <cell r="H418" t="str">
            <v>Líquido amarillo</v>
          </cell>
          <cell r="I418">
            <v>24</v>
          </cell>
          <cell r="J418">
            <v>1</v>
          </cell>
          <cell r="K418">
            <v>7</v>
          </cell>
          <cell r="L418">
            <v>1.0900000000000001</v>
          </cell>
          <cell r="M418">
            <v>75</v>
          </cell>
        </row>
        <row r="419">
          <cell r="A419" t="str">
            <v>RHX-8546</v>
          </cell>
          <cell r="B419" t="str">
            <v>PHENODUR PR-263/70B</v>
          </cell>
          <cell r="C419" t="str">
            <v>Solvent Resin</v>
          </cell>
          <cell r="D419" t="str">
            <v>Resina fenólica</v>
          </cell>
          <cell r="E419" t="str">
            <v>Resina fenólica que se usa en primers anticorrosivos</v>
          </cell>
          <cell r="F419" t="str">
            <v>Solución resina fenólica</v>
          </cell>
          <cell r="G419" t="str">
            <v>Líquido</v>
          </cell>
          <cell r="H419" t="str">
            <v>Líquido incoloro a amarillo ligero</v>
          </cell>
          <cell r="I419">
            <v>47</v>
          </cell>
          <cell r="J419" t="str">
            <v>-</v>
          </cell>
          <cell r="K419" t="str">
            <v>-</v>
          </cell>
          <cell r="L419">
            <v>1.058068</v>
          </cell>
          <cell r="M419">
            <v>70</v>
          </cell>
        </row>
        <row r="420">
          <cell r="A420" t="str">
            <v>RLB-4521</v>
          </cell>
          <cell r="B420" t="str">
            <v>CAB 381-20/CELLULOSE ACETATE BUTYRATE 381-20</v>
          </cell>
          <cell r="C420" t="str">
            <v>Solvent Resin</v>
          </cell>
          <cell r="D420" t="str">
            <v>Resina CAB</v>
          </cell>
          <cell r="E420" t="str">
            <v>Resina celulósica de alta viscosidad y alto peso molecular ofrece una combnación de solubilidad y compatibilidad, resistencia a la humedad, excelente dureza y buena fuerza en la película.</v>
          </cell>
          <cell r="F420" t="str">
            <v>Celulosa acetato butirato</v>
          </cell>
          <cell r="G420" t="str">
            <v>Sólido</v>
          </cell>
          <cell r="H420" t="str">
            <v>Polvo blanco</v>
          </cell>
          <cell r="I420">
            <v>213</v>
          </cell>
          <cell r="J420" t="str">
            <v>-</v>
          </cell>
          <cell r="K420" t="str">
            <v>-</v>
          </cell>
          <cell r="L420">
            <v>1.198</v>
          </cell>
          <cell r="M420">
            <v>100</v>
          </cell>
        </row>
        <row r="421">
          <cell r="A421" t="str">
            <v>RLG-3982</v>
          </cell>
          <cell r="B421" t="str">
            <v>CAB 381-2/CELLULOSE ACETATE BUTYRATE 381-2</v>
          </cell>
          <cell r="C421" t="str">
            <v>Solvent Resin</v>
          </cell>
          <cell r="D421" t="str">
            <v>Resina CAB</v>
          </cell>
          <cell r="E421" t="str">
            <v>Resina celulósica de alta viscosidad y alto peso molecular ofrece una combnación de solubilidad y compatibilidad, resistencia a la humedad, excelente dureza y buena fuerza en la película.</v>
          </cell>
          <cell r="F421" t="str">
            <v>Celulosa acetato butirato</v>
          </cell>
          <cell r="G421" t="str">
            <v>Sólido</v>
          </cell>
          <cell r="H421" t="str">
            <v>Polvo blanco</v>
          </cell>
          <cell r="I421">
            <v>213</v>
          </cell>
          <cell r="J421" t="str">
            <v>-</v>
          </cell>
          <cell r="K421" t="str">
            <v>-</v>
          </cell>
          <cell r="L421">
            <v>1.1982649999999999</v>
          </cell>
          <cell r="M421">
            <v>100</v>
          </cell>
        </row>
        <row r="422">
          <cell r="A422" t="str">
            <v>RLH-7608</v>
          </cell>
          <cell r="B422" t="str">
            <v>CAB 381-0.5/CELLULOSE ACETATE BUTYRATE 381-0.5</v>
          </cell>
          <cell r="C422" t="str">
            <v>Solvent Resin</v>
          </cell>
          <cell r="D422" t="str">
            <v>Resina CAB</v>
          </cell>
          <cell r="E422" t="str">
            <v>Resina celulósica con contenido medio de butiril y baja viscosidad. Se usa en sistemas altos sólidos con necesidad de baja viscosidad. Soluble en muchos colventes y compatible con muchas resinas</v>
          </cell>
          <cell r="F422" t="str">
            <v>Celulosa acetato butirato</v>
          </cell>
          <cell r="G422" t="str">
            <v>Sólido</v>
          </cell>
          <cell r="H422" t="str">
            <v>Polvo blanco</v>
          </cell>
          <cell r="I422">
            <v>127</v>
          </cell>
          <cell r="J422" t="str">
            <v>-</v>
          </cell>
          <cell r="K422" t="str">
            <v>-</v>
          </cell>
          <cell r="L422">
            <v>1.1982649999999999</v>
          </cell>
          <cell r="M422">
            <v>100</v>
          </cell>
        </row>
        <row r="423">
          <cell r="A423" t="str">
            <v>RLP-3726</v>
          </cell>
          <cell r="B423" t="str">
            <v>CAB 531-1</v>
          </cell>
          <cell r="C423" t="str">
            <v>Solvent Resin</v>
          </cell>
          <cell r="D423" t="str">
            <v>Resina CAB</v>
          </cell>
          <cell r="E423" t="str">
            <v>Resina celulósica con alto contenido de butiril. Buena resistencia a raspaduras y al medio ambiente</v>
          </cell>
          <cell r="F423" t="str">
            <v>Celulosa acetato butirato</v>
          </cell>
          <cell r="G423" t="str">
            <v>Sólido</v>
          </cell>
          <cell r="H423" t="str">
            <v>Polvo blanco</v>
          </cell>
          <cell r="I423">
            <v>104</v>
          </cell>
          <cell r="J423" t="str">
            <v>-</v>
          </cell>
          <cell r="K423" t="str">
            <v>-</v>
          </cell>
          <cell r="L423">
            <v>1.1679999999999999</v>
          </cell>
          <cell r="M423">
            <v>100</v>
          </cell>
        </row>
        <row r="424">
          <cell r="A424" t="str">
            <v>RLX-8772</v>
          </cell>
          <cell r="B424" t="str">
            <v>CAB 551-0,01</v>
          </cell>
          <cell r="C424" t="str">
            <v>Solvent Resin</v>
          </cell>
          <cell r="D424" t="str">
            <v>Resina CAB</v>
          </cell>
          <cell r="E424" t="str">
            <v>Resina celulósica cuya solubilidad en mezclas de hidrocuarburos alcohol/aromático pfrece una ventaja económica y permite el uso de muchos solventes y convinaciones de estos. Tiene buena compatibilidad con varias resinas</v>
          </cell>
          <cell r="F424" t="str">
            <v>Acetato butirato celulosa</v>
          </cell>
          <cell r="G424" t="str">
            <v>Sólido</v>
          </cell>
          <cell r="H424" t="str">
            <v>Polvo blanco</v>
          </cell>
          <cell r="I424" t="str">
            <v>-</v>
          </cell>
          <cell r="J424" t="str">
            <v>-</v>
          </cell>
          <cell r="K424" t="str">
            <v>-</v>
          </cell>
          <cell r="L424">
            <v>1.158722</v>
          </cell>
          <cell r="M424">
            <v>100</v>
          </cell>
        </row>
        <row r="425">
          <cell r="A425" t="str">
            <v>RM-12-9620</v>
          </cell>
          <cell r="B425" t="str">
            <v>SETAMINE US-136 BB-57</v>
          </cell>
          <cell r="C425" t="str">
            <v>Solvent Resin</v>
          </cell>
          <cell r="D425" t="str">
            <v>Resina Melamina</v>
          </cell>
          <cell r="E425" t="str">
            <v>Resina melamina con alta reactividad, rapido curado y buena dureza con bajas temperaturas y bajos tiempos de horneado. Buena estabilidad, alto brillo y buena compatibilidad  con el medio</v>
          </cell>
          <cell r="F425" t="str">
            <v>Solución resina melamina-formaldehido</v>
          </cell>
          <cell r="G425" t="str">
            <v>Líquido</v>
          </cell>
          <cell r="H425" t="str">
            <v>Líquido incoloro</v>
          </cell>
          <cell r="I425">
            <v>32</v>
          </cell>
          <cell r="J425">
            <v>1.7</v>
          </cell>
          <cell r="K425" t="str">
            <v>-</v>
          </cell>
          <cell r="L425">
            <v>0.97799999999999998</v>
          </cell>
          <cell r="M425">
            <v>56</v>
          </cell>
        </row>
        <row r="426">
          <cell r="A426" t="str">
            <v>RM-31-1260</v>
          </cell>
          <cell r="B426" t="str">
            <v>SETAMINE US-132 BB-71</v>
          </cell>
          <cell r="C426" t="str">
            <v>Solvent Resin</v>
          </cell>
          <cell r="D426" t="str">
            <v>Resina Melamina</v>
          </cell>
          <cell r="E426" t="str">
            <v>Resina melamina de alto brillo, alta dureza y reactiva. Tiene buena resistencia química.</v>
          </cell>
          <cell r="F426" t="str">
            <v>Resina melamina butilada</v>
          </cell>
          <cell r="G426" t="str">
            <v>Líquido</v>
          </cell>
          <cell r="H426" t="str">
            <v>Líquido blanco</v>
          </cell>
          <cell r="I426">
            <v>41</v>
          </cell>
          <cell r="J426" t="str">
            <v>-</v>
          </cell>
          <cell r="K426" t="str">
            <v>-</v>
          </cell>
          <cell r="L426">
            <v>1.05</v>
          </cell>
          <cell r="M426">
            <v>69.400000000000006</v>
          </cell>
        </row>
        <row r="427">
          <cell r="A427" t="str">
            <v>RM-92-1340</v>
          </cell>
          <cell r="B427" t="str">
            <v>SETAMINE US-138 BB-70</v>
          </cell>
          <cell r="C427" t="str">
            <v>Solvent Resin</v>
          </cell>
          <cell r="D427" t="str">
            <v>Resina Melamina</v>
          </cell>
          <cell r="E427" t="str">
            <v>Resina melamina con muy buena compatibilidad, alta reactividad con baja viscosidad, excelente capacidad de pulverización, buena resistencia al petroleo y al ácido y alto brillo. Resina altos sólidos</v>
          </cell>
          <cell r="F427" t="str">
            <v>Solución Polímero melamina-formaldehído</v>
          </cell>
          <cell r="G427" t="str">
            <v>Líquido</v>
          </cell>
          <cell r="H427" t="str">
            <v>Líquido incoloro</v>
          </cell>
          <cell r="I427">
            <v>31</v>
          </cell>
          <cell r="J427" t="str">
            <v>-</v>
          </cell>
          <cell r="K427" t="str">
            <v>-</v>
          </cell>
          <cell r="L427">
            <v>1.02</v>
          </cell>
          <cell r="M427">
            <v>70</v>
          </cell>
        </row>
        <row r="428">
          <cell r="A428" t="str">
            <v>RMG-8399</v>
          </cell>
          <cell r="B428" t="str">
            <v>FM 003 V 60 MELAMINE RESIN MR-220</v>
          </cell>
          <cell r="C428" t="str">
            <v>Solvent Resin</v>
          </cell>
          <cell r="D428" t="str">
            <v>Resina Melamina</v>
          </cell>
          <cell r="E428" t="str">
            <v>Resina melamina con resistencia química y alta reactividad</v>
          </cell>
          <cell r="F428" t="str">
            <v>Resina melamina butilada formaldehido</v>
          </cell>
          <cell r="G428" t="str">
            <v>Líquido</v>
          </cell>
          <cell r="H428" t="str">
            <v>Líquido incoloro</v>
          </cell>
          <cell r="I428">
            <v>20</v>
          </cell>
          <cell r="J428" t="str">
            <v>-</v>
          </cell>
          <cell r="K428" t="str">
            <v>-</v>
          </cell>
          <cell r="L428">
            <v>1.0209999999999999</v>
          </cell>
          <cell r="M428">
            <v>60</v>
          </cell>
        </row>
        <row r="429">
          <cell r="A429" t="str">
            <v>RP-23-3236</v>
          </cell>
          <cell r="B429" t="str">
            <v>POLYESTER 1671 SS-65</v>
          </cell>
          <cell r="C429" t="str">
            <v>Solvent Resin</v>
          </cell>
          <cell r="D429" t="str">
            <v>Resina poliéster</v>
          </cell>
          <cell r="E429" t="str">
            <v>Resina poliéster con excelente resistencia al secado, buenas propiedades mecánicas y buena apariencia</v>
          </cell>
          <cell r="F429" t="str">
            <v>Resina poliéster con modificación uretano</v>
          </cell>
          <cell r="G429" t="str">
            <v>Líquido</v>
          </cell>
          <cell r="H429" t="str">
            <v>Líquido</v>
          </cell>
          <cell r="I429">
            <v>37</v>
          </cell>
          <cell r="J429">
            <v>0.6</v>
          </cell>
          <cell r="K429" t="str">
            <v>-</v>
          </cell>
          <cell r="L429">
            <v>1.0548329999999999</v>
          </cell>
          <cell r="M429">
            <v>65</v>
          </cell>
        </row>
        <row r="430">
          <cell r="A430" t="str">
            <v>RP-28-5665</v>
          </cell>
          <cell r="B430" t="str">
            <v>SATURATED POLYESTER 368</v>
          </cell>
          <cell r="C430" t="str">
            <v>Solvent Resin</v>
          </cell>
          <cell r="D430" t="str">
            <v>Resina poliéster</v>
          </cell>
          <cell r="E430" t="str">
            <v>Resina poliéster altos sólidos. Se usa en la formulación de base color para sistemas bicapa PU 2K. Buena compatilbilidad con pigmentos aluminizados y perlados. Excelente humectabilidad, muy buen flujo, excelente adherencia y flexibilidad y buena compatibilidad con bases y barnices PU 2K</v>
          </cell>
          <cell r="F430" t="str">
            <v>Resina poliéster</v>
          </cell>
          <cell r="G430" t="str">
            <v>Líquido</v>
          </cell>
          <cell r="H430" t="str">
            <v>Líquido ambar</v>
          </cell>
          <cell r="I430">
            <v>27</v>
          </cell>
          <cell r="J430" t="str">
            <v>-</v>
          </cell>
          <cell r="K430" t="str">
            <v>-</v>
          </cell>
          <cell r="L430">
            <v>1.075</v>
          </cell>
          <cell r="M430">
            <v>75</v>
          </cell>
        </row>
        <row r="431">
          <cell r="A431" t="str">
            <v>RP-39-8586</v>
          </cell>
          <cell r="B431" t="str">
            <v>SETAL H3661</v>
          </cell>
          <cell r="C431" t="str">
            <v>Solvent Resin</v>
          </cell>
          <cell r="D431" t="str">
            <v>Resina poliéster</v>
          </cell>
          <cell r="E431" t="str">
            <v>Resina de poliéster saturado hidroxilado con buena dureza, propagación y reticulación media</v>
          </cell>
          <cell r="F431" t="str">
            <v>Poliéster hidroxilado</v>
          </cell>
          <cell r="G431" t="str">
            <v>Líquido</v>
          </cell>
          <cell r="H431" t="str">
            <v>Líquido</v>
          </cell>
          <cell r="I431">
            <v>32</v>
          </cell>
          <cell r="J431">
            <v>1.7</v>
          </cell>
          <cell r="K431" t="str">
            <v>-</v>
          </cell>
          <cell r="L431">
            <v>1.0900000000000001</v>
          </cell>
          <cell r="M431">
            <v>65</v>
          </cell>
        </row>
        <row r="432">
          <cell r="A432" t="str">
            <v>RP-42-1400</v>
          </cell>
          <cell r="B432" t="str">
            <v>TEGO ADDBOND LTH</v>
          </cell>
          <cell r="C432" t="str">
            <v>Solvent Resin</v>
          </cell>
          <cell r="D432" t="str">
            <v>Resina poliéster</v>
          </cell>
          <cell r="E432" t="str">
            <v>Resina poliéster. Diseñada para mejorar la adhesión inicial, a largo plazo y entre capas de las pinturas ensustratos metálicos, minerales y algunos plásticos</v>
          </cell>
          <cell r="F432" t="str">
            <v>Resina poliester insaturada No-STY</v>
          </cell>
          <cell r="G432" t="str">
            <v>Sólido</v>
          </cell>
          <cell r="H432" t="str">
            <v>Polvo blanco</v>
          </cell>
          <cell r="I432" t="str">
            <v>-</v>
          </cell>
          <cell r="J432" t="str">
            <v>-</v>
          </cell>
          <cell r="K432" t="str">
            <v>-</v>
          </cell>
          <cell r="L432">
            <v>1.23</v>
          </cell>
          <cell r="M432">
            <v>100</v>
          </cell>
        </row>
        <row r="433">
          <cell r="A433" t="str">
            <v>RP-51-7161</v>
          </cell>
          <cell r="B433" t="str">
            <v>SETAL H-2860</v>
          </cell>
          <cell r="C433" t="str">
            <v>Solvent Resin</v>
          </cell>
          <cell r="D433" t="str">
            <v>Resina poliéster</v>
          </cell>
          <cell r="E433" t="str">
            <v>Resina poliéster que da buena adhesión y buena dureza</v>
          </cell>
          <cell r="F433" t="str">
            <v>Resina poliester</v>
          </cell>
          <cell r="G433" t="str">
            <v>Líquido</v>
          </cell>
          <cell r="H433" t="str">
            <v>-</v>
          </cell>
          <cell r="I433">
            <v>31</v>
          </cell>
          <cell r="J433" t="str">
            <v>-</v>
          </cell>
          <cell r="K433" t="str">
            <v>-</v>
          </cell>
          <cell r="L433">
            <v>1.0249999999999999</v>
          </cell>
          <cell r="M433">
            <v>60</v>
          </cell>
        </row>
        <row r="434">
          <cell r="A434" t="str">
            <v>RP-58-5464</v>
          </cell>
          <cell r="B434" t="str">
            <v>SETAL 1715VX74</v>
          </cell>
          <cell r="C434" t="str">
            <v>Solvent Resin</v>
          </cell>
          <cell r="D434" t="str">
            <v>Resina poliéster</v>
          </cell>
          <cell r="E434" t="str">
            <v>Resistidor a humedad  y usado para la fabricacion de tuberias anticorrosivas. En contacto con un endurecedor, aumenta la resistencia mecánica</v>
          </cell>
          <cell r="F434" t="str">
            <v>Solución de piliester saturado</v>
          </cell>
          <cell r="G434" t="str">
            <v>líquido</v>
          </cell>
          <cell r="H434" t="str">
            <v>_</v>
          </cell>
          <cell r="I434">
            <v>26</v>
          </cell>
          <cell r="J434" t="str">
            <v>_</v>
          </cell>
          <cell r="K434" t="str">
            <v>_</v>
          </cell>
          <cell r="L434">
            <v>1.04</v>
          </cell>
          <cell r="M434">
            <v>72</v>
          </cell>
        </row>
        <row r="435">
          <cell r="A435" t="str">
            <v>RP-58-8651</v>
          </cell>
          <cell r="B435" t="str">
            <v>CARBOFLEX 2000</v>
          </cell>
          <cell r="C435" t="str">
            <v>Solvent Resin</v>
          </cell>
          <cell r="D435" t="str">
            <v>Resina poliéster</v>
          </cell>
          <cell r="E435" t="str">
            <v>Plastificante que proporciona a las mezclas de PVC plastificado una buena resistencia a la extracción por hidrocarburos alifáticos y aceites minerales</v>
          </cell>
          <cell r="F435" t="str">
            <v>Poliester ácido adípico</v>
          </cell>
          <cell r="G435" t="str">
            <v>Líquido</v>
          </cell>
          <cell r="H435" t="str">
            <v>Líquido amarillo</v>
          </cell>
          <cell r="I435">
            <v>168</v>
          </cell>
          <cell r="J435" t="str">
            <v>-</v>
          </cell>
          <cell r="K435" t="str">
            <v>-</v>
          </cell>
          <cell r="L435">
            <v>1.1000000000000001</v>
          </cell>
          <cell r="M435">
            <v>100</v>
          </cell>
        </row>
        <row r="436">
          <cell r="A436" t="str">
            <v>RP-66-3201</v>
          </cell>
          <cell r="B436" t="str">
            <v>SETAL H-2660</v>
          </cell>
          <cell r="C436" t="str">
            <v>Solvent Resin</v>
          </cell>
          <cell r="D436" t="str">
            <v>Resina poliéster</v>
          </cell>
          <cell r="E436" t="str">
            <v>Resina poliéster que proporciona alta dureza, buena adhesión y flexibilidad. Con buena resistencia química y al agua</v>
          </cell>
          <cell r="F436" t="str">
            <v>Poliester ácido adípico</v>
          </cell>
          <cell r="G436" t="str">
            <v>Líquido</v>
          </cell>
          <cell r="H436" t="str">
            <v>-</v>
          </cell>
          <cell r="I436">
            <v>47</v>
          </cell>
          <cell r="J436" t="str">
            <v>-</v>
          </cell>
          <cell r="K436" t="str">
            <v>-</v>
          </cell>
          <cell r="L436">
            <v>1.0549999999999999</v>
          </cell>
          <cell r="M436">
            <v>60</v>
          </cell>
        </row>
        <row r="437">
          <cell r="A437" t="str">
            <v>RP-98-1118</v>
          </cell>
          <cell r="B437" t="str">
            <v>FY 114 V60/771396/POLYESTER RESIN</v>
          </cell>
          <cell r="C437" t="str">
            <v>Solvent Resin</v>
          </cell>
          <cell r="D437" t="str">
            <v>Resina poliéster</v>
          </cell>
          <cell r="E437" t="str">
            <v>Resistidor a humedad  y usado para la fabricacion de tuberias anticorrosivas. En contacto con un endurecedor, aumenta la resistencia mecánica</v>
          </cell>
          <cell r="F437" t="str">
            <v>Solución resina de poliester</v>
          </cell>
          <cell r="G437" t="str">
            <v>Líquido</v>
          </cell>
          <cell r="H437" t="str">
            <v>Líquido ambar</v>
          </cell>
          <cell r="I437">
            <v>30</v>
          </cell>
          <cell r="J437">
            <v>0.8</v>
          </cell>
          <cell r="K437" t="str">
            <v>-</v>
          </cell>
          <cell r="L437">
            <v>1.038057</v>
          </cell>
          <cell r="M437">
            <v>60</v>
          </cell>
        </row>
        <row r="438">
          <cell r="A438" t="str">
            <v>RPR-7263</v>
          </cell>
          <cell r="B438" t="str">
            <v>DESMOPHEN 670 BA</v>
          </cell>
          <cell r="C438" t="str">
            <v>Solvent Resin</v>
          </cell>
          <cell r="D438" t="str">
            <v>Resina poliéster</v>
          </cell>
          <cell r="E438" t="str">
            <v>Resina poliéster hidroxilada usada para formular pinturas flexibles de poliuretano, resistentes al exterior.</v>
          </cell>
          <cell r="F438" t="str">
            <v>Resina poliester</v>
          </cell>
          <cell r="G438" t="str">
            <v>Líquido</v>
          </cell>
          <cell r="H438" t="str">
            <v>-</v>
          </cell>
          <cell r="I438">
            <v>31</v>
          </cell>
          <cell r="J438">
            <v>1.7</v>
          </cell>
          <cell r="K438" t="str">
            <v>-</v>
          </cell>
          <cell r="L438">
            <v>1.1024039999999999</v>
          </cell>
          <cell r="M438">
            <v>80</v>
          </cell>
        </row>
        <row r="439">
          <cell r="A439" t="str">
            <v>RQ-78-1885</v>
          </cell>
          <cell r="B439" t="str">
            <v>SETAMINE US 1023 BX 60</v>
          </cell>
          <cell r="C439" t="str">
            <v>Solvent Resin</v>
          </cell>
          <cell r="D439" t="str">
            <v>Resina Urea</v>
          </cell>
          <cell r="E439" t="str">
            <v>Agente reticulante, que permite dar color  a recubrimientos.</v>
          </cell>
          <cell r="F439" t="str">
            <v>Resina urea</v>
          </cell>
          <cell r="G439" t="str">
            <v>Líquido</v>
          </cell>
          <cell r="H439" t="str">
            <v>Líquido claro</v>
          </cell>
          <cell r="I439">
            <v>26</v>
          </cell>
          <cell r="J439" t="str">
            <v>-</v>
          </cell>
          <cell r="K439" t="str">
            <v>-</v>
          </cell>
          <cell r="L439">
            <v>1.019963</v>
          </cell>
          <cell r="M439">
            <v>60</v>
          </cell>
        </row>
        <row r="440">
          <cell r="A440" t="str">
            <v>RQ-78-8218</v>
          </cell>
          <cell r="B440" t="str">
            <v>PLASTOPAL RH</v>
          </cell>
          <cell r="C440" t="str">
            <v>Solvent Resin</v>
          </cell>
          <cell r="D440" t="str">
            <v>Resina Urea</v>
          </cell>
          <cell r="E440" t="str">
            <v>Resina urea-formaldehido eterificada con butanol. Usada en acabados de cura con ácido o de horneo, y para lacas de nitrato celulosa</v>
          </cell>
          <cell r="F440" t="str">
            <v>Resina solución urea-formaldehido</v>
          </cell>
          <cell r="G440" t="str">
            <v>Líquido</v>
          </cell>
          <cell r="H440" t="str">
            <v>Líquido</v>
          </cell>
          <cell r="I440">
            <v>36</v>
          </cell>
          <cell r="J440">
            <v>1</v>
          </cell>
          <cell r="K440" t="str">
            <v>-</v>
          </cell>
          <cell r="L440">
            <v>1.0300279999999999</v>
          </cell>
          <cell r="M440">
            <v>63.4</v>
          </cell>
        </row>
        <row r="441">
          <cell r="A441" t="str">
            <v>RR-45-4236</v>
          </cell>
          <cell r="B441" t="str">
            <v xml:space="preserve">DESMODUR N 3390 BA </v>
          </cell>
          <cell r="C441" t="str">
            <v>Solvent Resin</v>
          </cell>
          <cell r="D441" t="str">
            <v>Resina Uretano</v>
          </cell>
          <cell r="E441" t="str">
            <v>Resina isocianatos. Se usa en resinas poliuretanicas claras y pigmentadas para dar buena resistencia al ambiente, buen brillo y retención del color. Por su baja viscosidad se usa en recubrimientos altos sólidos. Disolver con solventes ester</v>
          </cell>
          <cell r="F441" t="str">
            <v>Poliisocianato</v>
          </cell>
          <cell r="G441" t="str">
            <v>Líquido</v>
          </cell>
          <cell r="H441" t="str">
            <v>Líquido incoloro a amarillo ligero</v>
          </cell>
          <cell r="I441">
            <v>50</v>
          </cell>
          <cell r="J441" t="str">
            <v>-</v>
          </cell>
          <cell r="K441" t="str">
            <v>-</v>
          </cell>
          <cell r="L441">
            <v>1.1299999999999999</v>
          </cell>
          <cell r="M441">
            <v>90</v>
          </cell>
        </row>
        <row r="442">
          <cell r="A442" t="str">
            <v>RR-61-6392</v>
          </cell>
          <cell r="B442" t="str">
            <v>DESMOLAC 4340</v>
          </cell>
          <cell r="C442" t="str">
            <v>Solvent Resin</v>
          </cell>
          <cell r="D442" t="str">
            <v>Resina Uretano</v>
          </cell>
          <cell r="E442" t="str">
            <v>Resina isocianatos. Se usa como aglutinante de secado físico en sustratos flexibles como resinas poliuretanicas y primers para plasticos sensibles a los solventes como el policarbonato</v>
          </cell>
          <cell r="F442" t="str">
            <v>Poliuretano lineal no reactivo</v>
          </cell>
          <cell r="G442" t="str">
            <v>Líquido</v>
          </cell>
          <cell r="H442" t="str">
            <v>Líquido</v>
          </cell>
          <cell r="I442">
            <v>22</v>
          </cell>
          <cell r="J442">
            <v>1</v>
          </cell>
          <cell r="K442" t="str">
            <v>-</v>
          </cell>
          <cell r="L442">
            <v>0.9382414</v>
          </cell>
          <cell r="M442">
            <v>40</v>
          </cell>
        </row>
        <row r="443">
          <cell r="A443" t="str">
            <v>RR-65-4486</v>
          </cell>
          <cell r="B443" t="str">
            <v>DESMODUR 3390BS/BASONTHI190/TLNTHDT90</v>
          </cell>
          <cell r="C443" t="str">
            <v>Solvent Resin</v>
          </cell>
          <cell r="D443" t="str">
            <v>Resina Uretano</v>
          </cell>
          <cell r="E443" t="str">
            <v>Resina isocianato usada como endurecedor par apoliuretanos resistentes a la luzy a la intemperie</v>
          </cell>
          <cell r="F443" t="str">
            <v>Poliisocianato alifático</v>
          </cell>
          <cell r="G443" t="str">
            <v>Líquido</v>
          </cell>
          <cell r="H443" t="str">
            <v>Líquido amarilloso</v>
          </cell>
          <cell r="I443">
            <v>50</v>
          </cell>
          <cell r="J443">
            <v>0.6</v>
          </cell>
          <cell r="K443">
            <v>7.5</v>
          </cell>
          <cell r="L443">
            <v>1.1299999999999999</v>
          </cell>
          <cell r="M443">
            <v>90</v>
          </cell>
        </row>
        <row r="444">
          <cell r="A444" t="str">
            <v>RR-97-6348</v>
          </cell>
          <cell r="B444" t="str">
            <v>DESMODUR BL3175 / TOLONATE D2</v>
          </cell>
          <cell r="C444" t="str">
            <v>Solvent Resin</v>
          </cell>
          <cell r="D444" t="str">
            <v>Resina Uretano</v>
          </cell>
          <cell r="E444" t="str">
            <v>Se usa con coreactantes con función hidroxilo en sistemas horneables de un componente con temperaturas de curado relativamente bajas. Mexclado con poliesteres función hidroxilo se obtiene alta flexibilidad y dureza</v>
          </cell>
          <cell r="F444" t="str">
            <v>Tolonate D2</v>
          </cell>
          <cell r="G444" t="str">
            <v>Líquido</v>
          </cell>
          <cell r="H444" t="str">
            <v>Líquido incoloro</v>
          </cell>
          <cell r="I444">
            <v>49</v>
          </cell>
          <cell r="J444" t="str">
            <v>-</v>
          </cell>
          <cell r="K444" t="str">
            <v>-</v>
          </cell>
          <cell r="L444">
            <v>1.06</v>
          </cell>
          <cell r="M444">
            <v>73.819999999999993</v>
          </cell>
        </row>
        <row r="445">
          <cell r="A445" t="str">
            <v>RR-98-1460</v>
          </cell>
          <cell r="B445" t="str">
            <v>DESMODUR N 3300A</v>
          </cell>
          <cell r="C445" t="str">
            <v>Solvent Resin</v>
          </cell>
          <cell r="D445" t="str">
            <v>Uretano</v>
          </cell>
          <cell r="E445" t="str">
            <v>Resistente a la degradación por la luz, es usado como recubrimiento sobre base de poliuretanos.</v>
          </cell>
          <cell r="F445" t="str">
            <v>hexametilino-polisocianato</v>
          </cell>
          <cell r="G445" t="str">
            <v>líquido</v>
          </cell>
          <cell r="H445" t="str">
            <v>Liquido amarillo</v>
          </cell>
          <cell r="I445">
            <v>238</v>
          </cell>
          <cell r="J445" t="str">
            <v>_</v>
          </cell>
          <cell r="K445" t="str">
            <v>_</v>
          </cell>
          <cell r="L445">
            <v>1.1599999999999999</v>
          </cell>
          <cell r="M445">
            <v>100</v>
          </cell>
        </row>
        <row r="446">
          <cell r="A446" t="str">
            <v>RRZ-6903</v>
          </cell>
          <cell r="B446" t="str">
            <v>DESMODUR BL 3175 SN</v>
          </cell>
          <cell r="C446" t="str">
            <v>Solvent Resin</v>
          </cell>
          <cell r="D446" t="str">
            <v>Uretano</v>
          </cell>
          <cell r="E446" t="str">
            <v>Dispersante acrílico</v>
          </cell>
          <cell r="F446" t="str">
            <v>polisocianato alifático</v>
          </cell>
          <cell r="G446" t="str">
            <v>líquido</v>
          </cell>
          <cell r="H446" t="str">
            <v>Liquido amarillo</v>
          </cell>
          <cell r="I446">
            <v>50</v>
          </cell>
          <cell r="J446">
            <v>1</v>
          </cell>
          <cell r="K446">
            <v>7.5</v>
          </cell>
          <cell r="L446">
            <v>1.06</v>
          </cell>
          <cell r="M446">
            <v>75</v>
          </cell>
        </row>
        <row r="447">
          <cell r="A447" t="str">
            <v>RS-41-4958</v>
          </cell>
          <cell r="B447" t="str">
            <v>SILRES MSE 100</v>
          </cell>
          <cell r="C447" t="str">
            <v>Solvent Resin</v>
          </cell>
          <cell r="D447" t="str">
            <v>Resina Siliconada o Silano</v>
          </cell>
          <cell r="E447" t="str">
            <v>Resina polisiloxano usada como agente curante en resinas resistentes al calor para curar a temperatura ambiente</v>
          </cell>
          <cell r="F447" t="str">
            <v>Polímero polisiloxano</v>
          </cell>
          <cell r="G447" t="str">
            <v>Líquido</v>
          </cell>
          <cell r="H447" t="str">
            <v>Líquido incoloro</v>
          </cell>
          <cell r="I447">
            <v>56</v>
          </cell>
          <cell r="J447" t="str">
            <v>-</v>
          </cell>
          <cell r="K447" t="str">
            <v>-</v>
          </cell>
          <cell r="L447">
            <v>1.1395500000000001</v>
          </cell>
          <cell r="M447">
            <v>98</v>
          </cell>
        </row>
        <row r="448">
          <cell r="A448" t="str">
            <v>RSC-5878</v>
          </cell>
          <cell r="B448" t="str">
            <v>XIAMETER RSN-0805 RESIN/SR-125 RESIN (SILICONE POLYMER SOLUTION)</v>
          </cell>
          <cell r="C448" t="str">
            <v>Solvent Resin</v>
          </cell>
          <cell r="D448" t="str">
            <v>Resina Siliconada o Silano</v>
          </cell>
          <cell r="E448" t="str">
            <v xml:space="preserve">Resina con función silanol usada principalmente como pigmentos metálicos. Es estable, buen rendimiento a alta temperatura </v>
          </cell>
          <cell r="F448" t="str">
            <v>Solución polímero de silicona</v>
          </cell>
          <cell r="G448" t="str">
            <v>Líquido</v>
          </cell>
          <cell r="H448" t="str">
            <v>-</v>
          </cell>
          <cell r="I448">
            <v>22</v>
          </cell>
          <cell r="J448" t="str">
            <v>-</v>
          </cell>
          <cell r="K448" t="str">
            <v>-</v>
          </cell>
          <cell r="L448">
            <v>1.008</v>
          </cell>
          <cell r="M448">
            <v>50</v>
          </cell>
        </row>
        <row r="449">
          <cell r="A449" t="str">
            <v>RT-24-8060</v>
          </cell>
          <cell r="B449" t="str">
            <v xml:space="preserve">HIRENOL PL-1000S/NOVARES LA 700 P </v>
          </cell>
          <cell r="C449" t="str">
            <v>Solvent Resin</v>
          </cell>
          <cell r="D449" t="str">
            <v>Resina natural</v>
          </cell>
          <cell r="E449" t="str">
            <v>Resina hidrocarburo aromático. Usada como modificador y como repelente de agua en pinturas marinas y protección a la corrosión industrial</v>
          </cell>
          <cell r="F449" t="str">
            <v>METHYLSTYRENATED PHENOL</v>
          </cell>
          <cell r="G449" t="str">
            <v>Líquido</v>
          </cell>
          <cell r="H449" t="str">
            <v>Líquido incoloro a amarillo ligero</v>
          </cell>
          <cell r="I449">
            <v>161</v>
          </cell>
          <cell r="J449" t="str">
            <v>-</v>
          </cell>
          <cell r="K449" t="str">
            <v>-</v>
          </cell>
          <cell r="L449">
            <v>1.0300279999999999</v>
          </cell>
          <cell r="M449">
            <v>100</v>
          </cell>
        </row>
        <row r="450">
          <cell r="A450" t="str">
            <v>RT-65-8701</v>
          </cell>
          <cell r="B450" t="str">
            <v>AROMATIC C9 HYDROCARBON RESIN SP120</v>
          </cell>
          <cell r="C450" t="str">
            <v>Solvent Resin</v>
          </cell>
          <cell r="D450" t="str">
            <v>Resina natural</v>
          </cell>
          <cell r="E450" t="str">
            <v>Resina de bajo peso molecular, tiene excelente resistencia a los ácidos, alcalis y a la humedad.</v>
          </cell>
          <cell r="F450" t="str">
            <v>Picco A120/Norsolenes125E</v>
          </cell>
          <cell r="G450" t="str">
            <v>Sólido</v>
          </cell>
          <cell r="H450" t="str">
            <v>Polvo Ambar</v>
          </cell>
          <cell r="I450">
            <v>190</v>
          </cell>
          <cell r="J450" t="str">
            <v>-</v>
          </cell>
          <cell r="K450" t="str">
            <v>-</v>
          </cell>
          <cell r="L450">
            <v>1.07</v>
          </cell>
          <cell r="M450">
            <v>100</v>
          </cell>
        </row>
        <row r="451">
          <cell r="A451" t="str">
            <v>RV-61-3400</v>
          </cell>
          <cell r="B451" t="str">
            <v>MOWITAL B 60 H </v>
          </cell>
          <cell r="C451" t="str">
            <v>Solvent Resin</v>
          </cell>
          <cell r="D451" t="str">
            <v>Resina Vinilica</v>
          </cell>
          <cell r="E451" t="str">
            <v>Resina vinílica. Buen ligante, mejora la adherencia, se usa en primers anticorrosiovos, en esmaltes horneables. Buena compatibilidad con plastificantes y otras resinas.</v>
          </cell>
          <cell r="F451" t="str">
            <v>Termopolímero butiral polivinílico</v>
          </cell>
          <cell r="G451" t="str">
            <v>Sólido</v>
          </cell>
          <cell r="H451" t="str">
            <v>Polvo blanco</v>
          </cell>
          <cell r="I451">
            <v>443</v>
          </cell>
          <cell r="J451" t="str">
            <v>-</v>
          </cell>
          <cell r="K451" t="str">
            <v>-</v>
          </cell>
          <cell r="L451">
            <v>1.1000000000000001</v>
          </cell>
          <cell r="M451">
            <v>100</v>
          </cell>
        </row>
        <row r="452">
          <cell r="A452" t="str">
            <v>RVR-8547</v>
          </cell>
          <cell r="B452" t="str">
            <v>MOWITAL B 30 H</v>
          </cell>
          <cell r="C452" t="str">
            <v>Solvent Resin</v>
          </cell>
          <cell r="D452" t="str">
            <v>Resina Vinilica</v>
          </cell>
          <cell r="E452" t="str">
            <v>Es una resina plastificante, usada como agente de mojado y como adhesivo. Mejora la adherencia y la nivelación</v>
          </cell>
          <cell r="F452" t="str">
            <v>Poli (Vinil butiral)</v>
          </cell>
          <cell r="G452" t="str">
            <v>Sólido</v>
          </cell>
          <cell r="H452" t="str">
            <v>Polvo blanco</v>
          </cell>
          <cell r="I452">
            <v>380</v>
          </cell>
          <cell r="J452" t="str">
            <v>-</v>
          </cell>
          <cell r="K452" t="str">
            <v>-</v>
          </cell>
          <cell r="L452">
            <v>1.1000000000000001</v>
          </cell>
          <cell r="M452">
            <v>100</v>
          </cell>
        </row>
        <row r="453">
          <cell r="A453" t="str">
            <v>RY-33-5986</v>
          </cell>
          <cell r="B453" t="str">
            <v>ANCAMIDE 350A</v>
          </cell>
          <cell r="C453" t="str">
            <v>Solvent Resin</v>
          </cell>
          <cell r="D453" t="str">
            <v>Poliamida</v>
          </cell>
          <cell r="E453" t="str">
            <v>Dar brillo y dureza; es usado en pinturas con alto grado de sólidos</v>
          </cell>
          <cell r="F453" t="str">
            <v>_</v>
          </cell>
          <cell r="G453" t="str">
            <v>líquido</v>
          </cell>
          <cell r="H453" t="str">
            <v xml:space="preserve">Líquido café </v>
          </cell>
          <cell r="I453">
            <v>101</v>
          </cell>
          <cell r="J453" t="str">
            <v>_</v>
          </cell>
          <cell r="K453" t="str">
            <v>_</v>
          </cell>
          <cell r="L453">
            <v>0.95</v>
          </cell>
          <cell r="M453">
            <v>92</v>
          </cell>
        </row>
        <row r="454">
          <cell r="A454" t="str">
            <v>RY-35-9045</v>
          </cell>
          <cell r="B454" t="str">
            <v xml:space="preserve">ANCAMIDE 260A/CRAYAMID 125 </v>
          </cell>
          <cell r="C454" t="str">
            <v>Solvent Resin</v>
          </cell>
          <cell r="D454" t="str">
            <v>Resina poliamida</v>
          </cell>
          <cell r="E454" t="str">
            <v>Poliamida líquida usada como agente curante en resinas epóxicas. Tiene buena resistencia química, es compatible con un amplio rango de resinas</v>
          </cell>
          <cell r="F454" t="str">
            <v>Poliamida</v>
          </cell>
          <cell r="G454" t="str">
            <v>Líquido</v>
          </cell>
          <cell r="H454" t="str">
            <v>Líquido ambar</v>
          </cell>
          <cell r="I454">
            <v>200</v>
          </cell>
          <cell r="J454" t="str">
            <v>-</v>
          </cell>
          <cell r="K454" t="str">
            <v>-</v>
          </cell>
          <cell r="L454">
            <v>0.96</v>
          </cell>
          <cell r="M454">
            <v>100</v>
          </cell>
        </row>
        <row r="455">
          <cell r="A455" t="str">
            <v>RY-42-2788</v>
          </cell>
          <cell r="B455" t="str">
            <v>EPIKURE 3115/VERSAMID 115</v>
          </cell>
          <cell r="C455" t="str">
            <v>Solvent Resin</v>
          </cell>
          <cell r="D455" t="str">
            <v>Resina poliamida</v>
          </cell>
          <cell r="E455" t="str">
            <v>Agente curante para resinas epóxicas. Tiene buen color, buena resistencia química, es compatible con un amplio rango de solventes.</v>
          </cell>
          <cell r="F455" t="str">
            <v>Resina poliamida</v>
          </cell>
          <cell r="G455" t="str">
            <v>Líquido</v>
          </cell>
          <cell r="H455" t="str">
            <v>Líquido ambar</v>
          </cell>
          <cell r="I455">
            <v>293</v>
          </cell>
          <cell r="J455" t="str">
            <v>-</v>
          </cell>
          <cell r="K455" t="str">
            <v>-</v>
          </cell>
          <cell r="L455">
            <v>0.97059459999999997</v>
          </cell>
          <cell r="M455">
            <v>100</v>
          </cell>
        </row>
        <row r="456">
          <cell r="A456" t="str">
            <v>RYR-9640</v>
          </cell>
          <cell r="B456" t="str">
            <v>ANCAMINE K-54</v>
          </cell>
          <cell r="C456" t="str">
            <v>Solvent Resin</v>
          </cell>
          <cell r="D456" t="str">
            <v>Resina poliamida</v>
          </cell>
          <cell r="E456" t="str">
            <v>Agente curante para resinas epóxicas. También es altamente eficiente como catalizador de resinas epóxicas curadas con ácidos policarboxílicos y anhidridos, así como para isocianatos/poliol</v>
          </cell>
          <cell r="F456" t="str">
            <v>2,4,6 Tris (Dimetilaminometil) Fenol</v>
          </cell>
          <cell r="G456" t="str">
            <v>Líquido</v>
          </cell>
          <cell r="H456" t="str">
            <v>Líquido</v>
          </cell>
          <cell r="I456">
            <v>149</v>
          </cell>
          <cell r="J456" t="str">
            <v>-</v>
          </cell>
          <cell r="K456" t="str">
            <v>-</v>
          </cell>
          <cell r="L456">
            <v>0.97059459999999997</v>
          </cell>
          <cell r="M456">
            <v>100</v>
          </cell>
        </row>
        <row r="457">
          <cell r="A457" t="str">
            <v>SA-93-9604</v>
          </cell>
          <cell r="B457" t="str">
            <v>ISOPROPANOL (IPA)</v>
          </cell>
          <cell r="C457" t="str">
            <v>Solvent</v>
          </cell>
          <cell r="D457" t="str">
            <v>Solvente alcohol</v>
          </cell>
          <cell r="E457" t="str">
            <v>Cosolvente para uso en las pinturas de evaporación rapida-media.  Se usa en desengrasantes.</v>
          </cell>
          <cell r="F457" t="str">
            <v>Alcohol isopropílico</v>
          </cell>
          <cell r="G457" t="str">
            <v>Líquido</v>
          </cell>
          <cell r="H457" t="str">
            <v>Líquido incoloro</v>
          </cell>
          <cell r="I457">
            <v>11</v>
          </cell>
          <cell r="J457">
            <v>2</v>
          </cell>
          <cell r="K457">
            <v>13</v>
          </cell>
          <cell r="L457">
            <v>0.78369999999999995</v>
          </cell>
          <cell r="M457">
            <v>0</v>
          </cell>
        </row>
        <row r="458">
          <cell r="A458" t="str">
            <v>SAA-38</v>
          </cell>
          <cell r="B458" t="str">
            <v>NORMAL BUTYL ALCOHOL</v>
          </cell>
          <cell r="C458" t="str">
            <v>Solvent</v>
          </cell>
          <cell r="D458" t="str">
            <v>Solvente alcohol</v>
          </cell>
          <cell r="E458" t="str">
            <v>Es estabilizante de viscosidad. Se usa también para diluir ácidos que pueden tener las fórmulas de barnices y primer</v>
          </cell>
          <cell r="F458" t="str">
            <v>Butanol</v>
          </cell>
          <cell r="G458" t="str">
            <v>Líquido</v>
          </cell>
          <cell r="H458" t="str">
            <v>Líquido incoloro</v>
          </cell>
          <cell r="I458">
            <v>35</v>
          </cell>
          <cell r="J458">
            <v>1.5</v>
          </cell>
          <cell r="K458">
            <v>11.3</v>
          </cell>
          <cell r="L458">
            <v>0.81</v>
          </cell>
          <cell r="M458">
            <v>0</v>
          </cell>
        </row>
        <row r="459">
          <cell r="A459" t="str">
            <v>SAB-79</v>
          </cell>
          <cell r="B459" t="str">
            <v>2-ETHYL HEXANOL</v>
          </cell>
          <cell r="C459" t="str">
            <v>Solvent</v>
          </cell>
          <cell r="D459" t="str">
            <v>Solvente alcohol</v>
          </cell>
          <cell r="E459" t="str">
            <v>Solvente de secado lento, que realza el flujo y el brillo de acabados horneados</v>
          </cell>
          <cell r="F459" t="str">
            <v>2-Etil-1-hexanol</v>
          </cell>
          <cell r="G459" t="str">
            <v>Líquido</v>
          </cell>
          <cell r="H459" t="str">
            <v>Líquido incoloro</v>
          </cell>
          <cell r="I459">
            <v>73</v>
          </cell>
          <cell r="J459">
            <v>0.9</v>
          </cell>
          <cell r="K459" t="str">
            <v>-</v>
          </cell>
          <cell r="L459">
            <v>0.83159590000000005</v>
          </cell>
          <cell r="M459">
            <v>0</v>
          </cell>
        </row>
        <row r="460">
          <cell r="A460" t="str">
            <v>SAE-95</v>
          </cell>
          <cell r="B460" t="str">
            <v>METANOL</v>
          </cell>
          <cell r="C460" t="str">
            <v>Solvent</v>
          </cell>
          <cell r="D460" t="str">
            <v>Alcohol</v>
          </cell>
          <cell r="E460" t="str">
            <v xml:space="preserve">Combustible </v>
          </cell>
          <cell r="F460" t="str">
            <v>Metanol</v>
          </cell>
          <cell r="G460" t="str">
            <v>Líquido</v>
          </cell>
          <cell r="H460" t="str">
            <v>Líqido</v>
          </cell>
          <cell r="I460">
            <v>11</v>
          </cell>
          <cell r="J460">
            <v>6</v>
          </cell>
          <cell r="K460" t="str">
            <v>_</v>
          </cell>
          <cell r="L460">
            <v>0.79</v>
          </cell>
          <cell r="M460">
            <v>0</v>
          </cell>
        </row>
        <row r="461">
          <cell r="A461" t="str">
            <v>SAH-355</v>
          </cell>
          <cell r="B461" t="str">
            <v>NORMAL PROPYL ALCOHOL</v>
          </cell>
          <cell r="C461" t="str">
            <v>Solvent</v>
          </cell>
          <cell r="D461" t="str">
            <v>Solvente alcohol</v>
          </cell>
          <cell r="E461" t="str">
            <v>Cosolvente para uso en las pinturas de evaporación rapida-media.  Se usa en desengrasantes.</v>
          </cell>
          <cell r="F461" t="str">
            <v>Propanol</v>
          </cell>
          <cell r="G461" t="str">
            <v>Líquido</v>
          </cell>
          <cell r="H461" t="str">
            <v>Líquido incoloro</v>
          </cell>
          <cell r="I461">
            <v>22</v>
          </cell>
          <cell r="J461">
            <v>2.1</v>
          </cell>
          <cell r="K461">
            <v>13.5</v>
          </cell>
          <cell r="L461">
            <v>0.80403579999999997</v>
          </cell>
          <cell r="M461">
            <v>0</v>
          </cell>
        </row>
        <row r="462">
          <cell r="A462" t="str">
            <v>SAK-5477</v>
          </cell>
          <cell r="B462" t="str">
            <v>BENZYL ALCOHOL</v>
          </cell>
          <cell r="C462" t="str">
            <v>Solvent</v>
          </cell>
          <cell r="D462" t="str">
            <v>Solvente alcohol</v>
          </cell>
          <cell r="E462" t="str">
            <v xml:space="preserve">Disolvente de gran útilidad debido a su polaridad. </v>
          </cell>
          <cell r="F462" t="str">
            <v>Alcohol bencilico</v>
          </cell>
          <cell r="G462" t="str">
            <v>Líquido</v>
          </cell>
          <cell r="H462" t="str">
            <v>Líquido incoloro</v>
          </cell>
          <cell r="I462">
            <v>101</v>
          </cell>
          <cell r="J462">
            <v>1.3</v>
          </cell>
          <cell r="K462" t="str">
            <v>-</v>
          </cell>
          <cell r="L462">
            <v>1.048</v>
          </cell>
          <cell r="M462">
            <v>0</v>
          </cell>
        </row>
        <row r="463">
          <cell r="A463" t="str">
            <v>SAM-49</v>
          </cell>
          <cell r="B463" t="str">
            <v>ISOBUTYL ALCOHOL</v>
          </cell>
          <cell r="C463" t="str">
            <v>Solvent</v>
          </cell>
          <cell r="D463" t="str">
            <v>Solvente alcohol</v>
          </cell>
          <cell r="E463" t="str">
            <v>Ser solvente latnte para pinturas</v>
          </cell>
          <cell r="F463" t="str">
            <v>Isobutanol</v>
          </cell>
          <cell r="G463" t="str">
            <v>Líquido</v>
          </cell>
          <cell r="H463" t="str">
            <v>Líquido incoloro</v>
          </cell>
          <cell r="I463">
            <v>28</v>
          </cell>
          <cell r="J463">
            <v>1.7</v>
          </cell>
          <cell r="K463">
            <v>10.6</v>
          </cell>
          <cell r="L463">
            <v>0.80139959999999999</v>
          </cell>
          <cell r="M463">
            <v>0</v>
          </cell>
        </row>
        <row r="464">
          <cell r="A464" t="str">
            <v>SAT-99</v>
          </cell>
          <cell r="B464" t="str">
            <v>DENATURED ETHYL ALCOHOL</v>
          </cell>
          <cell r="C464" t="str">
            <v>Solvent</v>
          </cell>
          <cell r="D464" t="str">
            <v>Solvente alcohol</v>
          </cell>
          <cell r="E464" t="str">
            <v>solvente desnaturalizado usado para desnaturalizar aditivos.</v>
          </cell>
          <cell r="F464" t="str">
            <v>Alcohol etilico DNA 83,4%</v>
          </cell>
          <cell r="G464" t="str">
            <v>Líquido</v>
          </cell>
          <cell r="H464" t="str">
            <v>Líquido incoloro</v>
          </cell>
          <cell r="I464">
            <v>12</v>
          </cell>
          <cell r="J464">
            <v>1.4</v>
          </cell>
          <cell r="K464">
            <v>19</v>
          </cell>
          <cell r="L464">
            <v>0.81721670000000002</v>
          </cell>
          <cell r="M464">
            <v>0</v>
          </cell>
        </row>
        <row r="465">
          <cell r="A465" t="str">
            <v>SEB-45</v>
          </cell>
          <cell r="B465" t="str">
            <v>2-BUTOXYETHANOL</v>
          </cell>
          <cell r="C465" t="str">
            <v>Solvent</v>
          </cell>
          <cell r="D465" t="str">
            <v>Solvente Glicol Eter</v>
          </cell>
          <cell r="E465" t="str">
            <v>Solvente de secado rápido con buen poder de dilución, capacidad de acoplamiento y habilidad de coalescencia</v>
          </cell>
          <cell r="F465" t="str">
            <v>Etilen gligol monobutil eter</v>
          </cell>
          <cell r="G465" t="str">
            <v>Líquido</v>
          </cell>
          <cell r="H465" t="str">
            <v>Líquido claro</v>
          </cell>
          <cell r="I465">
            <v>67</v>
          </cell>
          <cell r="J465">
            <v>1.1000000000000001</v>
          </cell>
          <cell r="K465">
            <v>10.6</v>
          </cell>
          <cell r="L465">
            <v>0.90109519999999999</v>
          </cell>
          <cell r="M465">
            <v>0</v>
          </cell>
        </row>
        <row r="466">
          <cell r="A466" t="str">
            <v>SEK-3838</v>
          </cell>
          <cell r="B466" t="str">
            <v>DOWANOL PM/PROPYLENE GLYCOL MONOMETHYL ETHER</v>
          </cell>
          <cell r="C466" t="str">
            <v>Solvent</v>
          </cell>
          <cell r="D466" t="str">
            <v>Solvente Glicol Eter</v>
          </cell>
          <cell r="E466" t="str">
            <v>Solvente muy lento con buen poder de dilución y mejor reductor de viscosidad que glicol éteres de mayor peso molecular. Es más efectivo en sistemas acrílicos y epóxicos.</v>
          </cell>
          <cell r="F466" t="str">
            <v>Propilen glicol monometil eter</v>
          </cell>
          <cell r="G466" t="str">
            <v>Líquido</v>
          </cell>
          <cell r="H466" t="str">
            <v>Líquido incoloro</v>
          </cell>
          <cell r="I466">
            <v>30</v>
          </cell>
          <cell r="J466">
            <v>1.5</v>
          </cell>
          <cell r="K466">
            <v>13.8</v>
          </cell>
          <cell r="L466">
            <v>0.92</v>
          </cell>
          <cell r="M466">
            <v>0</v>
          </cell>
        </row>
        <row r="467">
          <cell r="A467" t="str">
            <v>SEQ-64</v>
          </cell>
          <cell r="B467" t="str">
            <v>DIETHYLENE GLYCOL MONOBUTYL ETHER</v>
          </cell>
          <cell r="C467" t="str">
            <v>Solvent</v>
          </cell>
          <cell r="D467" t="str">
            <v>Solvente Glicol Eter</v>
          </cell>
          <cell r="E467" t="str">
            <v>Solvente con baja rata de evaporación, coalescencia efectiva, buen acoplamiento y buena actividad de dilución.</v>
          </cell>
          <cell r="F467" t="str">
            <v>Dietilen glicol monobutil eter</v>
          </cell>
          <cell r="G467" t="str">
            <v>Líquido</v>
          </cell>
          <cell r="H467" t="str">
            <v>Líquido incoloro</v>
          </cell>
          <cell r="I467">
            <v>97</v>
          </cell>
          <cell r="J467">
            <v>0.7</v>
          </cell>
          <cell r="K467">
            <v>24.6</v>
          </cell>
          <cell r="L467">
            <v>0.95861200000000002</v>
          </cell>
          <cell r="M467">
            <v>0</v>
          </cell>
        </row>
        <row r="468">
          <cell r="A468" t="str">
            <v>SH-27-6507</v>
          </cell>
          <cell r="B468" t="str">
            <v>PERCLOROETILENO</v>
          </cell>
          <cell r="C468" t="str">
            <v>Solvent</v>
          </cell>
          <cell r="D468" t="str">
            <v>Halogenados</v>
          </cell>
          <cell r="E468" t="str">
            <v>ser compuesto de partida para sitetizar.</v>
          </cell>
          <cell r="F468" t="str">
            <v>Etano 1,1,2,2 tetracloro</v>
          </cell>
          <cell r="G468" t="str">
            <v>líquido</v>
          </cell>
          <cell r="H468" t="str">
            <v>_</v>
          </cell>
          <cell r="I468">
            <v>121</v>
          </cell>
          <cell r="J468" t="str">
            <v>_</v>
          </cell>
          <cell r="K468" t="str">
            <v>_</v>
          </cell>
          <cell r="L468">
            <v>1.61</v>
          </cell>
          <cell r="M468">
            <v>100</v>
          </cell>
        </row>
        <row r="469">
          <cell r="A469" t="str">
            <v>SHM-14</v>
          </cell>
          <cell r="B469" t="str">
            <v>CLORURO DE METILENO</v>
          </cell>
          <cell r="C469" t="str">
            <v>Solvent</v>
          </cell>
          <cell r="D469" t="str">
            <v>Halogenados</v>
          </cell>
          <cell r="E469" t="str">
            <v>Agente disolvente</v>
          </cell>
          <cell r="F469" t="str">
            <v>Diclorometano</v>
          </cell>
          <cell r="G469" t="str">
            <v>líquido</v>
          </cell>
          <cell r="H469" t="str">
            <v>Líquido</v>
          </cell>
          <cell r="I469" t="str">
            <v>_</v>
          </cell>
          <cell r="J469" t="str">
            <v>_</v>
          </cell>
          <cell r="K469" t="str">
            <v>_</v>
          </cell>
          <cell r="L469">
            <v>1.3180000000000001</v>
          </cell>
          <cell r="M469">
            <v>0</v>
          </cell>
        </row>
        <row r="470">
          <cell r="A470" t="str">
            <v>SK-22-4458</v>
          </cell>
          <cell r="B470" t="str">
            <v>CICLOHEXANONA</v>
          </cell>
          <cell r="C470" t="str">
            <v>Solvent</v>
          </cell>
          <cell r="D470" t="str">
            <v>Solvente cetona</v>
          </cell>
          <cell r="E470" t="str">
            <v>Es un solvente muy activo, ayuda a nivelación</v>
          </cell>
          <cell r="F470" t="str">
            <v>Ciclohexanona</v>
          </cell>
          <cell r="G470" t="str">
            <v>Líquido</v>
          </cell>
          <cell r="H470" t="str">
            <v>Líquido incoloro a amarillo ligero</v>
          </cell>
          <cell r="I470">
            <v>43.9</v>
          </cell>
          <cell r="J470" t="str">
            <v>-</v>
          </cell>
          <cell r="K470" t="str">
            <v>-</v>
          </cell>
          <cell r="L470">
            <v>0.94</v>
          </cell>
          <cell r="M470">
            <v>0</v>
          </cell>
        </row>
        <row r="471">
          <cell r="A471" t="str">
            <v>SKC-69</v>
          </cell>
          <cell r="B471" t="str">
            <v>ISOFORONE ( EX 7K009A )</v>
          </cell>
          <cell r="C471" t="str">
            <v>Solvent</v>
          </cell>
          <cell r="D471" t="str">
            <v>Cetona</v>
          </cell>
          <cell r="E471" t="str">
            <v>Mezclado con sus isómeros, es util en la pintura por su alto poder de recubrimiento</v>
          </cell>
          <cell r="F471" t="str">
            <v>Trimetil-3,5,5 ciclohexenona</v>
          </cell>
          <cell r="G471" t="str">
            <v>líquido</v>
          </cell>
          <cell r="H471" t="str">
            <v>Líquido</v>
          </cell>
          <cell r="I471">
            <v>34</v>
          </cell>
          <cell r="J471">
            <v>0.8</v>
          </cell>
          <cell r="K471">
            <v>6.4</v>
          </cell>
          <cell r="L471">
            <v>0.92</v>
          </cell>
          <cell r="M471">
            <v>0</v>
          </cell>
        </row>
        <row r="472">
          <cell r="A472" t="str">
            <v>SKF-74</v>
          </cell>
          <cell r="B472" t="str">
            <v>METHYL ETHYL KETONE</v>
          </cell>
          <cell r="C472" t="str">
            <v>Solvent</v>
          </cell>
          <cell r="D472" t="str">
            <v>Solvente cetona</v>
          </cell>
          <cell r="E472" t="str">
            <v>Permite obtener pinturas en aerosol</v>
          </cell>
          <cell r="F472" t="str">
            <v>Metil etil cetona</v>
          </cell>
          <cell r="G472" t="str">
            <v>Líquido</v>
          </cell>
          <cell r="H472" t="str">
            <v>Líquido incoloro</v>
          </cell>
          <cell r="I472">
            <v>-8</v>
          </cell>
          <cell r="J472">
            <v>1.4</v>
          </cell>
          <cell r="K472">
            <v>11.5</v>
          </cell>
          <cell r="L472">
            <v>0.80400000000000005</v>
          </cell>
          <cell r="M472">
            <v>0</v>
          </cell>
        </row>
        <row r="473">
          <cell r="A473" t="str">
            <v>SKG-71</v>
          </cell>
          <cell r="B473" t="str">
            <v>ACETONA</v>
          </cell>
          <cell r="C473" t="str">
            <v>Solvent</v>
          </cell>
          <cell r="D473" t="str">
            <v>Solvente cetona</v>
          </cell>
          <cell r="E473" t="str">
            <v>Es un solvente muy rápido. Ayuda a dispersión en los base color blanco</v>
          </cell>
          <cell r="F473" t="str">
            <v>2-propanona</v>
          </cell>
          <cell r="G473" t="str">
            <v>Líquido</v>
          </cell>
          <cell r="H473" t="str">
            <v>Líquido incoloro</v>
          </cell>
          <cell r="I473">
            <v>-20</v>
          </cell>
          <cell r="J473">
            <v>2.2000000000000002</v>
          </cell>
          <cell r="K473">
            <v>13</v>
          </cell>
          <cell r="L473">
            <v>0.79</v>
          </cell>
          <cell r="M473">
            <v>0</v>
          </cell>
        </row>
        <row r="474">
          <cell r="A474" t="str">
            <v>SKH-8690</v>
          </cell>
          <cell r="B474" t="str">
            <v>METHYL ISOBUTYL KETONE (MIBK)</v>
          </cell>
          <cell r="C474" t="str">
            <v>Solvent</v>
          </cell>
          <cell r="D474" t="str">
            <v>Solvente cetona</v>
          </cell>
          <cell r="E474" t="str">
            <v>Es un solvente activo, ayuda a reducir la viscosidad rapidamente. Ayuda a la dilución de grumos de pigmentos negros y aluminios</v>
          </cell>
          <cell r="F474" t="str">
            <v>4-metil-2-pentanona</v>
          </cell>
          <cell r="G474" t="str">
            <v>Líquido</v>
          </cell>
          <cell r="H474" t="str">
            <v>Líquido incoloro</v>
          </cell>
          <cell r="I474">
            <v>16</v>
          </cell>
          <cell r="J474">
            <v>1.2</v>
          </cell>
          <cell r="K474">
            <v>8</v>
          </cell>
          <cell r="L474">
            <v>0.80283749999999998</v>
          </cell>
          <cell r="M474">
            <v>0</v>
          </cell>
        </row>
        <row r="475">
          <cell r="A475" t="str">
            <v>SL-56-4893</v>
          </cell>
          <cell r="B475" t="str">
            <v>DISOLVENTE N2</v>
          </cell>
          <cell r="C475" t="str">
            <v>Solvent</v>
          </cell>
          <cell r="D475" t="str">
            <v>Solvente alifático</v>
          </cell>
          <cell r="E475" t="str">
            <v>Buen poder de dilución para pinturas alquídicas</v>
          </cell>
          <cell r="F475" t="str">
            <v>Disolventes alifáticos</v>
          </cell>
          <cell r="G475" t="str">
            <v>Líquido</v>
          </cell>
          <cell r="H475" t="str">
            <v>Líquido claro</v>
          </cell>
          <cell r="I475">
            <v>27</v>
          </cell>
          <cell r="J475" t="str">
            <v>-</v>
          </cell>
          <cell r="K475" t="str">
            <v>-</v>
          </cell>
          <cell r="L475">
            <v>0.7</v>
          </cell>
          <cell r="M475">
            <v>0</v>
          </cell>
        </row>
        <row r="476">
          <cell r="A476" t="str">
            <v>SL-77-9121</v>
          </cell>
          <cell r="B476" t="str">
            <v>D40 (LIAV 200)/SHELLSOL D40/EXXSOL D40/SPIRDANED40</v>
          </cell>
          <cell r="C476" t="str">
            <v>Solvent</v>
          </cell>
          <cell r="D476" t="str">
            <v>Solvente alifático</v>
          </cell>
          <cell r="E476" t="str">
            <v>Solvente de bajo olor</v>
          </cell>
          <cell r="F476" t="str">
            <v>SHELLSOL D40</v>
          </cell>
          <cell r="G476" t="str">
            <v>Líquido</v>
          </cell>
          <cell r="H476" t="str">
            <v>Líquido incoloro</v>
          </cell>
          <cell r="I476">
            <v>36</v>
          </cell>
          <cell r="J476" t="str">
            <v>-</v>
          </cell>
          <cell r="K476">
            <v>7</v>
          </cell>
          <cell r="L476">
            <v>0.77</v>
          </cell>
          <cell r="M476">
            <v>0</v>
          </cell>
        </row>
        <row r="477">
          <cell r="A477" t="str">
            <v>SL-81-2283</v>
          </cell>
          <cell r="B477" t="str">
            <v>VARSOL/SOLVENT NO 4</v>
          </cell>
          <cell r="C477" t="str">
            <v>Solvent</v>
          </cell>
          <cell r="D477" t="str">
            <v>Solvente alifático</v>
          </cell>
          <cell r="E477" t="str">
            <v>Solvente de secado lento, bueno para resinas alifáticas, les da brillo</v>
          </cell>
          <cell r="F477" t="str">
            <v>Solvente Varsol 3139, disolvente No. 4</v>
          </cell>
          <cell r="G477" t="str">
            <v>Líquido</v>
          </cell>
          <cell r="H477" t="str">
            <v>Líquido incoloro a amarillo ligero</v>
          </cell>
          <cell r="I477">
            <v>32.200000000000003</v>
          </cell>
          <cell r="J477" t="str">
            <v>-</v>
          </cell>
          <cell r="K477" t="str">
            <v>-</v>
          </cell>
          <cell r="L477">
            <v>0.78600000000000003</v>
          </cell>
          <cell r="M477">
            <v>0</v>
          </cell>
        </row>
        <row r="478">
          <cell r="A478" t="str">
            <v>SLX-9341</v>
          </cell>
          <cell r="B478" t="str">
            <v>HEXANO/ALIPHATIC SOLVENT</v>
          </cell>
          <cell r="C478" t="str">
            <v>Solvent</v>
          </cell>
          <cell r="D478" t="str">
            <v>Solvente alifático</v>
          </cell>
          <cell r="E478" t="str">
            <v>Se usa en los desegrasantes</v>
          </cell>
          <cell r="F478" t="str">
            <v>Hidrocarburo alifatico</v>
          </cell>
          <cell r="G478" t="str">
            <v>Líquido</v>
          </cell>
          <cell r="H478" t="str">
            <v>Líquido incoloro</v>
          </cell>
          <cell r="I478">
            <v>-22</v>
          </cell>
          <cell r="J478">
            <v>1.1000000000000001</v>
          </cell>
          <cell r="K478">
            <v>7.5</v>
          </cell>
          <cell r="L478">
            <v>0.65900000000000003</v>
          </cell>
          <cell r="M478">
            <v>0</v>
          </cell>
        </row>
        <row r="479">
          <cell r="A479" t="str">
            <v>SR-87-6201</v>
          </cell>
          <cell r="B479" t="str">
            <v>XILENE</v>
          </cell>
          <cell r="C479" t="str">
            <v>Solvent</v>
          </cell>
          <cell r="D479" t="str">
            <v>Solvente aromático</v>
          </cell>
          <cell r="E479" t="str">
            <v>Muy buen poder solvente, de secado rápido, disuelve todo tipo de resinas. Sirve para aumentar resistividad</v>
          </cell>
          <cell r="F479" t="str">
            <v>Xileno</v>
          </cell>
          <cell r="G479" t="str">
            <v>Líquido</v>
          </cell>
          <cell r="H479" t="str">
            <v>Líquido claro</v>
          </cell>
          <cell r="I479">
            <v>29</v>
          </cell>
          <cell r="J479" t="str">
            <v>-</v>
          </cell>
          <cell r="K479" t="str">
            <v>-</v>
          </cell>
          <cell r="L479">
            <v>0.86399999999999999</v>
          </cell>
          <cell r="M479">
            <v>0</v>
          </cell>
        </row>
        <row r="480">
          <cell r="A480" t="str">
            <v>SRA-93</v>
          </cell>
          <cell r="B480" t="str">
            <v>AROMATIC SOLVENT-100 TYPE</v>
          </cell>
          <cell r="C480" t="str">
            <v>Solvent</v>
          </cell>
          <cell r="D480" t="str">
            <v>Solvente aromático</v>
          </cell>
          <cell r="E480" t="str">
            <v>Buen poder solvente para gran número de resinas. Solvente de evaporación lenta</v>
          </cell>
          <cell r="F480" t="str">
            <v>Mezcla de hidrocarburos aromáticos</v>
          </cell>
          <cell r="G480" t="str">
            <v>Líquido</v>
          </cell>
          <cell r="H480" t="str">
            <v>Líquido incoloro</v>
          </cell>
          <cell r="I480">
            <v>35</v>
          </cell>
          <cell r="J480">
            <v>0.9</v>
          </cell>
          <cell r="K480">
            <v>7</v>
          </cell>
          <cell r="L480">
            <v>0.87233689999999997</v>
          </cell>
          <cell r="M480">
            <v>0</v>
          </cell>
        </row>
        <row r="481">
          <cell r="A481" t="str">
            <v>SRC-75</v>
          </cell>
          <cell r="B481" t="str">
            <v>XILENE ( EX 7R003A )</v>
          </cell>
          <cell r="C481" t="str">
            <v>Solvent</v>
          </cell>
          <cell r="D481" t="str">
            <v>Aromatico</v>
          </cell>
          <cell r="E481" t="str">
            <v>Su funcion principal es como solvente para diluir pinturas.</v>
          </cell>
          <cell r="F481" t="str">
            <v>Xileno</v>
          </cell>
          <cell r="G481" t="str">
            <v>Líquido</v>
          </cell>
          <cell r="H481" t="str">
            <v>Líquido</v>
          </cell>
          <cell r="I481">
            <v>27</v>
          </cell>
          <cell r="J481">
            <v>1</v>
          </cell>
          <cell r="K481">
            <v>7</v>
          </cell>
          <cell r="L481">
            <v>0.86</v>
          </cell>
          <cell r="M481">
            <v>0</v>
          </cell>
        </row>
        <row r="482">
          <cell r="A482" t="str">
            <v>SRE-27</v>
          </cell>
          <cell r="B482" t="str">
            <v>AROMATIC SOLVENT-150 TYPE</v>
          </cell>
          <cell r="C482" t="str">
            <v>Solvent</v>
          </cell>
          <cell r="D482" t="str">
            <v>Solvente aromático</v>
          </cell>
          <cell r="E482" t="str">
            <v>Solvente muy lento. Ayuda a controlar hervido y nivelación</v>
          </cell>
          <cell r="F482" t="str">
            <v>Mezcla de hidrocarburos aromáticos</v>
          </cell>
          <cell r="G482" t="str">
            <v>Líquido</v>
          </cell>
          <cell r="H482" t="str">
            <v>Líquido incoloro</v>
          </cell>
          <cell r="I482">
            <v>62</v>
          </cell>
          <cell r="J482">
            <v>0.6</v>
          </cell>
          <cell r="K482">
            <v>7</v>
          </cell>
          <cell r="L482">
            <v>0.89</v>
          </cell>
          <cell r="M482">
            <v>0</v>
          </cell>
        </row>
        <row r="483">
          <cell r="A483" t="str">
            <v>SRS-305</v>
          </cell>
          <cell r="B483" t="str">
            <v>AROMATIC 200 SOLVENT (SOLVESSO 200)</v>
          </cell>
          <cell r="C483" t="str">
            <v>Solvent</v>
          </cell>
          <cell r="D483" t="str">
            <v>Solvente aromático</v>
          </cell>
          <cell r="E483" t="str">
            <v>Buen poder solvente para gran número de resinas. Es muy lento</v>
          </cell>
          <cell r="F483" t="str">
            <v>Hidrocarburos aromáticos</v>
          </cell>
          <cell r="G483" t="str">
            <v>Líquido</v>
          </cell>
          <cell r="H483" t="str">
            <v>Líquido incoloro</v>
          </cell>
          <cell r="I483">
            <v>95</v>
          </cell>
          <cell r="J483">
            <v>1.8</v>
          </cell>
          <cell r="K483" t="str">
            <v>-</v>
          </cell>
          <cell r="L483">
            <v>0.995</v>
          </cell>
          <cell r="M483">
            <v>0</v>
          </cell>
        </row>
        <row r="484">
          <cell r="A484" t="str">
            <v>SRT-87</v>
          </cell>
          <cell r="B484" t="str">
            <v xml:space="preserve">TOLUENE </v>
          </cell>
          <cell r="C484" t="str">
            <v>Solvent</v>
          </cell>
          <cell r="D484" t="str">
            <v>Solvente aromático</v>
          </cell>
          <cell r="E484" t="str">
            <v>Solvente muy rápido. Se usa principalmente el primer de estructuras</v>
          </cell>
          <cell r="F484" t="str">
            <v>Tolueno</v>
          </cell>
          <cell r="G484" t="str">
            <v>Líquido</v>
          </cell>
          <cell r="H484" t="str">
            <v>Líquido incoloro</v>
          </cell>
          <cell r="I484">
            <v>3</v>
          </cell>
          <cell r="J484">
            <v>1.1000000000000001</v>
          </cell>
          <cell r="K484">
            <v>7.1</v>
          </cell>
          <cell r="L484">
            <v>0.86394899999999997</v>
          </cell>
          <cell r="M484">
            <v>0</v>
          </cell>
        </row>
        <row r="485">
          <cell r="A485" t="str">
            <v>SS-23-8719</v>
          </cell>
          <cell r="B485" t="str">
            <v>RHODIASOLV MEK PLUS E</v>
          </cell>
          <cell r="C485" t="str">
            <v>Solvent</v>
          </cell>
          <cell r="D485" t="str">
            <v>Ester</v>
          </cell>
          <cell r="E485">
            <v>0</v>
          </cell>
          <cell r="F485" t="str">
            <v>_</v>
          </cell>
          <cell r="G485" t="str">
            <v>líquido</v>
          </cell>
          <cell r="H485" t="str">
            <v>Líquido</v>
          </cell>
          <cell r="I485">
            <v>-11</v>
          </cell>
          <cell r="J485">
            <v>2.2000000000000002</v>
          </cell>
          <cell r="K485">
            <v>12.8</v>
          </cell>
          <cell r="L485">
            <v>0.83</v>
          </cell>
          <cell r="M485">
            <v>0</v>
          </cell>
        </row>
        <row r="486">
          <cell r="A486" t="str">
            <v>SS-81-4677</v>
          </cell>
          <cell r="B486" t="str">
            <v>RHODIASOLV RPDE/SANTOSOL DME-1/DBE</v>
          </cell>
          <cell r="C486" t="str">
            <v>Solvent</v>
          </cell>
          <cell r="D486" t="str">
            <v>Solvente Éster</v>
          </cell>
          <cell r="E486" t="str">
            <v>Ajustar las pinturas para hacer chequeos de viscosidad, regulan el tiempo de secado y evaporación</v>
          </cell>
          <cell r="F486" t="str">
            <v>Solvente</v>
          </cell>
          <cell r="G486" t="str">
            <v>Líquido</v>
          </cell>
          <cell r="H486" t="str">
            <v>Líquido</v>
          </cell>
          <cell r="I486">
            <v>100</v>
          </cell>
          <cell r="J486" t="str">
            <v>-</v>
          </cell>
          <cell r="K486" t="str">
            <v>-</v>
          </cell>
          <cell r="L486">
            <v>1.0900000000000001</v>
          </cell>
          <cell r="M486">
            <v>0</v>
          </cell>
        </row>
        <row r="487">
          <cell r="A487" t="str">
            <v>SS-98-4559</v>
          </cell>
          <cell r="B487" t="str">
            <v>ETHOXYPROPYL ACETATE</v>
          </cell>
          <cell r="C487" t="str">
            <v>Solvent</v>
          </cell>
          <cell r="D487" t="str">
            <v>Solvente Éster</v>
          </cell>
          <cell r="E487" t="str">
            <v>Disolvente industrial para la formulacion de productos de recubrimiento.</v>
          </cell>
          <cell r="F487" t="str">
            <v>Etoxipropil acetato</v>
          </cell>
          <cell r="G487" t="str">
            <v>Líquido</v>
          </cell>
          <cell r="H487" t="str">
            <v>Líquido incoloro</v>
          </cell>
          <cell r="I487">
            <v>53</v>
          </cell>
          <cell r="J487">
            <v>1</v>
          </cell>
          <cell r="K487" t="str">
            <v>-</v>
          </cell>
          <cell r="L487">
            <v>0.92</v>
          </cell>
          <cell r="M487">
            <v>0</v>
          </cell>
        </row>
        <row r="488">
          <cell r="A488" t="str">
            <v>SSE-255</v>
          </cell>
          <cell r="B488" t="str">
            <v>ETHYL ACETATE 99.5%</v>
          </cell>
          <cell r="C488" t="str">
            <v>Solvent</v>
          </cell>
          <cell r="D488" t="str">
            <v>Solvente Éster</v>
          </cell>
          <cell r="E488" t="str">
            <v>Solvente de evaporación rápida con buenas propiedades de solubilidad de nitrato de celulosa, ayuda a dispersar grumos. Se usa en bases para pinturas poliuretánicas</v>
          </cell>
          <cell r="F488" t="str">
            <v>Acetato de etilo</v>
          </cell>
          <cell r="G488" t="str">
            <v>Líquido</v>
          </cell>
          <cell r="H488" t="str">
            <v>Líquido incoloro</v>
          </cell>
          <cell r="I488">
            <v>-4</v>
          </cell>
          <cell r="J488">
            <v>2</v>
          </cell>
          <cell r="K488">
            <v>11.5</v>
          </cell>
          <cell r="L488">
            <v>0.89989699999999995</v>
          </cell>
          <cell r="M488">
            <v>0</v>
          </cell>
        </row>
        <row r="489">
          <cell r="A489" t="str">
            <v>SSE-42</v>
          </cell>
          <cell r="B489" t="str">
            <v>ISOBUTYL ACETATE</v>
          </cell>
          <cell r="C489" t="str">
            <v>Solvent</v>
          </cell>
          <cell r="D489" t="str">
            <v>Solvente Éster</v>
          </cell>
          <cell r="E489" t="str">
            <v>Solvente de volatilidad media con buen poder diluyente</v>
          </cell>
          <cell r="F489" t="str">
            <v>Acetato de isobutilo</v>
          </cell>
          <cell r="G489" t="str">
            <v>Líquido</v>
          </cell>
          <cell r="H489" t="str">
            <v>Líquido incoloro</v>
          </cell>
          <cell r="I489">
            <v>17</v>
          </cell>
          <cell r="J489">
            <v>1.3</v>
          </cell>
          <cell r="K489">
            <v>10.5</v>
          </cell>
          <cell r="L489">
            <v>0.86874200000000001</v>
          </cell>
          <cell r="M489">
            <v>0</v>
          </cell>
        </row>
        <row r="490">
          <cell r="A490" t="str">
            <v>SSE-86</v>
          </cell>
          <cell r="B490" t="str">
            <v>N-BUTYL ACETATE URETHANE GRADE</v>
          </cell>
          <cell r="C490" t="str">
            <v>Solvent</v>
          </cell>
          <cell r="D490" t="str">
            <v>Solvente Éster</v>
          </cell>
          <cell r="E490" t="str">
            <v>Excelente disolvente de volatilidad media para formular lacas a base de nitrocelulosa y los adelgazadores (tiner) de las mismas. Es de bajo olor y baja toxicidad</v>
          </cell>
          <cell r="F490" t="str">
            <v>N-Butil acetato</v>
          </cell>
          <cell r="G490" t="str">
            <v>Líquido</v>
          </cell>
          <cell r="H490" t="str">
            <v>Líquido incoloro</v>
          </cell>
          <cell r="I490">
            <v>25</v>
          </cell>
          <cell r="J490">
            <v>1.2</v>
          </cell>
          <cell r="K490">
            <v>7.6</v>
          </cell>
          <cell r="L490">
            <v>0.87952649999999999</v>
          </cell>
          <cell r="M490">
            <v>0</v>
          </cell>
        </row>
        <row r="491">
          <cell r="A491" t="str">
            <v>SSJ-338</v>
          </cell>
          <cell r="B491" t="str">
            <v>EASTMAN EEP/UCAR ESTER EEP</v>
          </cell>
          <cell r="C491" t="str">
            <v>Solvent</v>
          </cell>
          <cell r="D491" t="str">
            <v>Solvente Éster</v>
          </cell>
          <cell r="E491" t="str">
            <v>Solvente de evaporación lenta con buenas propiedades de solubilidad de resinas, buena resistencia a la formación de burbujas en horneado y ayuda a la nivelación</v>
          </cell>
          <cell r="F491" t="str">
            <v>3-Etoxipropanoato de etilo</v>
          </cell>
          <cell r="G491" t="str">
            <v>Líquido</v>
          </cell>
          <cell r="H491" t="str">
            <v>Líquido incoloro</v>
          </cell>
          <cell r="I491">
            <v>57</v>
          </cell>
          <cell r="J491">
            <v>1</v>
          </cell>
          <cell r="K491" t="str">
            <v>-</v>
          </cell>
          <cell r="L491">
            <v>0.94782750000000004</v>
          </cell>
          <cell r="M491">
            <v>0</v>
          </cell>
        </row>
        <row r="492">
          <cell r="A492" t="str">
            <v>SSM-96</v>
          </cell>
          <cell r="B492" t="str">
            <v>2-BUTOXY ETHANOL ACETATE</v>
          </cell>
          <cell r="C492" t="str">
            <v>Solvent</v>
          </cell>
          <cell r="D492" t="str">
            <v>Solvente Éster</v>
          </cell>
          <cell r="E492" t="str">
            <v>Solvente de evaporación lenta y buen poder de solubilidad, para mejorar brillo y flujo a recubrimientos horneados a altas temperaturas.</v>
          </cell>
          <cell r="F492" t="str">
            <v>2-Butoxietil acetato</v>
          </cell>
          <cell r="G492" t="str">
            <v>Líquido</v>
          </cell>
          <cell r="H492" t="str">
            <v>Líquido incoloro</v>
          </cell>
          <cell r="I492">
            <v>71</v>
          </cell>
          <cell r="J492">
            <v>1</v>
          </cell>
          <cell r="K492" t="str">
            <v>-</v>
          </cell>
          <cell r="L492">
            <v>0.93943969999999999</v>
          </cell>
          <cell r="M492">
            <v>0</v>
          </cell>
        </row>
        <row r="493">
          <cell r="A493" t="str">
            <v>SSR-53</v>
          </cell>
          <cell r="B493" t="str">
            <v>TEXANOL</v>
          </cell>
          <cell r="C493" t="str">
            <v>Solvent</v>
          </cell>
          <cell r="D493" t="str">
            <v>Ester</v>
          </cell>
          <cell r="E493" t="str">
            <v>Agente emulsionante</v>
          </cell>
          <cell r="F493" t="str">
            <v>Trimetil-pentanodiol</v>
          </cell>
          <cell r="G493" t="str">
            <v>líquido</v>
          </cell>
          <cell r="H493" t="str">
            <v>Líquido</v>
          </cell>
          <cell r="I493">
            <v>120</v>
          </cell>
          <cell r="J493">
            <v>0.6</v>
          </cell>
          <cell r="K493" t="str">
            <v>_</v>
          </cell>
          <cell r="L493">
            <v>0.94</v>
          </cell>
          <cell r="M493">
            <v>0</v>
          </cell>
        </row>
        <row r="494">
          <cell r="A494" t="str">
            <v>SSR-5405</v>
          </cell>
          <cell r="B494" t="str">
            <v>ESTASOL DBE/SANTOSOL DME/DIBASC EST</v>
          </cell>
          <cell r="C494" t="str">
            <v>Solvent</v>
          </cell>
          <cell r="D494" t="str">
            <v>Solvente Éster</v>
          </cell>
          <cell r="E494" t="str">
            <v>Solvente de evaporación lenta que se usa para mejorar adherencia, nivelación, brillo y retardar secado</v>
          </cell>
          <cell r="F494" t="str">
            <v>Mezcla de ésteres dimetílicos</v>
          </cell>
          <cell r="G494" t="str">
            <v>Líquido</v>
          </cell>
          <cell r="H494" t="str">
            <v>Líquido incoloro</v>
          </cell>
          <cell r="I494">
            <v>100</v>
          </cell>
          <cell r="J494">
            <v>0.9</v>
          </cell>
          <cell r="K494">
            <v>8</v>
          </cell>
          <cell r="L494">
            <v>1.0880240000000001</v>
          </cell>
          <cell r="M494">
            <v>0</v>
          </cell>
        </row>
        <row r="495">
          <cell r="A495" t="str">
            <v>SSV-846</v>
          </cell>
          <cell r="B495" t="str">
            <v>DIETHYLENE GLYCOL BUTYL ETHER ACET.</v>
          </cell>
          <cell r="C495" t="str">
            <v>Solvent</v>
          </cell>
          <cell r="D495" t="str">
            <v>Solvente Éster</v>
          </cell>
          <cell r="E495" t="str">
            <v>Solvente de evaporación lenta que se usa en barnices para ayudar en la nivelación y el hervido</v>
          </cell>
          <cell r="F495" t="str">
            <v>Dietilen glicol butil eter acetato</v>
          </cell>
          <cell r="G495" t="str">
            <v>Líquido</v>
          </cell>
          <cell r="H495" t="str">
            <v>Líquido incoloro</v>
          </cell>
          <cell r="I495">
            <v>221</v>
          </cell>
          <cell r="J495">
            <v>0.8</v>
          </cell>
          <cell r="K495" t="str">
            <v>-</v>
          </cell>
          <cell r="L495">
            <v>0.97799999999999998</v>
          </cell>
          <cell r="M495">
            <v>0</v>
          </cell>
        </row>
        <row r="496">
          <cell r="A496" t="str">
            <v>SSX-329</v>
          </cell>
          <cell r="B496" t="str">
            <v>METHYL ETHER PROPYLENE GLYCOL ACET.</v>
          </cell>
          <cell r="C496" t="str">
            <v>Solvent</v>
          </cell>
          <cell r="D496" t="str">
            <v>Solvente Éster</v>
          </cell>
          <cell r="E496" t="str">
            <v>Solvente de evaporación lenta con buen poder diluyente</v>
          </cell>
          <cell r="F496" t="str">
            <v>Propilen glicol metil eter acetato</v>
          </cell>
          <cell r="G496" t="str">
            <v>Líquido</v>
          </cell>
          <cell r="H496" t="str">
            <v>Líquido incoloro</v>
          </cell>
          <cell r="I496">
            <v>42</v>
          </cell>
          <cell r="J496">
            <v>1.5</v>
          </cell>
          <cell r="K496">
            <v>7</v>
          </cell>
          <cell r="L496">
            <v>0.96220669999999997</v>
          </cell>
          <cell r="M496">
            <v>0</v>
          </cell>
        </row>
        <row r="497">
          <cell r="A497" t="str">
            <v>SZ-35-1048</v>
          </cell>
          <cell r="B497" t="str">
            <v>RHODIA AUGEO SL 191</v>
          </cell>
          <cell r="C497" t="str">
            <v>Solvent</v>
          </cell>
          <cell r="D497" t="str">
            <v>Solvente otros</v>
          </cell>
          <cell r="E497" t="str">
            <v>Solvente de evaporación lenta y con buenos parámetros de solubilidad de resinas que garantiza una buena formación de película</v>
          </cell>
          <cell r="F497" t="str">
            <v>1,2-Isopropiliden glicerol</v>
          </cell>
          <cell r="G497" t="str">
            <v>Líquido</v>
          </cell>
          <cell r="H497" t="str">
            <v>Líquido incoloro</v>
          </cell>
          <cell r="I497">
            <v>91</v>
          </cell>
          <cell r="J497" t="str">
            <v>-</v>
          </cell>
          <cell r="K497" t="str">
            <v>-</v>
          </cell>
          <cell r="L497">
            <v>1.07</v>
          </cell>
          <cell r="M497">
            <v>0</v>
          </cell>
        </row>
        <row r="498">
          <cell r="A498" t="str">
            <v>SZH-55</v>
          </cell>
          <cell r="B498" t="str">
            <v>HARPINE 55 (120.010)/PINE OIL</v>
          </cell>
          <cell r="C498" t="str">
            <v>Solvent</v>
          </cell>
          <cell r="D498" t="str">
            <v>Solvente otros</v>
          </cell>
          <cell r="E498" t="str">
            <v>Se usa para nivelación y brillo en algunos colores y primers</v>
          </cell>
          <cell r="F498" t="str">
            <v>Aceite de pino</v>
          </cell>
          <cell r="G498" t="str">
            <v>Líquido</v>
          </cell>
          <cell r="H498" t="str">
            <v>Líquido amarillo</v>
          </cell>
          <cell r="I498">
            <v>72</v>
          </cell>
          <cell r="J498">
            <v>0.9</v>
          </cell>
          <cell r="K498" t="str">
            <v>-</v>
          </cell>
          <cell r="L498">
            <v>0.92400000000000004</v>
          </cell>
          <cell r="M498">
            <v>0</v>
          </cell>
        </row>
        <row r="499">
          <cell r="A499" t="str">
            <v>VZ-45-8433</v>
          </cell>
          <cell r="B499" t="str">
            <v>HOSTATINT OXIDE RED A-B 100 VP 15579</v>
          </cell>
          <cell r="C499" t="str">
            <v>Tinta</v>
          </cell>
          <cell r="D499" t="str">
            <v xml:space="preserve">miscelas </v>
          </cell>
          <cell r="E499" t="str">
            <v>Posee alta carga de pigmento y muy buenas propiedades reológicas. Tiene muy buena compatibilidad con los recubrimientos basados en disolventes.</v>
          </cell>
          <cell r="F499" t="str">
            <v>Pigmento inorgánico</v>
          </cell>
          <cell r="G499" t="str">
            <v>Líquido</v>
          </cell>
          <cell r="H499" t="str">
            <v>Pasta</v>
          </cell>
          <cell r="I499">
            <v>102</v>
          </cell>
          <cell r="J499" t="str">
            <v>_</v>
          </cell>
          <cell r="K499" t="str">
            <v>_</v>
          </cell>
          <cell r="L499">
            <v>2.13</v>
          </cell>
          <cell r="M499">
            <v>78</v>
          </cell>
        </row>
        <row r="500">
          <cell r="A500" t="str">
            <v>VZ-56-4811</v>
          </cell>
          <cell r="B500" t="str">
            <v>HOSTATINT RED A-D3GD 100 VP 15604</v>
          </cell>
          <cell r="C500" t="str">
            <v>Tinta</v>
          </cell>
          <cell r="D500" t="str">
            <v xml:space="preserve">miscelas </v>
          </cell>
          <cell r="E500" t="str">
            <v>Tiene muy buena compatibilidad con la mayoria de aglutinantes utilizados en la industria de pinturas.</v>
          </cell>
          <cell r="F500" t="str">
            <v>Pigmento inorgánico</v>
          </cell>
          <cell r="G500" t="str">
            <v>líquido</v>
          </cell>
          <cell r="H500" t="str">
            <v>Pasta roja</v>
          </cell>
          <cell r="I500">
            <v>102</v>
          </cell>
          <cell r="J500" t="str">
            <v>_</v>
          </cell>
          <cell r="K500" t="str">
            <v>_</v>
          </cell>
          <cell r="L500">
            <v>1.21</v>
          </cell>
          <cell r="M500">
            <v>58</v>
          </cell>
        </row>
        <row r="501">
          <cell r="A501" t="str">
            <v>VZ-57-1567</v>
          </cell>
          <cell r="B501" t="str">
            <v>HOSTATINT GREEN A-GNX 100 M100</v>
          </cell>
          <cell r="C501" t="str">
            <v>Tinta</v>
          </cell>
          <cell r="D501" t="str">
            <v xml:space="preserve">miscelas </v>
          </cell>
          <cell r="E501" t="str">
            <v xml:space="preserve">Tinta con alta cantidad de pigmento y propiedades reológicas. </v>
          </cell>
          <cell r="F501" t="str">
            <v>Pigmento inorgánico</v>
          </cell>
          <cell r="G501" t="str">
            <v>Líquido</v>
          </cell>
          <cell r="H501" t="str">
            <v>Pasta</v>
          </cell>
          <cell r="I501">
            <v>102</v>
          </cell>
          <cell r="J501" t="str">
            <v>_</v>
          </cell>
          <cell r="K501" t="str">
            <v>_</v>
          </cell>
          <cell r="L501">
            <v>1.23</v>
          </cell>
          <cell r="M501">
            <v>55</v>
          </cell>
        </row>
        <row r="502">
          <cell r="A502" t="str">
            <v>VZ-61-9815</v>
          </cell>
          <cell r="B502" t="str">
            <v>HOSTATINT BLACK A-N 100</v>
          </cell>
          <cell r="C502" t="str">
            <v>Tinta</v>
          </cell>
          <cell r="D502" t="str">
            <v xml:space="preserve">miscelas </v>
          </cell>
          <cell r="E502" t="str">
            <v xml:space="preserve">Tinta con alta cantidad de pigmento y propiedades reológicas. </v>
          </cell>
          <cell r="F502" t="str">
            <v>Pigmento dispersado en solvente orgánico</v>
          </cell>
          <cell r="G502" t="str">
            <v>líquido</v>
          </cell>
          <cell r="H502" t="str">
            <v>_</v>
          </cell>
          <cell r="I502">
            <v>102</v>
          </cell>
          <cell r="J502" t="str">
            <v>_</v>
          </cell>
          <cell r="K502" t="str">
            <v>_</v>
          </cell>
          <cell r="L502">
            <v>1.18</v>
          </cell>
          <cell r="M502">
            <v>51</v>
          </cell>
        </row>
        <row r="503">
          <cell r="A503" t="str">
            <v>VZ-85-7414</v>
          </cell>
          <cell r="B503" t="str">
            <v>HOSTATINT BLUE A-BG 100</v>
          </cell>
          <cell r="C503" t="str">
            <v>Tinta</v>
          </cell>
          <cell r="D503" t="str">
            <v xml:space="preserve">miscelas </v>
          </cell>
          <cell r="E503" t="str">
            <v xml:space="preserve">Tinta con alta cantidad de pigmento y propiedades reológicas. </v>
          </cell>
          <cell r="F503" t="str">
            <v>Pigmento orgánico</v>
          </cell>
          <cell r="G503" t="str">
            <v>Líquido</v>
          </cell>
          <cell r="H503" t="str">
            <v>Pastas</v>
          </cell>
          <cell r="I503">
            <v>102</v>
          </cell>
          <cell r="J503" t="str">
            <v>_</v>
          </cell>
          <cell r="K503" t="str">
            <v>_</v>
          </cell>
          <cell r="L503">
            <v>1.17</v>
          </cell>
          <cell r="M503">
            <v>60</v>
          </cell>
        </row>
        <row r="504">
          <cell r="A504" t="str">
            <v>VZ-87-9362</v>
          </cell>
          <cell r="B504" t="str">
            <v>HOSTATINT YELLOW A-HRD 100 VP 15598 M100</v>
          </cell>
          <cell r="C504" t="str">
            <v>Tinta</v>
          </cell>
          <cell r="D504" t="str">
            <v xml:space="preserve">miscelas </v>
          </cell>
          <cell r="E504" t="str">
            <v xml:space="preserve">Tinta con alta cantidad de pigmento y propiedades reológicas. </v>
          </cell>
          <cell r="F504" t="str">
            <v>Pigmento en solvente orgánico</v>
          </cell>
          <cell r="G504" t="str">
            <v>líquido</v>
          </cell>
          <cell r="H504" t="str">
            <v>Pasta</v>
          </cell>
          <cell r="I504">
            <v>102</v>
          </cell>
          <cell r="J504" t="str">
            <v>_</v>
          </cell>
          <cell r="K504" t="str">
            <v>_</v>
          </cell>
          <cell r="L504">
            <v>1.17</v>
          </cell>
          <cell r="M504">
            <v>50</v>
          </cell>
        </row>
        <row r="505">
          <cell r="A505" t="str">
            <v>XC-96-1146</v>
          </cell>
          <cell r="B505" t="str">
            <v>ACRYLIC POLYOL FOR AUTO REFIN/TOP</v>
          </cell>
          <cell r="C505" t="str">
            <v>Solvent Resin</v>
          </cell>
          <cell r="D505" t="str">
            <v>Resina acrílica</v>
          </cell>
          <cell r="E505" t="str">
            <v xml:space="preserve">La resina acrílica(vehículo)  Permite exelente adhesión, resistencia a la tensión y resistencia a los rayos ultravioletas. De ella depende gran parte de las características finales del recubrimiento. </v>
          </cell>
          <cell r="F505" t="str">
            <v>Solución de resina acrílica</v>
          </cell>
          <cell r="G505" t="str">
            <v>Líquido</v>
          </cell>
          <cell r="H505" t="str">
            <v>Líquido</v>
          </cell>
          <cell r="I505">
            <v>10</v>
          </cell>
          <cell r="J505" t="str">
            <v>_</v>
          </cell>
          <cell r="K505" t="str">
            <v>_</v>
          </cell>
          <cell r="L505">
            <v>0.995</v>
          </cell>
          <cell r="M505">
            <v>60</v>
          </cell>
        </row>
        <row r="506">
          <cell r="A506" t="str">
            <v>XCG-7204</v>
          </cell>
          <cell r="B506" t="str">
            <v>REFINISH ACRYLIC RESIN FV729</v>
          </cell>
          <cell r="C506" t="str">
            <v>Solvent Resin</v>
          </cell>
          <cell r="D506" t="str">
            <v>Resina acrílica</v>
          </cell>
          <cell r="E506">
            <v>0</v>
          </cell>
          <cell r="F506" t="str">
            <v>Resina Acrílica</v>
          </cell>
          <cell r="G506" t="str">
            <v>Líquido</v>
          </cell>
          <cell r="H506" t="str">
            <v>Líquido</v>
          </cell>
          <cell r="I506">
            <v>25</v>
          </cell>
          <cell r="J506">
            <v>0.8</v>
          </cell>
          <cell r="K506" t="str">
            <v>_</v>
          </cell>
          <cell r="L506">
            <v>1.0173000000000001</v>
          </cell>
          <cell r="M506">
            <v>54</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Validaciones T1"/>
      <sheetName val="Chequeos de Larga Duracion T1"/>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Detalle de PI's"/>
      <sheetName val="Resultados"/>
      <sheetName val="Bitácora"/>
    </sheetNames>
    <sheetDataSet>
      <sheetData sheetId="0" refreshError="1"/>
      <sheetData sheetId="1" refreshError="1"/>
      <sheetData sheetId="2" refreshError="1"/>
      <sheetData sheetId="3">
        <row r="9">
          <cell r="X9">
            <v>0.33167100427235802</v>
          </cell>
        </row>
        <row r="10">
          <cell r="X10">
            <v>0.23241436572572449</v>
          </cell>
        </row>
        <row r="11">
          <cell r="X11">
            <v>9.9256638546633524E-2</v>
          </cell>
        </row>
        <row r="12">
          <cell r="X12">
            <v>2.3415498361505538</v>
          </cell>
        </row>
        <row r="13">
          <cell r="X13">
            <v>5.8510273573310805E-3</v>
          </cell>
        </row>
        <row r="14">
          <cell r="X14">
            <v>0.55246619523532758</v>
          </cell>
        </row>
        <row r="15">
          <cell r="X15">
            <v>0.26195513864615882</v>
          </cell>
        </row>
        <row r="16">
          <cell r="X16">
            <v>0.67835427714338559</v>
          </cell>
        </row>
        <row r="17">
          <cell r="X17">
            <v>0.68064858573249898</v>
          </cell>
        </row>
        <row r="18">
          <cell r="X18">
            <v>0</v>
          </cell>
        </row>
        <row r="19">
          <cell r="X19">
            <v>0.66832899572764193</v>
          </cell>
        </row>
        <row r="20">
          <cell r="X20">
            <v>0.15616083948599235</v>
          </cell>
        </row>
        <row r="22">
          <cell r="X22">
            <v>1.5897741067571202E-2</v>
          </cell>
        </row>
        <row r="23">
          <cell r="X23">
            <v>0.53719931339969529</v>
          </cell>
        </row>
        <row r="26">
          <cell r="X26">
            <v>6.6003366721667206E-2</v>
          </cell>
        </row>
        <row r="27">
          <cell r="X27">
            <v>3.6033853028749391E-4</v>
          </cell>
        </row>
        <row r="28">
          <cell r="X28">
            <v>4.8203113807198897E-2</v>
          </cell>
        </row>
        <row r="30">
          <cell r="X30">
            <v>0</v>
          </cell>
        </row>
      </sheetData>
      <sheetData sheetId="4"/>
      <sheetData sheetId="5">
        <row r="9">
          <cell r="V9">
            <v>0.31411132819938187</v>
          </cell>
        </row>
        <row r="10">
          <cell r="V10">
            <v>0.23404510102400003</v>
          </cell>
        </row>
        <row r="11">
          <cell r="V11">
            <v>8.0066227175381838E-2</v>
          </cell>
        </row>
        <row r="12">
          <cell r="V12">
            <v>2.923143868279614</v>
          </cell>
        </row>
        <row r="13">
          <cell r="V13">
            <v>0</v>
          </cell>
        </row>
        <row r="14">
          <cell r="V14">
            <v>0.67129743090185856</v>
          </cell>
        </row>
        <row r="15">
          <cell r="V15">
            <v>0.29254632439375833</v>
          </cell>
        </row>
        <row r="16">
          <cell r="V16">
            <v>0.69647951466570157</v>
          </cell>
        </row>
        <row r="17">
          <cell r="V17">
            <v>0.69647951466570157</v>
          </cell>
        </row>
        <row r="18">
          <cell r="V18">
            <v>0</v>
          </cell>
        </row>
        <row r="19">
          <cell r="V19">
            <v>0.68588867180061808</v>
          </cell>
        </row>
        <row r="22">
          <cell r="V22">
            <v>4.8763840039129612E-3</v>
          </cell>
        </row>
        <row r="23">
          <cell r="V23">
            <v>0.62758613637201355</v>
          </cell>
        </row>
        <row r="26">
          <cell r="V26">
            <v>5.4209600000000016E-3</v>
          </cell>
        </row>
        <row r="27">
          <cell r="V27">
            <v>3.4179402057016317E-4</v>
          </cell>
        </row>
        <row r="28">
          <cell r="V28">
            <v>4.7663397404121607E-2</v>
          </cell>
        </row>
        <row r="30">
          <cell r="V30">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tabSelected="1" zoomScale="70" zoomScaleNormal="70" workbookViewId="0">
      <selection activeCell="D22" sqref="D22"/>
    </sheetView>
  </sheetViews>
  <sheetFormatPr baseColWidth="10" defaultColWidth="11.42578125" defaultRowHeight="15" x14ac:dyDescent="0.25"/>
  <cols>
    <col min="1" max="1" width="11.42578125" style="91"/>
    <col min="2" max="2" width="23.7109375" style="91" customWidth="1"/>
    <col min="3" max="3" width="6.28515625" style="91" customWidth="1"/>
    <col min="4" max="4" width="67.5703125" style="91" customWidth="1"/>
    <col min="5" max="5" width="6.85546875" style="91" customWidth="1"/>
    <col min="6" max="6" width="36" style="91" customWidth="1"/>
    <col min="7" max="7" width="8.7109375" style="91" customWidth="1"/>
    <col min="8" max="16384" width="11.42578125" style="91"/>
  </cols>
  <sheetData>
    <row r="1" spans="1:7" s="94" customFormat="1" x14ac:dyDescent="0.25">
      <c r="A1" s="95"/>
      <c r="B1" s="96"/>
      <c r="C1" s="96"/>
      <c r="D1" s="96"/>
      <c r="E1" s="96"/>
      <c r="F1" s="96"/>
      <c r="G1" s="97"/>
    </row>
    <row r="2" spans="1:7" s="94" customFormat="1" x14ac:dyDescent="0.25">
      <c r="A2" s="93"/>
      <c r="G2" s="98"/>
    </row>
    <row r="3" spans="1:7" s="94" customFormat="1" x14ac:dyDescent="0.25">
      <c r="A3" s="93"/>
      <c r="G3" s="98"/>
    </row>
    <row r="4" spans="1:7" ht="22.5" x14ac:dyDescent="0.25">
      <c r="A4" s="239" t="s">
        <v>135</v>
      </c>
      <c r="B4" s="240"/>
      <c r="C4" s="240"/>
      <c r="D4" s="240"/>
      <c r="E4" s="240"/>
      <c r="F4" s="240"/>
      <c r="G4" s="241"/>
    </row>
    <row r="5" spans="1:7" ht="22.5" x14ac:dyDescent="0.25">
      <c r="A5" s="106"/>
      <c r="B5" s="107"/>
      <c r="C5" s="107"/>
      <c r="D5" s="107"/>
      <c r="E5" s="107"/>
      <c r="F5" s="107"/>
      <c r="G5" s="108"/>
    </row>
    <row r="6" spans="1:7" ht="23.25" x14ac:dyDescent="0.25">
      <c r="A6" s="99"/>
      <c r="B6" s="109" t="s">
        <v>134</v>
      </c>
      <c r="C6" s="100"/>
      <c r="D6" s="109" t="s">
        <v>131</v>
      </c>
      <c r="E6" s="102"/>
      <c r="F6" s="109" t="s">
        <v>132</v>
      </c>
      <c r="G6" s="101"/>
    </row>
    <row r="7" spans="1:7" ht="23.25" x14ac:dyDescent="0.25">
      <c r="A7" s="99"/>
      <c r="B7" s="100">
        <v>1</v>
      </c>
      <c r="C7" s="100"/>
      <c r="D7" s="116" t="s">
        <v>139</v>
      </c>
      <c r="E7" s="102"/>
      <c r="F7" s="100" t="s">
        <v>133</v>
      </c>
      <c r="G7" s="101"/>
    </row>
    <row r="8" spans="1:7" ht="23.25" x14ac:dyDescent="0.25">
      <c r="A8" s="99"/>
      <c r="B8" s="100">
        <v>2</v>
      </c>
      <c r="C8" s="100"/>
      <c r="D8" s="116" t="s">
        <v>140</v>
      </c>
      <c r="E8" s="102"/>
      <c r="F8" s="100" t="s">
        <v>133</v>
      </c>
      <c r="G8" s="101"/>
    </row>
    <row r="9" spans="1:7" ht="23.25" x14ac:dyDescent="0.25">
      <c r="A9" s="99"/>
      <c r="B9" s="100"/>
      <c r="C9" s="100"/>
      <c r="D9" s="102"/>
      <c r="E9" s="102"/>
      <c r="F9" s="100"/>
      <c r="G9" s="101"/>
    </row>
    <row r="10" spans="1:7" ht="24" thickBot="1" x14ac:dyDescent="0.3">
      <c r="A10" s="103"/>
      <c r="B10" s="110"/>
      <c r="C10" s="110"/>
      <c r="D10" s="104"/>
      <c r="E10" s="104"/>
      <c r="F10" s="110"/>
      <c r="G10" s="105"/>
    </row>
    <row r="11" spans="1:7" x14ac:dyDescent="0.25">
      <c r="A11" s="92"/>
      <c r="B11" s="92"/>
      <c r="C11" s="92"/>
      <c r="D11" s="92"/>
      <c r="E11" s="92"/>
      <c r="F11" s="92"/>
      <c r="G11" s="92"/>
    </row>
    <row r="12" spans="1:7" x14ac:dyDescent="0.25">
      <c r="A12" s="92"/>
      <c r="B12" s="92"/>
      <c r="C12" s="92"/>
      <c r="D12" s="92"/>
      <c r="E12" s="92"/>
      <c r="F12" s="92"/>
      <c r="G12" s="92"/>
    </row>
    <row r="13" spans="1:7" x14ac:dyDescent="0.25">
      <c r="B13" s="92"/>
      <c r="C13" s="92"/>
      <c r="D13" s="92"/>
      <c r="E13" s="92"/>
      <c r="F13" s="92"/>
      <c r="G13" s="92"/>
    </row>
    <row r="14" spans="1:7" x14ac:dyDescent="0.25">
      <c r="B14" s="92"/>
      <c r="C14" s="92"/>
      <c r="D14" s="92"/>
      <c r="E14" s="92"/>
      <c r="F14" s="92"/>
      <c r="G14" s="92"/>
    </row>
    <row r="15" spans="1:7" x14ac:dyDescent="0.25">
      <c r="B15" s="92"/>
      <c r="C15" s="92"/>
      <c r="D15" s="92"/>
      <c r="E15" s="92"/>
      <c r="F15" s="92"/>
      <c r="G15" s="92"/>
    </row>
    <row r="16" spans="1:7" x14ac:dyDescent="0.25">
      <c r="B16" s="92"/>
      <c r="C16" s="92"/>
      <c r="D16" s="92"/>
      <c r="E16" s="92"/>
      <c r="F16" s="92"/>
      <c r="G16" s="92"/>
    </row>
    <row r="17" spans="2:7" x14ac:dyDescent="0.25">
      <c r="B17" s="92"/>
      <c r="C17" s="92"/>
      <c r="D17" s="92"/>
      <c r="E17" s="92"/>
      <c r="F17" s="92"/>
      <c r="G17" s="92"/>
    </row>
    <row r="18" spans="2:7" x14ac:dyDescent="0.25">
      <c r="B18" s="92"/>
      <c r="C18" s="92"/>
      <c r="D18" s="92"/>
      <c r="E18" s="92"/>
      <c r="F18" s="92"/>
      <c r="G18" s="92"/>
    </row>
    <row r="19" spans="2:7" x14ac:dyDescent="0.25">
      <c r="B19" s="92"/>
      <c r="C19" s="92"/>
      <c r="D19" s="92"/>
      <c r="E19" s="92"/>
      <c r="F19" s="92"/>
      <c r="G19" s="92"/>
    </row>
    <row r="20" spans="2:7" x14ac:dyDescent="0.25">
      <c r="B20" s="92"/>
      <c r="C20" s="92"/>
      <c r="D20" s="92"/>
      <c r="E20" s="92"/>
      <c r="F20" s="92"/>
      <c r="G20" s="92"/>
    </row>
    <row r="21" spans="2:7" x14ac:dyDescent="0.25">
      <c r="B21" s="92"/>
      <c r="C21" s="92"/>
      <c r="D21" s="92"/>
      <c r="E21" s="92"/>
      <c r="F21" s="92"/>
      <c r="G21" s="92"/>
    </row>
    <row r="22" spans="2:7" x14ac:dyDescent="0.25">
      <c r="B22" s="92"/>
      <c r="C22" s="92"/>
      <c r="D22" s="92"/>
      <c r="E22" s="92"/>
      <c r="F22" s="92"/>
      <c r="G22" s="92"/>
    </row>
    <row r="23" spans="2:7" x14ac:dyDescent="0.25">
      <c r="B23" s="92"/>
      <c r="C23" s="92"/>
      <c r="D23" s="92"/>
      <c r="E23" s="92"/>
      <c r="F23" s="92"/>
      <c r="G23" s="92"/>
    </row>
    <row r="24" spans="2:7" x14ac:dyDescent="0.25">
      <c r="B24" s="92"/>
      <c r="C24" s="92"/>
      <c r="D24" s="92"/>
      <c r="E24" s="92"/>
      <c r="F24" s="92"/>
      <c r="G24" s="92"/>
    </row>
    <row r="25" spans="2:7" x14ac:dyDescent="0.25">
      <c r="B25" s="92"/>
      <c r="C25" s="92"/>
      <c r="D25" s="92"/>
      <c r="E25" s="92"/>
      <c r="F25" s="92"/>
      <c r="G25" s="92"/>
    </row>
    <row r="26" spans="2:7" x14ac:dyDescent="0.25">
      <c r="B26" s="92"/>
      <c r="C26" s="92"/>
      <c r="D26" s="92"/>
      <c r="E26" s="92"/>
      <c r="F26" s="92"/>
      <c r="G26" s="92"/>
    </row>
    <row r="27" spans="2:7" x14ac:dyDescent="0.25">
      <c r="B27" s="92"/>
      <c r="C27" s="92"/>
      <c r="D27" s="92"/>
      <c r="E27" s="92"/>
      <c r="F27" s="92"/>
      <c r="G27" s="92"/>
    </row>
    <row r="28" spans="2:7" x14ac:dyDescent="0.25">
      <c r="B28" s="92"/>
      <c r="C28" s="92"/>
      <c r="D28" s="92"/>
      <c r="E28" s="92"/>
      <c r="F28" s="92"/>
      <c r="G28" s="92"/>
    </row>
    <row r="29" spans="2:7" x14ac:dyDescent="0.25">
      <c r="B29" s="92"/>
      <c r="C29" s="92"/>
      <c r="D29" s="92"/>
      <c r="E29" s="92"/>
      <c r="F29" s="92"/>
      <c r="G29" s="92"/>
    </row>
    <row r="30" spans="2:7" x14ac:dyDescent="0.25">
      <c r="B30" s="92"/>
      <c r="C30" s="92"/>
      <c r="D30" s="92"/>
      <c r="E30" s="92"/>
      <c r="F30" s="92"/>
      <c r="G30" s="92"/>
    </row>
    <row r="31" spans="2:7" x14ac:dyDescent="0.25">
      <c r="B31" s="92"/>
      <c r="C31" s="92"/>
      <c r="D31" s="92"/>
      <c r="E31" s="92"/>
      <c r="F31" s="92"/>
      <c r="G31" s="92"/>
    </row>
    <row r="32" spans="2:7" x14ac:dyDescent="0.25">
      <c r="B32" s="92"/>
      <c r="C32" s="92"/>
      <c r="D32" s="92"/>
      <c r="E32" s="92"/>
      <c r="F32" s="92"/>
      <c r="G32" s="92"/>
    </row>
    <row r="33" spans="2:7" x14ac:dyDescent="0.25">
      <c r="B33" s="92"/>
      <c r="C33" s="92"/>
      <c r="D33" s="92"/>
      <c r="E33" s="92"/>
      <c r="F33" s="92"/>
      <c r="G33" s="92"/>
    </row>
    <row r="34" spans="2:7" x14ac:dyDescent="0.25">
      <c r="B34" s="92"/>
      <c r="C34" s="92"/>
      <c r="D34" s="92"/>
      <c r="E34" s="92"/>
      <c r="F34" s="92"/>
      <c r="G34" s="92"/>
    </row>
    <row r="35" spans="2:7" x14ac:dyDescent="0.25">
      <c r="B35" s="92"/>
      <c r="C35" s="92"/>
      <c r="D35" s="92"/>
      <c r="E35" s="92"/>
      <c r="F35" s="92"/>
      <c r="G35" s="92"/>
    </row>
    <row r="36" spans="2:7" x14ac:dyDescent="0.25">
      <c r="B36" s="92"/>
      <c r="C36" s="92"/>
      <c r="D36" s="92"/>
      <c r="E36" s="92"/>
      <c r="F36" s="92"/>
      <c r="G36" s="92"/>
    </row>
    <row r="37" spans="2:7" x14ac:dyDescent="0.25">
      <c r="B37" s="92"/>
      <c r="C37" s="92"/>
      <c r="D37" s="92"/>
      <c r="E37" s="92"/>
      <c r="F37" s="92"/>
      <c r="G37" s="92"/>
    </row>
    <row r="38" spans="2:7" x14ac:dyDescent="0.25">
      <c r="B38" s="92"/>
      <c r="C38" s="92"/>
      <c r="D38" s="92"/>
      <c r="E38" s="92"/>
      <c r="F38" s="92"/>
      <c r="G38" s="92"/>
    </row>
    <row r="39" spans="2:7" x14ac:dyDescent="0.25">
      <c r="B39" s="92"/>
      <c r="C39" s="92"/>
      <c r="D39" s="92"/>
      <c r="E39" s="92"/>
      <c r="F39" s="92"/>
      <c r="G39" s="92"/>
    </row>
    <row r="40" spans="2:7" x14ac:dyDescent="0.25">
      <c r="B40" s="92"/>
      <c r="C40" s="92"/>
      <c r="D40" s="92"/>
      <c r="E40" s="92"/>
      <c r="F40" s="92"/>
      <c r="G40" s="92"/>
    </row>
    <row r="41" spans="2:7" x14ac:dyDescent="0.25">
      <c r="B41" s="92"/>
      <c r="C41" s="92"/>
      <c r="D41" s="92"/>
      <c r="E41" s="92"/>
      <c r="F41" s="92"/>
      <c r="G41" s="92"/>
    </row>
    <row r="42" spans="2:7" x14ac:dyDescent="0.25">
      <c r="B42" s="92"/>
      <c r="C42" s="92"/>
      <c r="D42" s="92"/>
      <c r="E42" s="92"/>
      <c r="F42" s="92"/>
      <c r="G42" s="92"/>
    </row>
    <row r="43" spans="2:7" x14ac:dyDescent="0.25">
      <c r="B43" s="92"/>
      <c r="C43" s="92"/>
      <c r="D43" s="92"/>
      <c r="E43" s="92"/>
      <c r="F43" s="92"/>
      <c r="G43" s="92"/>
    </row>
    <row r="44" spans="2:7" x14ac:dyDescent="0.25">
      <c r="B44" s="92"/>
      <c r="C44" s="92"/>
      <c r="D44" s="92"/>
      <c r="E44" s="92"/>
      <c r="F44" s="92"/>
      <c r="G44" s="92"/>
    </row>
    <row r="45" spans="2:7" x14ac:dyDescent="0.25">
      <c r="B45" s="92"/>
      <c r="C45" s="92"/>
      <c r="D45" s="92"/>
      <c r="E45" s="92"/>
      <c r="F45" s="92"/>
      <c r="G45" s="92"/>
    </row>
    <row r="46" spans="2:7" x14ac:dyDescent="0.25">
      <c r="B46" s="92"/>
      <c r="C46" s="92"/>
      <c r="D46" s="92"/>
      <c r="E46" s="92"/>
      <c r="F46" s="92"/>
      <c r="G46" s="92"/>
    </row>
    <row r="47" spans="2:7" x14ac:dyDescent="0.25">
      <c r="B47" s="92"/>
      <c r="C47" s="92"/>
      <c r="D47" s="92"/>
      <c r="E47" s="92"/>
      <c r="F47" s="92"/>
      <c r="G47" s="92"/>
    </row>
    <row r="48" spans="2:7" x14ac:dyDescent="0.25">
      <c r="B48" s="92"/>
      <c r="C48" s="92"/>
      <c r="D48" s="92"/>
      <c r="E48" s="92"/>
      <c r="F48" s="92"/>
      <c r="G48" s="92"/>
    </row>
    <row r="49" spans="2:7" x14ac:dyDescent="0.25">
      <c r="B49" s="92"/>
      <c r="C49" s="92"/>
      <c r="D49" s="92"/>
      <c r="E49" s="92"/>
      <c r="F49" s="92"/>
      <c r="G49" s="92"/>
    </row>
    <row r="50" spans="2:7" x14ac:dyDescent="0.25">
      <c r="B50" s="92"/>
      <c r="C50" s="92"/>
      <c r="D50" s="92"/>
      <c r="E50" s="92"/>
      <c r="F50" s="92"/>
      <c r="G50" s="92"/>
    </row>
    <row r="51" spans="2:7" x14ac:dyDescent="0.25">
      <c r="B51" s="92"/>
      <c r="C51" s="92"/>
      <c r="D51" s="92"/>
      <c r="E51" s="92"/>
      <c r="F51" s="92"/>
      <c r="G51" s="92"/>
    </row>
    <row r="52" spans="2:7" x14ac:dyDescent="0.25">
      <c r="B52" s="92"/>
      <c r="C52" s="92"/>
      <c r="D52" s="92"/>
      <c r="E52" s="92"/>
      <c r="F52" s="92"/>
      <c r="G52" s="92"/>
    </row>
    <row r="53" spans="2:7" x14ac:dyDescent="0.25">
      <c r="B53" s="92"/>
      <c r="C53" s="92"/>
      <c r="D53" s="92"/>
      <c r="E53" s="92"/>
      <c r="F53" s="92"/>
      <c r="G53" s="92"/>
    </row>
    <row r="54" spans="2:7" x14ac:dyDescent="0.25">
      <c r="B54" s="92"/>
      <c r="C54" s="92"/>
      <c r="D54" s="92"/>
      <c r="E54" s="92"/>
      <c r="F54" s="92"/>
      <c r="G54" s="92"/>
    </row>
    <row r="55" spans="2:7" x14ac:dyDescent="0.25">
      <c r="B55" s="92"/>
      <c r="C55" s="92"/>
      <c r="D55" s="92"/>
      <c r="E55" s="92"/>
      <c r="F55" s="92"/>
      <c r="G55" s="92"/>
    </row>
    <row r="56" spans="2:7" x14ac:dyDescent="0.25">
      <c r="B56" s="92"/>
      <c r="C56" s="92"/>
      <c r="D56" s="92"/>
      <c r="E56" s="92"/>
      <c r="F56" s="92"/>
      <c r="G56" s="92"/>
    </row>
    <row r="57" spans="2:7" x14ac:dyDescent="0.25">
      <c r="B57" s="92"/>
      <c r="C57" s="92"/>
      <c r="D57" s="92"/>
      <c r="E57" s="92"/>
      <c r="F57" s="92"/>
      <c r="G57" s="92"/>
    </row>
    <row r="58" spans="2:7" x14ac:dyDescent="0.25">
      <c r="B58" s="92"/>
      <c r="C58" s="92"/>
      <c r="D58" s="92"/>
      <c r="E58" s="92"/>
      <c r="F58" s="92"/>
      <c r="G58" s="92"/>
    </row>
    <row r="59" spans="2:7" x14ac:dyDescent="0.25">
      <c r="B59" s="92"/>
      <c r="C59" s="92"/>
      <c r="D59" s="92"/>
      <c r="E59" s="92"/>
      <c r="F59" s="92"/>
      <c r="G59" s="92"/>
    </row>
    <row r="60" spans="2:7" x14ac:dyDescent="0.25">
      <c r="B60" s="92"/>
      <c r="C60" s="92"/>
      <c r="D60" s="92"/>
      <c r="E60" s="92"/>
      <c r="F60" s="92"/>
      <c r="G60" s="92"/>
    </row>
    <row r="61" spans="2:7" x14ac:dyDescent="0.25">
      <c r="B61" s="92"/>
      <c r="C61" s="92"/>
      <c r="D61" s="92"/>
      <c r="E61" s="92"/>
      <c r="F61" s="92"/>
      <c r="G61" s="92"/>
    </row>
    <row r="62" spans="2:7" x14ac:dyDescent="0.25">
      <c r="B62" s="92"/>
      <c r="C62" s="92"/>
      <c r="D62" s="92"/>
      <c r="E62" s="92"/>
      <c r="F62" s="92"/>
      <c r="G62" s="92"/>
    </row>
    <row r="63" spans="2:7" x14ac:dyDescent="0.25">
      <c r="B63" s="92"/>
      <c r="C63" s="92"/>
      <c r="D63" s="92"/>
      <c r="E63" s="92"/>
      <c r="F63" s="92"/>
      <c r="G63" s="92"/>
    </row>
  </sheetData>
  <autoFilter ref="B6:G6"/>
  <mergeCells count="1">
    <mergeCell ref="A4:G4"/>
  </mergeCells>
  <hyperlinks>
    <hyperlink ref="D8" location="'2'!A1" display="PRODUCTO 2"/>
    <hyperlink ref="D7" location="'1'!A1" display="PRODUCTO 1"/>
  </hyperlinks>
  <pageMargins left="0.7" right="0.7" top="0.75" bottom="0.75" header="0.3" footer="0.3"/>
  <pageSetup paperSize="0" orientation="portrait"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1"/>
  <sheetViews>
    <sheetView topLeftCell="B1" zoomScale="70" zoomScaleNormal="70" zoomScaleSheetLayoutView="98" workbookViewId="0">
      <pane xSplit="1" topLeftCell="C1" activePane="topRight" state="frozen"/>
      <selection activeCell="R8" sqref="R8:T16"/>
      <selection pane="topRight" activeCell="I12" sqref="I12"/>
    </sheetView>
  </sheetViews>
  <sheetFormatPr baseColWidth="10" defaultColWidth="11.42578125" defaultRowHeight="15" x14ac:dyDescent="0.25"/>
  <cols>
    <col min="1" max="1" width="10.5703125" hidden="1" customWidth="1"/>
    <col min="2" max="2" width="14" hidden="1" customWidth="1"/>
    <col min="3" max="3" width="29.85546875" customWidth="1"/>
    <col min="4" max="4" width="14.28515625" hidden="1" customWidth="1"/>
    <col min="5" max="5" width="22.140625" hidden="1" customWidth="1"/>
    <col min="6" max="6" width="20.42578125" customWidth="1"/>
    <col min="7" max="7" width="41.7109375" hidden="1" customWidth="1"/>
    <col min="8" max="8" width="18.85546875" hidden="1" customWidth="1"/>
    <col min="9" max="9" width="35.42578125" customWidth="1"/>
    <col min="10" max="10" width="23.140625" bestFit="1" customWidth="1"/>
    <col min="11" max="11" width="21.85546875" customWidth="1"/>
    <col min="12" max="12" width="15" customWidth="1"/>
    <col min="13" max="13" width="23.5703125" customWidth="1"/>
    <col min="15" max="15" width="18.7109375" bestFit="1" customWidth="1"/>
    <col min="16" max="16" width="38.5703125" bestFit="1" customWidth="1"/>
    <col min="17" max="17" width="21" bestFit="1" customWidth="1"/>
    <col min="18" max="18" width="22.85546875" bestFit="1" customWidth="1"/>
    <col min="19" max="19" width="24.28515625" bestFit="1" customWidth="1"/>
    <col min="20" max="21" width="20.140625" customWidth="1"/>
    <col min="22" max="22" width="19.85546875" bestFit="1" customWidth="1"/>
    <col min="23" max="23" width="14.85546875" bestFit="1" customWidth="1"/>
  </cols>
  <sheetData>
    <row r="1" spans="2:23" ht="15.75" thickBot="1" x14ac:dyDescent="0.3">
      <c r="I1" s="16"/>
      <c r="J1" s="7"/>
      <c r="K1" s="7"/>
      <c r="L1" s="7"/>
    </row>
    <row r="2" spans="2:23" ht="30" x14ac:dyDescent="0.25">
      <c r="I2" s="28" t="s">
        <v>142</v>
      </c>
      <c r="J2" s="29" t="s">
        <v>143</v>
      </c>
      <c r="K2" s="29" t="s">
        <v>144</v>
      </c>
      <c r="L2" s="29" t="s">
        <v>37</v>
      </c>
      <c r="M2" s="115" t="s">
        <v>38</v>
      </c>
    </row>
    <row r="3" spans="2:23" ht="29.25" customHeight="1" x14ac:dyDescent="0.25">
      <c r="B3" s="85"/>
      <c r="C3" s="3"/>
      <c r="D3" s="3"/>
      <c r="E3" s="3"/>
      <c r="F3" s="3"/>
      <c r="G3" s="3"/>
      <c r="H3" s="3"/>
      <c r="I3" s="223">
        <f>+Q9</f>
        <v>27.489774503618126</v>
      </c>
      <c r="J3" s="224">
        <f>+Q10</f>
        <v>354.24048328013907</v>
      </c>
      <c r="K3" s="224">
        <f>+Q11</f>
        <v>215.77794948402271</v>
      </c>
      <c r="L3" s="224">
        <f>SUM(L55:L101)</f>
        <v>402.49179273222012</v>
      </c>
      <c r="M3" s="199">
        <f>SUM(I3:L3)</f>
        <v>1000</v>
      </c>
    </row>
    <row r="4" spans="2:23" ht="15.75" thickBot="1" x14ac:dyDescent="0.3">
      <c r="B4" s="229"/>
      <c r="C4" s="112"/>
      <c r="D4" s="26"/>
      <c r="E4" s="26"/>
      <c r="F4" s="26"/>
      <c r="G4" s="3"/>
      <c r="H4" s="3"/>
      <c r="I4" s="225">
        <f>I3/$M$3</f>
        <v>2.7489774503618124E-2</v>
      </c>
      <c r="J4" s="226">
        <f>J3/M3</f>
        <v>0.35424048328013907</v>
      </c>
      <c r="K4" s="226">
        <f>+K3/$M$3</f>
        <v>0.21577794948402271</v>
      </c>
      <c r="L4" s="227">
        <f>L3/M3</f>
        <v>0.40249179273222013</v>
      </c>
      <c r="M4" s="61">
        <f>SUM(M7:M53)</f>
        <v>1</v>
      </c>
      <c r="O4" s="3"/>
      <c r="P4" s="3"/>
      <c r="Q4" s="3"/>
      <c r="R4" s="3"/>
      <c r="S4" s="3"/>
      <c r="T4" s="3"/>
      <c r="U4" s="3"/>
      <c r="V4" s="3"/>
      <c r="W4" s="3"/>
    </row>
    <row r="5" spans="2:23" ht="15" customHeight="1" thickBot="1" x14ac:dyDescent="0.3">
      <c r="B5" s="247" t="s">
        <v>47</v>
      </c>
      <c r="C5" s="249" t="s">
        <v>48</v>
      </c>
      <c r="D5" s="242" t="s">
        <v>49</v>
      </c>
      <c r="E5" s="242" t="s">
        <v>31</v>
      </c>
      <c r="F5" s="242" t="s">
        <v>39</v>
      </c>
      <c r="G5" s="249" t="s">
        <v>40</v>
      </c>
      <c r="H5" s="242" t="s">
        <v>41</v>
      </c>
      <c r="I5" s="39"/>
      <c r="J5" s="39"/>
      <c r="K5" s="39"/>
      <c r="L5" s="40"/>
      <c r="M5" s="6"/>
      <c r="O5" s="3"/>
      <c r="P5" s="3"/>
      <c r="Q5" s="3"/>
      <c r="R5" s="3"/>
      <c r="S5" s="3"/>
      <c r="T5" s="3"/>
      <c r="U5" s="3"/>
      <c r="V5" s="3"/>
      <c r="W5" s="3"/>
    </row>
    <row r="6" spans="2:23" x14ac:dyDescent="0.25">
      <c r="B6" s="248"/>
      <c r="C6" s="250"/>
      <c r="D6" s="243"/>
      <c r="E6" s="243"/>
      <c r="F6" s="243"/>
      <c r="G6" s="250"/>
      <c r="H6" s="243"/>
      <c r="I6" s="66"/>
      <c r="J6" s="66"/>
      <c r="K6" s="66"/>
      <c r="L6" s="70"/>
      <c r="M6" s="121"/>
      <c r="O6" s="244" t="s">
        <v>76</v>
      </c>
      <c r="P6" s="245"/>
      <c r="Q6" s="246"/>
      <c r="R6" s="19"/>
      <c r="S6" s="244" t="s">
        <v>51</v>
      </c>
      <c r="T6" s="245"/>
      <c r="U6" s="245"/>
      <c r="V6" s="245"/>
      <c r="W6" s="246"/>
    </row>
    <row r="7" spans="2:23" x14ac:dyDescent="0.25">
      <c r="B7" s="200" t="s">
        <v>115</v>
      </c>
      <c r="C7" s="65" t="s">
        <v>145</v>
      </c>
      <c r="D7" s="114" t="str">
        <f>IF(F7="Solvent",VLOOKUP(B7,'[1]Base de datos Propiedades'!$A$1:$Y$545,21,0),"")</f>
        <v/>
      </c>
      <c r="E7" s="217" t="str">
        <f>IF(F7="Solvent",IF(D7&lt;0.3,"Lento",IF(D7&lt;1.31,"Medio","Rápido")),"")</f>
        <v/>
      </c>
      <c r="F7" s="65" t="str">
        <f>VLOOKUP(B7,'[2]Base de datos Propiedades'!$A$1:$D$506,3,0)</f>
        <v>Solvent Resin</v>
      </c>
      <c r="G7" s="154" t="str">
        <f>VLOOKUP(B7,'[2]Base de datos Propiedades'!$A$1:$D$506,4,0)</f>
        <v>Resina poliéster</v>
      </c>
      <c r="H7" s="208">
        <f>VLOOKUP(B7,'[2]Base de datos Propiedades'!$A$1:$M$506,13,0)</f>
        <v>90</v>
      </c>
      <c r="I7" s="67">
        <f>IFERROR(VLOOKUP($B7,'Detalle de PI''s'!$A$134:$E$151,5,0),0)</f>
        <v>2.4350243502435025E-2</v>
      </c>
      <c r="J7" s="67">
        <f>IFERROR(VLOOKUP($B7,'Detalle de PI''s'!$A$102:$E$108,5,0),0)</f>
        <v>0</v>
      </c>
      <c r="K7" s="67">
        <f>IFERROR(VLOOKUP($B7,'Detalle de PI''s'!$A$91:$E$101,5,0),0)</f>
        <v>0</v>
      </c>
      <c r="L7" s="67">
        <f>L55/$L$3</f>
        <v>0</v>
      </c>
      <c r="M7" s="4">
        <f>+M55/$M$3</f>
        <v>6.6938270299013122E-4</v>
      </c>
      <c r="O7" s="86"/>
      <c r="P7" s="87"/>
      <c r="Q7" s="88"/>
      <c r="R7" s="19"/>
      <c r="S7" s="86"/>
      <c r="T7" s="87"/>
      <c r="U7" s="87"/>
      <c r="V7" s="87"/>
      <c r="W7" s="88"/>
    </row>
    <row r="8" spans="2:23" x14ac:dyDescent="0.25">
      <c r="B8" s="127" t="s">
        <v>7</v>
      </c>
      <c r="C8" s="65" t="s">
        <v>146</v>
      </c>
      <c r="D8" s="114" t="str">
        <f>IF(F8="Solvent",VLOOKUP(B8,'[1]Base de datos Propiedades'!$A$1:$Y$545,21,0),"")</f>
        <v/>
      </c>
      <c r="E8" s="217" t="str">
        <f t="shared" ref="E8:E53" si="0">IF(F8="Solvent",IF(D8&lt;0.3,"Lento",IF(D8&lt;1.31,"Medio","Rápido")),"")</f>
        <v/>
      </c>
      <c r="F8" s="65" t="str">
        <f>VLOOKUP(B8,'[2]Base de datos Propiedades'!$A$1:$D$506,3,0)</f>
        <v>Solvent Resin</v>
      </c>
      <c r="G8" s="154" t="str">
        <f>VLOOKUP(B8,'[2]Base de datos Propiedades'!$A$1:$D$506,4,0)</f>
        <v>Resina poliéster</v>
      </c>
      <c r="H8" s="208">
        <f>VLOOKUP(B8,'[2]Base de datos Propiedades'!$A$1:$M$506,13,0)</f>
        <v>60</v>
      </c>
      <c r="I8" s="67">
        <f>IFERROR(VLOOKUP($B8,'Detalle de PI''s'!$A$134:$E$151,5,0),0)</f>
        <v>0</v>
      </c>
      <c r="J8" s="67">
        <f>IFERROR(VLOOKUP($B8,'Detalle de PI''s'!$A$102:$E$108,5,0),0)</f>
        <v>0.1628</v>
      </c>
      <c r="K8" s="67">
        <f>IFERROR(VLOOKUP($B8,'Detalle de PI''s'!$A$91:$E$101,5,0),0)</f>
        <v>0</v>
      </c>
      <c r="L8" s="67">
        <f t="shared" ref="L8:L53" si="1">L56/$L$3</f>
        <v>0</v>
      </c>
      <c r="M8" s="4">
        <f t="shared" ref="M8:M53" si="2">+M56/$M$3</f>
        <v>5.7670350678006639E-2</v>
      </c>
      <c r="O8" s="211" t="s">
        <v>29</v>
      </c>
      <c r="P8" s="80" t="s">
        <v>30</v>
      </c>
      <c r="Q8" s="117" t="s">
        <v>44</v>
      </c>
      <c r="R8" s="11"/>
      <c r="S8" s="41" t="s">
        <v>45</v>
      </c>
      <c r="T8" s="215" t="s">
        <v>194</v>
      </c>
      <c r="U8" s="215" t="s">
        <v>52</v>
      </c>
      <c r="V8" s="215" t="s">
        <v>46</v>
      </c>
      <c r="W8" s="222" t="s">
        <v>193</v>
      </c>
    </row>
    <row r="9" spans="2:23" x14ac:dyDescent="0.25">
      <c r="B9" s="200" t="s">
        <v>117</v>
      </c>
      <c r="C9" s="65" t="s">
        <v>147</v>
      </c>
      <c r="D9" s="114" t="str">
        <f>IF(F9="Solvent",VLOOKUP(B9,'[1]Base de datos Propiedades'!$A$1:$Y$545,21,0),"")</f>
        <v/>
      </c>
      <c r="E9" s="217" t="str">
        <f t="shared" si="0"/>
        <v/>
      </c>
      <c r="F9" s="65" t="s">
        <v>3</v>
      </c>
      <c r="G9" s="154" t="s">
        <v>5</v>
      </c>
      <c r="H9" s="208">
        <v>100</v>
      </c>
      <c r="I9" s="67">
        <f>IFERROR(VLOOKUP($B9,'Detalle de PI''s'!$A$134:$E$151,5,0),0)</f>
        <v>1.4880148801488016E-2</v>
      </c>
      <c r="J9" s="67">
        <f>IFERROR(VLOOKUP($B9,'Detalle de PI''s'!$A$102:$E$108,5,0),0)</f>
        <v>0</v>
      </c>
      <c r="K9" s="67">
        <f>IFERROR(VLOOKUP($B9,'Detalle de PI''s'!$A$91:$E$101,5,0),0)</f>
        <v>0</v>
      </c>
      <c r="L9" s="67">
        <f t="shared" si="1"/>
        <v>0</v>
      </c>
      <c r="M9" s="4">
        <f t="shared" si="2"/>
        <v>4.0905193513318905E-4</v>
      </c>
      <c r="O9" s="27"/>
      <c r="P9" s="81" t="str">
        <f>I2</f>
        <v>ENTONADOR DELTRON -ALUMINIO</v>
      </c>
      <c r="Q9" s="210">
        <v>27.489774503618126</v>
      </c>
      <c r="R9" s="11"/>
      <c r="S9" s="51" t="s">
        <v>19</v>
      </c>
      <c r="T9" s="52">
        <f>SUMPRODUCT($H$7:$H$53,$M$7:$M$53)/100</f>
        <v>0.34282196830829109</v>
      </c>
      <c r="U9" s="53">
        <f>W9</f>
        <v>0.33167100427235802</v>
      </c>
      <c r="V9" s="52">
        <f>ABS(T9-U9)</f>
        <v>1.1150964035933075E-2</v>
      </c>
      <c r="W9" s="54">
        <f>+'[3]1'!X9</f>
        <v>0.33167100427235802</v>
      </c>
    </row>
    <row r="10" spans="2:23" x14ac:dyDescent="0.25">
      <c r="B10" s="201" t="s">
        <v>15</v>
      </c>
      <c r="C10" s="65" t="s">
        <v>148</v>
      </c>
      <c r="D10" s="114"/>
      <c r="E10" s="217" t="str">
        <f t="shared" si="0"/>
        <v/>
      </c>
      <c r="F10" s="65" t="s">
        <v>3</v>
      </c>
      <c r="G10" s="154" t="str">
        <f>VLOOKUP(B10,'[2]Base de datos Propiedades'!$A$1:$D$506,4,0)</f>
        <v>Sílicas</v>
      </c>
      <c r="H10" s="208">
        <f>VLOOKUP(B10,'[2]Base de datos Propiedades'!$A$1:$M$506,13,0)</f>
        <v>100</v>
      </c>
      <c r="I10" s="67">
        <f>IFERROR(VLOOKUP($B10,'Detalle de PI''s'!$A$134:$E$151,5,0),0)</f>
        <v>0</v>
      </c>
      <c r="J10" s="67">
        <f>IFERROR(VLOOKUP($B10,'Detalle de PI''s'!$A$102:$E$108,5,0),0)</f>
        <v>0</v>
      </c>
      <c r="K10" s="67">
        <f>IFERROR(VLOOKUP($B10,'Detalle de PI''s'!$A$91:$E$101,5,0),0)</f>
        <v>5.6818904835670815E-3</v>
      </c>
      <c r="L10" s="67">
        <f t="shared" si="1"/>
        <v>0</v>
      </c>
      <c r="M10" s="4">
        <f t="shared" si="2"/>
        <v>1.2260266777368871E-3</v>
      </c>
      <c r="O10" s="27"/>
      <c r="P10" s="82" t="str">
        <f>J2</f>
        <v xml:space="preserve">ENTONADOR UNIVERSAL </v>
      </c>
      <c r="Q10" s="210">
        <v>354.24048328013907</v>
      </c>
      <c r="R10" s="11"/>
      <c r="S10" s="42" t="s">
        <v>26</v>
      </c>
      <c r="T10" s="9">
        <f>SUMIF($F$7:$F$53,$F$15,$M$7:$M$53)</f>
        <v>0.24018707669339812</v>
      </c>
      <c r="U10" s="31"/>
      <c r="V10" s="9"/>
      <c r="W10" s="43">
        <f>+'[3]1'!X10</f>
        <v>0.23241436572572449</v>
      </c>
    </row>
    <row r="11" spans="2:23" x14ac:dyDescent="0.25">
      <c r="B11" s="200" t="s">
        <v>129</v>
      </c>
      <c r="C11" s="65" t="s">
        <v>149</v>
      </c>
      <c r="D11" s="114"/>
      <c r="E11" s="217" t="str">
        <f t="shared" si="0"/>
        <v/>
      </c>
      <c r="F11" s="65" t="str">
        <f>VLOOKUP(B11,'[2]Base de datos Propiedades'!$A$1:$D$506,3,0)</f>
        <v>Pigmento</v>
      </c>
      <c r="G11" s="154" t="str">
        <f>VLOOKUP(B11,'[2]Base de datos Propiedades'!$A$1:$D$506,4,0)</f>
        <v>Dióxido de titanio</v>
      </c>
      <c r="H11" s="208">
        <f>VLOOKUP(B11,'[2]Base de datos Propiedades'!$A$1:$M$506,13,0)</f>
        <v>100</v>
      </c>
      <c r="I11" s="67">
        <f>IFERROR(VLOOKUP($B11,'Detalle de PI''s'!$A$134:$E$151,5,0),0)</f>
        <v>0</v>
      </c>
      <c r="J11" s="67">
        <f>IFERROR(VLOOKUP($B11,'Detalle de PI''s'!$A$102:$E$108,5,0),0)</f>
        <v>0</v>
      </c>
      <c r="K11" s="67">
        <f>IFERROR(VLOOKUP($B11,'Detalle de PI''s'!$A$91:$E$101,5,0),0)</f>
        <v>0</v>
      </c>
      <c r="L11" s="67">
        <f t="shared" si="1"/>
        <v>0</v>
      </c>
      <c r="M11" s="4">
        <f t="shared" si="2"/>
        <v>0</v>
      </c>
      <c r="O11" s="34"/>
      <c r="P11" s="65" t="str">
        <f>K2</f>
        <v>VEHÍCULO ACRÍLICO-CAB</v>
      </c>
      <c r="Q11" s="210">
        <v>215.77794948402271</v>
      </c>
      <c r="R11" s="11"/>
      <c r="S11" s="42" t="s">
        <v>53</v>
      </c>
      <c r="T11" s="9">
        <f>T9-T10</f>
        <v>0.10263489161489298</v>
      </c>
      <c r="U11" s="31"/>
      <c r="V11" s="9"/>
      <c r="W11" s="43">
        <f>+'[3]1'!X11</f>
        <v>9.9256638546633524E-2</v>
      </c>
    </row>
    <row r="12" spans="2:23" x14ac:dyDescent="0.25">
      <c r="B12" s="200" t="s">
        <v>121</v>
      </c>
      <c r="C12" s="65" t="s">
        <v>150</v>
      </c>
      <c r="D12" s="114"/>
      <c r="E12" s="217" t="str">
        <f t="shared" si="0"/>
        <v/>
      </c>
      <c r="F12" s="65" t="s">
        <v>3</v>
      </c>
      <c r="G12" s="154" t="s">
        <v>130</v>
      </c>
      <c r="H12" s="208">
        <v>65</v>
      </c>
      <c r="I12" s="67">
        <f>IFERROR(VLOOKUP($B12,'Detalle de PI''s'!$A$134:$E$151,5,0),0)</f>
        <v>3.6500365003650039E-3</v>
      </c>
      <c r="J12" s="67">
        <f>IFERROR(VLOOKUP($B12,'Detalle de PI''s'!$A$102:$E$108,5,0),0)</f>
        <v>0</v>
      </c>
      <c r="K12" s="67">
        <f>IFERROR(VLOOKUP($B12,'Detalle de PI''s'!$A$91:$E$101,5,0),0)</f>
        <v>0</v>
      </c>
      <c r="L12" s="67">
        <f t="shared" si="1"/>
        <v>0</v>
      </c>
      <c r="M12" s="4">
        <f t="shared" si="2"/>
        <v>1.0033868032500942E-4</v>
      </c>
      <c r="O12" s="203" t="s">
        <v>59</v>
      </c>
      <c r="P12" s="63" t="s">
        <v>195</v>
      </c>
      <c r="Q12" s="210">
        <v>60.166298913579297</v>
      </c>
      <c r="R12" s="11"/>
      <c r="S12" s="51" t="s">
        <v>20</v>
      </c>
      <c r="T12" s="55">
        <f>T10/T11</f>
        <v>2.3402088014534956</v>
      </c>
      <c r="U12" s="56">
        <f>W12</f>
        <v>2.3415498361505538</v>
      </c>
      <c r="V12" s="111">
        <f t="shared" ref="V12:V17" si="3">T12-U12</f>
        <v>-1.3410346970581521E-3</v>
      </c>
      <c r="W12" s="56">
        <f>+'[3]1'!X12</f>
        <v>2.3415498361505538</v>
      </c>
    </row>
    <row r="13" spans="2:23" ht="14.45" customHeight="1" x14ac:dyDescent="0.25">
      <c r="B13" s="200" t="s">
        <v>110</v>
      </c>
      <c r="C13" s="65" t="s">
        <v>151</v>
      </c>
      <c r="D13" s="114" t="str">
        <f>IF(F13="Solvent",VLOOKUP(B13,'[1]Base de datos Propiedades'!$A$1:$Y$545,21,0),"")</f>
        <v/>
      </c>
      <c r="E13" s="217" t="str">
        <f t="shared" si="0"/>
        <v/>
      </c>
      <c r="F13" s="65" t="str">
        <f>VLOOKUP(B13,'[2]Base de datos Propiedades'!$A$1:$D$506,3,0)</f>
        <v>Pigmento</v>
      </c>
      <c r="G13" s="154" t="str">
        <f>VLOOKUP(B13,'[2]Base de datos Propiedades'!$A$1:$D$506,4,0)</f>
        <v>Metálicos</v>
      </c>
      <c r="H13" s="208">
        <f>VLOOKUP(B13,'[2]Base de datos Propiedades'!$A$1:$M$506,13,0)</f>
        <v>64</v>
      </c>
      <c r="I13" s="67">
        <f>IFERROR(VLOOKUP($B13,'Detalle de PI''s'!$A$134:$E$151,5,0),0)</f>
        <v>6.6170661706617076E-2</v>
      </c>
      <c r="J13" s="67">
        <f>IFERROR(VLOOKUP($B13,'Detalle de PI''s'!$A$102:$E$108,5,0),0)</f>
        <v>0</v>
      </c>
      <c r="K13" s="67">
        <f>IFERROR(VLOOKUP($B13,'Detalle de PI''s'!$A$91:$E$101,5,0),0)</f>
        <v>0</v>
      </c>
      <c r="L13" s="67">
        <f t="shared" si="1"/>
        <v>0</v>
      </c>
      <c r="M13" s="4">
        <f t="shared" si="2"/>
        <v>1.8190165690701024E-3</v>
      </c>
      <c r="O13" s="203" t="s">
        <v>13</v>
      </c>
      <c r="P13" s="65" t="s">
        <v>196</v>
      </c>
      <c r="Q13" s="210">
        <v>342.32549381864084</v>
      </c>
      <c r="R13" s="11"/>
      <c r="S13" s="42" t="s">
        <v>27</v>
      </c>
      <c r="T13" s="9">
        <f>SUMPRODUCT((G7:G53=G8)*M7:M53,(G7:G53=G8)*H7:H53*0.01)/T11</f>
        <v>0.34300864243701973</v>
      </c>
      <c r="U13" s="31"/>
      <c r="V13" s="9"/>
      <c r="W13" s="43">
        <f>+'[3]1'!X13</f>
        <v>5.8510273573310805E-3</v>
      </c>
    </row>
    <row r="14" spans="2:23" ht="14.45" customHeight="1" x14ac:dyDescent="0.25">
      <c r="B14" s="200" t="s">
        <v>101</v>
      </c>
      <c r="C14" s="65" t="s">
        <v>152</v>
      </c>
      <c r="D14" s="114" t="str">
        <f>IF(F14="Solvent",VLOOKUP(B14,'[1]Base de datos Propiedades'!$A$1:$Y$545,21,0),"")</f>
        <v/>
      </c>
      <c r="E14" s="217" t="str">
        <f t="shared" si="0"/>
        <v/>
      </c>
      <c r="F14" s="65" t="str">
        <f>VLOOKUP(B14,'[2]Base de datos Propiedades'!$A$1:$D$506,3,0)</f>
        <v>Pigmento</v>
      </c>
      <c r="G14" s="154" t="str">
        <f>VLOOKUP(B14,'[2]Base de datos Propiedades'!$A$1:$D$506,4,0)</f>
        <v>Rojos inorgánicos</v>
      </c>
      <c r="H14" s="208">
        <f>VLOOKUP(B14,'[2]Base de datos Propiedades'!$A$1:$M$506,13,0)</f>
        <v>100</v>
      </c>
      <c r="I14" s="67">
        <f>IFERROR(VLOOKUP($B14,'Detalle de PI''s'!$A$134:$E$151,5,0),0)</f>
        <v>0</v>
      </c>
      <c r="J14" s="67">
        <f>IFERROR(VLOOKUP($B14,'Detalle de PI''s'!$A$102:$E$108,5,0),0)</f>
        <v>0</v>
      </c>
      <c r="K14" s="67">
        <f>IFERROR(VLOOKUP($B14,'Detalle de PI''s'!$A$91:$E$101,5,0),0)</f>
        <v>0</v>
      </c>
      <c r="L14" s="67">
        <f t="shared" si="1"/>
        <v>0</v>
      </c>
      <c r="M14" s="4">
        <f t="shared" si="2"/>
        <v>0</v>
      </c>
      <c r="O14" s="203" t="s">
        <v>67</v>
      </c>
      <c r="P14" s="64" t="s">
        <v>192</v>
      </c>
      <c r="Q14" s="210">
        <v>0</v>
      </c>
      <c r="R14" s="11"/>
      <c r="S14" s="42" t="s">
        <v>54</v>
      </c>
      <c r="T14" s="9">
        <f>SUMPRODUCT((G8:G53=G28)*M8:M53,(G8:G53=G28)*H8:H53*0.01)/T11</f>
        <v>0.32858927003393573</v>
      </c>
      <c r="U14" s="31"/>
      <c r="V14" s="9"/>
      <c r="W14" s="43">
        <f>+'[3]1'!X14</f>
        <v>0.55246619523532758</v>
      </c>
    </row>
    <row r="15" spans="2:23" ht="14.45" customHeight="1" thickBot="1" x14ac:dyDescent="0.3">
      <c r="B15" s="202" t="s">
        <v>75</v>
      </c>
      <c r="C15" s="65" t="s">
        <v>153</v>
      </c>
      <c r="D15" s="114" t="str">
        <f>IF(F15="Solvent",VLOOKUP(B15,'[1]Base de datos Propiedades'!$A$1:$Y$545,21,0),"")</f>
        <v/>
      </c>
      <c r="E15" s="217" t="str">
        <f t="shared" si="0"/>
        <v/>
      </c>
      <c r="F15" s="65" t="str">
        <f>VLOOKUP(B15,'[2]Base de datos Propiedades'!$A$1:$D$506,3,0)</f>
        <v>Pigmento</v>
      </c>
      <c r="G15" s="154" t="str">
        <f>VLOOKUP(B15,'[2]Base de datos Propiedades'!$A$1:$D$506,4,0)</f>
        <v>Negros</v>
      </c>
      <c r="H15" s="208">
        <f>VLOOKUP(B15,'[2]Base de datos Propiedades'!$A$1:$M$506,13,0)</f>
        <v>100</v>
      </c>
      <c r="I15" s="67">
        <f>IFERROR(VLOOKUP($B15,'Detalle de PI''s'!$A$134:$E$151,5,0),0)</f>
        <v>0</v>
      </c>
      <c r="J15" s="67">
        <f>IFERROR(VLOOKUP($B15,'Detalle de PI''s'!$A$102:$E$108,5,0),0)</f>
        <v>0</v>
      </c>
      <c r="K15" s="67">
        <f>IFERROR(VLOOKUP($B15,'Detalle de PI''s'!$A$91:$E$101,5,0),0)</f>
        <v>0</v>
      </c>
      <c r="L15" s="67">
        <f t="shared" si="1"/>
        <v>0</v>
      </c>
      <c r="M15" s="4">
        <f t="shared" si="2"/>
        <v>0</v>
      </c>
      <c r="O15" s="83"/>
      <c r="P15" s="84"/>
      <c r="Q15" s="118"/>
      <c r="R15" s="11"/>
      <c r="S15" s="51" t="s">
        <v>28</v>
      </c>
      <c r="T15" s="59">
        <f>SUMPRODUCT((G7:G53=G19)*M7:M53,(G7:G53=G19)*H7:H53*0.01)/T11</f>
        <v>0.2225178843316914</v>
      </c>
      <c r="U15" s="53">
        <f>+W15</f>
        <v>0.26195513864615882</v>
      </c>
      <c r="V15" s="52">
        <f t="shared" si="3"/>
        <v>-3.9437254314467429E-2</v>
      </c>
      <c r="W15" s="54">
        <f>+'[3]1'!X15</f>
        <v>0.26195513864615882</v>
      </c>
    </row>
    <row r="16" spans="2:23" ht="14.45" customHeight="1" thickBot="1" x14ac:dyDescent="0.3">
      <c r="B16" s="202" t="s">
        <v>89</v>
      </c>
      <c r="C16" s="65" t="s">
        <v>154</v>
      </c>
      <c r="D16" s="114"/>
      <c r="E16" s="217" t="str">
        <f t="shared" si="0"/>
        <v/>
      </c>
      <c r="F16" s="65" t="s">
        <v>3</v>
      </c>
      <c r="G16" s="154" t="s">
        <v>94</v>
      </c>
      <c r="H16" s="208">
        <v>100</v>
      </c>
      <c r="I16" s="67">
        <f>IFERROR(VLOOKUP($B16,'Detalle de PI''s'!$A$134:$E$151,5,0),0)</f>
        <v>0</v>
      </c>
      <c r="J16" s="67">
        <f>IFERROR(VLOOKUP($B16,'Detalle de PI''s'!$A$102:$E$108,5,0),0)</f>
        <v>0.66800000000000004</v>
      </c>
      <c r="K16" s="67">
        <f>IFERROR(VLOOKUP($B16,'Detalle de PI''s'!$A$91:$E$101,5,0),0)</f>
        <v>0</v>
      </c>
      <c r="L16" s="67">
        <f t="shared" si="1"/>
        <v>0</v>
      </c>
      <c r="M16" s="4">
        <f t="shared" si="2"/>
        <v>0.23663264283113292</v>
      </c>
      <c r="O16" s="212"/>
      <c r="P16" s="213" t="s">
        <v>105</v>
      </c>
      <c r="Q16" s="214">
        <f>SUM(Q9:Q14)</f>
        <v>1000</v>
      </c>
      <c r="R16" s="11"/>
      <c r="S16" s="42" t="s">
        <v>55</v>
      </c>
      <c r="T16" s="10">
        <f>T14/(T14+T15)</f>
        <v>0.59623481101814202</v>
      </c>
      <c r="U16" s="31"/>
      <c r="V16" s="9"/>
      <c r="W16" s="43">
        <f>+'[3]1'!X16</f>
        <v>0.67835427714338559</v>
      </c>
    </row>
    <row r="17" spans="1:23" ht="14.45" customHeight="1" x14ac:dyDescent="0.25">
      <c r="B17" s="202" t="s">
        <v>98</v>
      </c>
      <c r="C17" s="65" t="s">
        <v>155</v>
      </c>
      <c r="D17" s="217" t="str">
        <f>IF(F17="Solvent",VLOOKUP(B17,'[1]Base de datos Propiedades'!$A$1:$Y$545,21,0),"")</f>
        <v/>
      </c>
      <c r="E17" s="217" t="str">
        <f t="shared" si="0"/>
        <v/>
      </c>
      <c r="F17" s="65" t="str">
        <f>VLOOKUP(B17,'[2]Base de datos Propiedades'!$A$1:$D$506,3,0)</f>
        <v>Pigmento</v>
      </c>
      <c r="G17" s="154" t="str">
        <f>VLOOKUP(B17,'[2]Base de datos Propiedades'!$A$1:$D$506,4,0)</f>
        <v>Amarillo óxido de hierro</v>
      </c>
      <c r="H17" s="208">
        <f>VLOOKUP(B17,'[2]Base de datos Propiedades'!$A$1:$M$506,13,0)</f>
        <v>100</v>
      </c>
      <c r="I17" s="67">
        <f>IFERROR(VLOOKUP($B17,'Detalle de PI''s'!$A$134:$E$151,5,0),0)</f>
        <v>0</v>
      </c>
      <c r="J17" s="67">
        <f>IFERROR(VLOOKUP($B17,'Detalle de PI''s'!$A$102:$E$108,5,0),0)</f>
        <v>0</v>
      </c>
      <c r="K17" s="67">
        <f>IFERROR(VLOOKUP($B17,'Detalle de PI''s'!$A$91:$E$101,5,0),0)</f>
        <v>0</v>
      </c>
      <c r="L17" s="67">
        <f t="shared" si="1"/>
        <v>0</v>
      </c>
      <c r="M17" s="4">
        <f t="shared" si="2"/>
        <v>0</v>
      </c>
      <c r="O17" s="62"/>
      <c r="P17" s="3"/>
      <c r="Q17" s="13"/>
      <c r="R17" s="11"/>
      <c r="S17" s="51" t="s">
        <v>56</v>
      </c>
      <c r="T17" s="58">
        <f>(T14+T13)/SUM(T13:T15)</f>
        <v>0.75113079857506815</v>
      </c>
      <c r="U17" s="53">
        <f>W17</f>
        <v>0.68064858573249898</v>
      </c>
      <c r="V17" s="52">
        <f t="shared" si="3"/>
        <v>7.048221284256917E-2</v>
      </c>
      <c r="W17" s="54">
        <f>+'[3]1'!X17</f>
        <v>0.68064858573249898</v>
      </c>
    </row>
    <row r="18" spans="1:23" ht="14.45" customHeight="1" x14ac:dyDescent="0.25">
      <c r="B18" s="201" t="s">
        <v>35</v>
      </c>
      <c r="C18" s="65" t="s">
        <v>156</v>
      </c>
      <c r="D18" s="217" t="str">
        <f>IF(F18="Solvent",VLOOKUP(B18,'[1]Base de datos Propiedades'!$A$1:$Y$545,21,0),"")</f>
        <v/>
      </c>
      <c r="E18" s="217" t="str">
        <f t="shared" si="0"/>
        <v/>
      </c>
      <c r="F18" s="65" t="str">
        <f>VLOOKUP(B18,'[2]Base de datos Propiedades'!$A$1:$D$506,3,0)</f>
        <v>Solvent Resin</v>
      </c>
      <c r="G18" s="154" t="str">
        <f>VLOOKUP(B18,'[2]Base de datos Propiedades'!$A$1:$D$506,4,0)</f>
        <v>Resina CAB</v>
      </c>
      <c r="H18" s="208">
        <f>VLOOKUP(B18,'[2]Base de datos Propiedades'!$A$1:$M$506,13,0)</f>
        <v>100</v>
      </c>
      <c r="I18" s="67">
        <f>IFERROR(VLOOKUP($B18,'Detalle de PI''s'!$A$134:$E$151,5,0),0)</f>
        <v>2.7880278802788028E-2</v>
      </c>
      <c r="J18" s="67">
        <f>IFERROR(VLOOKUP($B18,'Detalle de PI''s'!$A$102:$E$108,5,0),0)</f>
        <v>0</v>
      </c>
      <c r="K18" s="67">
        <f>IFERROR(VLOOKUP($B18,'Detalle de PI''s'!$A$91:$E$101,5,0),0)</f>
        <v>0</v>
      </c>
      <c r="L18" s="67">
        <f t="shared" si="1"/>
        <v>0</v>
      </c>
      <c r="M18" s="4">
        <f t="shared" si="2"/>
        <v>7.6642257738664718E-4</v>
      </c>
      <c r="O18" s="62"/>
      <c r="Q18" s="13"/>
      <c r="R18" s="11"/>
      <c r="S18" s="47" t="s">
        <v>77</v>
      </c>
      <c r="T18" s="21">
        <v>0</v>
      </c>
      <c r="U18" s="1"/>
      <c r="V18" s="1"/>
      <c r="W18" s="43">
        <f>+'[3]1'!X18</f>
        <v>0</v>
      </c>
    </row>
    <row r="19" spans="1:23" ht="14.45" customHeight="1" x14ac:dyDescent="0.25">
      <c r="B19" s="201" t="s">
        <v>33</v>
      </c>
      <c r="C19" s="65" t="s">
        <v>157</v>
      </c>
      <c r="D19" s="217" t="str">
        <f>IF(F19="Solvent",VLOOKUP(B19,'[1]Base de datos Propiedades'!$A$1:$Y$545,21,0),"")</f>
        <v/>
      </c>
      <c r="E19" s="217" t="str">
        <f t="shared" si="0"/>
        <v/>
      </c>
      <c r="F19" s="65" t="str">
        <f>VLOOKUP(B19,'[2]Base de datos Propiedades'!$A$1:$D$506,3,0)</f>
        <v>Solvent Resin</v>
      </c>
      <c r="G19" s="154" t="str">
        <f>VLOOKUP(B19,'[2]Base de datos Propiedades'!$A$1:$D$506,4,0)</f>
        <v>Resina CAB</v>
      </c>
      <c r="H19" s="208">
        <f>VLOOKUP(B19,'[2]Base de datos Propiedades'!$A$1:$M$506,13,0)</f>
        <v>100</v>
      </c>
      <c r="I19" s="67">
        <f>IFERROR(VLOOKUP($B19,'Detalle de PI''s'!$A$134:$E$151,5,0),0)</f>
        <v>0</v>
      </c>
      <c r="J19" s="67">
        <f>IFERROR(VLOOKUP($B19,'Detalle de PI''s'!$A$102:$E$108,5,0),0)</f>
        <v>3.3509999999999998E-2</v>
      </c>
      <c r="K19" s="67">
        <f>IFERROR(VLOOKUP($B19,'Detalle de PI''s'!$A$91:$E$101,5,0),0)</f>
        <v>0</v>
      </c>
      <c r="L19" s="67">
        <f t="shared" si="1"/>
        <v>0</v>
      </c>
      <c r="M19" s="4">
        <f t="shared" si="2"/>
        <v>1.1870598594717461E-2</v>
      </c>
      <c r="O19" s="11"/>
      <c r="Q19" s="3"/>
      <c r="R19" s="11"/>
      <c r="S19" s="42" t="s">
        <v>21</v>
      </c>
      <c r="T19" s="21">
        <f>1-T9</f>
        <v>0.65717803169170885</v>
      </c>
      <c r="U19" s="9"/>
      <c r="V19" s="9"/>
      <c r="W19" s="43">
        <f>+'[3]1'!X19</f>
        <v>0.66832899572764193</v>
      </c>
    </row>
    <row r="20" spans="1:23" ht="14.45" customHeight="1" x14ac:dyDescent="0.25">
      <c r="B20" s="201" t="s">
        <v>6</v>
      </c>
      <c r="C20" s="65" t="s">
        <v>158</v>
      </c>
      <c r="D20" s="217" t="str">
        <f>IF(F20="Solvent",VLOOKUP(B20,'[1]Base de datos Propiedades'!$A$1:$Y$545,21,0),"")</f>
        <v/>
      </c>
      <c r="E20" s="217" t="str">
        <f t="shared" si="0"/>
        <v/>
      </c>
      <c r="F20" s="65" t="str">
        <f>VLOOKUP(B20,'[2]Base de datos Propiedades'!$A$1:$D$506,3,0)</f>
        <v>Solvent Resin</v>
      </c>
      <c r="G20" s="154" t="str">
        <f>VLOOKUP(B20,'[2]Base de datos Propiedades'!$A$1:$D$506,4,0)</f>
        <v>Resina CAB</v>
      </c>
      <c r="H20" s="208">
        <f>VLOOKUP(B20,'[2]Base de datos Propiedades'!$A$1:$M$506,13,0)</f>
        <v>100</v>
      </c>
      <c r="I20" s="67">
        <f>IFERROR(VLOOKUP($B20,'Detalle de PI''s'!$A$134:$E$151,5,0),0)</f>
        <v>0</v>
      </c>
      <c r="J20" s="67">
        <f>IFERROR(VLOOKUP($B20,'Detalle de PI''s'!$A$102:$E$108,5,0),0)</f>
        <v>0</v>
      </c>
      <c r="K20" s="67">
        <f>IFERROR(VLOOKUP($B20,'Detalle de PI''s'!$A$91:$E$101,5,0),0)</f>
        <v>0</v>
      </c>
      <c r="L20" s="67">
        <f t="shared" si="1"/>
        <v>0</v>
      </c>
      <c r="M20" s="4">
        <f t="shared" si="2"/>
        <v>0</v>
      </c>
      <c r="O20" s="11"/>
      <c r="R20" s="11"/>
      <c r="S20" s="42" t="s">
        <v>136</v>
      </c>
      <c r="T20" s="21">
        <f>SUMPRODUCT((G7:G53=G29)*M7:M53,(G7:G53=G29)*H7:H53*0.01)/T11</f>
        <v>0</v>
      </c>
      <c r="U20" s="9"/>
      <c r="V20" s="9"/>
      <c r="W20" s="43">
        <f>+'[3]1'!X20</f>
        <v>0.15616083948599235</v>
      </c>
    </row>
    <row r="21" spans="1:23" ht="15" customHeight="1" x14ac:dyDescent="0.25">
      <c r="A21" t="s">
        <v>42</v>
      </c>
      <c r="B21" s="201" t="s">
        <v>16</v>
      </c>
      <c r="C21" s="65" t="s">
        <v>159</v>
      </c>
      <c r="D21" s="217" t="str">
        <f>IF(F21="Solvent",VLOOKUP(B21,'[1]Base de datos Propiedades'!$A$1:$Y$545,21,0),"")</f>
        <v/>
      </c>
      <c r="E21" s="217" t="str">
        <f t="shared" si="0"/>
        <v/>
      </c>
      <c r="F21" s="65" t="str">
        <f>VLOOKUP(B21,'[2]Base de datos Propiedades'!$A$1:$D$506,3,0)</f>
        <v>Solvent Resin</v>
      </c>
      <c r="G21" s="154" t="str">
        <f>VLOOKUP(B21,'[2]Base de datos Propiedades'!$A$1:$D$506,4,0)</f>
        <v>Resina CAB</v>
      </c>
      <c r="H21" s="208">
        <f>VLOOKUP(B21,'[2]Base de datos Propiedades'!$A$1:$M$506,13,0)</f>
        <v>100</v>
      </c>
      <c r="I21" s="67">
        <f>IFERROR(VLOOKUP($B21,'Detalle de PI''s'!$A$134:$E$151,5,0),0)</f>
        <v>4.4970449704497047E-2</v>
      </c>
      <c r="J21" s="67">
        <f>IFERROR(VLOOKUP($B21,'Detalle de PI''s'!$A$102:$E$108,5,0),0)</f>
        <v>0</v>
      </c>
      <c r="K21" s="67">
        <f>IFERROR(VLOOKUP($B21,'Detalle de PI''s'!$A$91:$E$101,5,0),0)</f>
        <v>4.1546646765290587E-2</v>
      </c>
      <c r="L21" s="67">
        <f t="shared" si="1"/>
        <v>0</v>
      </c>
      <c r="M21" s="4">
        <f t="shared" si="2"/>
        <v>1.0201077768654332E-2</v>
      </c>
      <c r="O21" s="11"/>
      <c r="R21" s="11"/>
      <c r="S21" s="42" t="s">
        <v>22</v>
      </c>
      <c r="T21" s="32">
        <f>SUMIF($E$7:$E$53,E41,$M$7:$M$53)</f>
        <v>1.866366484160644E-3</v>
      </c>
      <c r="U21" s="1"/>
      <c r="V21" s="9"/>
      <c r="W21" s="43">
        <f>+'[3]1'!X22</f>
        <v>1.5897741067571202E-2</v>
      </c>
    </row>
    <row r="22" spans="1:23" ht="15" customHeight="1" x14ac:dyDescent="0.25">
      <c r="B22" s="201" t="s">
        <v>85</v>
      </c>
      <c r="C22" s="65" t="s">
        <v>160</v>
      </c>
      <c r="D22" s="217" t="str">
        <f>IF(F22="Solvent",VLOOKUP(B22,'[1]Base de datos Propiedades'!$A$1:$Y$545,21,0),"")</f>
        <v/>
      </c>
      <c r="E22" s="217" t="str">
        <f t="shared" si="0"/>
        <v/>
      </c>
      <c r="F22" s="65" t="str">
        <f>VLOOKUP(B22,'[2]Base de datos Propiedades'!$A$1:$D$506,3,0)</f>
        <v>Aditivo</v>
      </c>
      <c r="G22" s="154" t="str">
        <f>VLOOKUP(B22,'[2]Base de datos Propiedades'!$A$1:$D$506,4,0)</f>
        <v>Aditivo reológico</v>
      </c>
      <c r="H22" s="208">
        <v>23</v>
      </c>
      <c r="I22" s="67">
        <f>IFERROR(VLOOKUP($B22,'Detalle de PI''s'!$A$134:$E$151,5,0),0)</f>
        <v>0</v>
      </c>
      <c r="J22" s="67">
        <f>IFERROR(VLOOKUP($B22,'Detalle de PI''s'!$A$102:$E$108,5,0),0)</f>
        <v>4.3799999999999999E-2</v>
      </c>
      <c r="K22" s="67">
        <f>IFERROR(VLOOKUP($B22,'Detalle de PI''s'!$A$91:$E$101,5,0),0)</f>
        <v>0</v>
      </c>
      <c r="L22" s="67">
        <f t="shared" si="1"/>
        <v>0</v>
      </c>
      <c r="M22" s="4">
        <f t="shared" si="2"/>
        <v>1.551573316767009E-2</v>
      </c>
      <c r="O22" s="11"/>
      <c r="R22" s="20"/>
      <c r="S22" s="42" t="s">
        <v>24</v>
      </c>
      <c r="T22" s="32">
        <f>SUMIF($E$7:$E$53,"Medio",$M$7:$M$53)</f>
        <v>0.52142646085994215</v>
      </c>
      <c r="U22" s="1"/>
      <c r="V22" s="9"/>
      <c r="W22" s="43">
        <f>+'[3]1'!X23</f>
        <v>0.53719931339969529</v>
      </c>
    </row>
    <row r="23" spans="1:23" ht="15" customHeight="1" x14ac:dyDescent="0.25">
      <c r="B23" s="202" t="s">
        <v>8</v>
      </c>
      <c r="C23" s="65" t="s">
        <v>161</v>
      </c>
      <c r="D23" s="217">
        <f>IF(F23="Solvent",VLOOKUP(B23,'[1]Base de datos Propiedades'!$A$1:$Y$545,21,0),"")</f>
        <v>0.5</v>
      </c>
      <c r="E23" s="217" t="str">
        <f t="shared" si="0"/>
        <v>Medio</v>
      </c>
      <c r="F23" s="65" t="str">
        <f>VLOOKUP(B23,'[2]Base de datos Propiedades'!$A$1:$D$506,3,0)</f>
        <v>Solvent</v>
      </c>
      <c r="G23" s="154" t="str">
        <f>VLOOKUP(B23,'[2]Base de datos Propiedades'!$A$1:$D$506,4,0)</f>
        <v>Solvente alcohol</v>
      </c>
      <c r="H23" s="208">
        <f>VLOOKUP(B23,'[2]Base de datos Propiedades'!$A$1:$M$506,13,0)</f>
        <v>0</v>
      </c>
      <c r="I23" s="67">
        <f>IFERROR(VLOOKUP($B23,'Detalle de PI''s'!$A$134:$E$151,5,0),0)</f>
        <v>7.2730727307273077E-2</v>
      </c>
      <c r="J23" s="67">
        <f>IFERROR(VLOOKUP($B23,'Detalle de PI''s'!$A$102:$E$108,5,0),0)</f>
        <v>0</v>
      </c>
      <c r="K23" s="67">
        <f>IFERROR(VLOOKUP($B23,'Detalle de PI''s'!$A$91:$E$101,5,0),0)</f>
        <v>4.2016851678480669E-4</v>
      </c>
      <c r="L23" s="67">
        <f t="shared" si="1"/>
        <v>0</v>
      </c>
      <c r="M23" s="4">
        <f t="shared" si="2"/>
        <v>2.0900143941506469E-3</v>
      </c>
      <c r="O23" s="11"/>
      <c r="R23" s="20"/>
      <c r="S23" s="42" t="s">
        <v>23</v>
      </c>
      <c r="T23" s="32">
        <f>SUMIF($E$7:$E$53,"Lento",$M$7:$M$53)</f>
        <v>6.6345190687330177E-2</v>
      </c>
      <c r="U23" s="1"/>
      <c r="V23" s="9"/>
      <c r="W23" s="43">
        <f>+'[3]1'!X26</f>
        <v>6.6003366721667206E-2</v>
      </c>
    </row>
    <row r="24" spans="1:23" ht="15" customHeight="1" x14ac:dyDescent="0.25">
      <c r="A24" t="s">
        <v>42</v>
      </c>
      <c r="B24" s="202" t="s">
        <v>12</v>
      </c>
      <c r="C24" s="65" t="s">
        <v>162</v>
      </c>
      <c r="D24" s="217">
        <f>IF(F24="Solvent",VLOOKUP(B24,'[1]Base de datos Propiedades'!$A$1:$Y$545,21,0),"")</f>
        <v>1.4</v>
      </c>
      <c r="E24" s="217" t="str">
        <f t="shared" si="0"/>
        <v>Rápido</v>
      </c>
      <c r="F24" s="65" t="str">
        <f>VLOOKUP(B24,'[2]Base de datos Propiedades'!$A$1:$D$506,3,0)</f>
        <v>Solvent</v>
      </c>
      <c r="G24" s="154" t="str">
        <f>VLOOKUP(B24,'[2]Base de datos Propiedades'!$A$1:$D$506,4,0)</f>
        <v>Solvente Éster</v>
      </c>
      <c r="H24" s="208">
        <f>VLOOKUP(B24,'[2]Base de datos Propiedades'!$A$1:$M$506,13,0)</f>
        <v>0</v>
      </c>
      <c r="I24" s="67">
        <f>IFERROR(VLOOKUP($B24,'Detalle de PI''s'!$A$134:$E$151,5,0),0)</f>
        <v>0</v>
      </c>
      <c r="J24" s="67">
        <f>IFERROR(VLOOKUP($B24,'Detalle de PI''s'!$A$102:$E$108,5,0),0)</f>
        <v>0</v>
      </c>
      <c r="K24" s="67">
        <f>IFERROR(VLOOKUP($B24,'Detalle de PI''s'!$A$91:$E$101,5,0),0)</f>
        <v>0</v>
      </c>
      <c r="L24" s="67">
        <f t="shared" si="1"/>
        <v>0</v>
      </c>
      <c r="M24" s="4">
        <f t="shared" si="2"/>
        <v>0</v>
      </c>
      <c r="O24" s="11"/>
      <c r="R24" s="20"/>
      <c r="S24" s="42" t="s">
        <v>60</v>
      </c>
      <c r="T24" s="32">
        <f>SUMPRODUCT((F7:F53=F37)*(100-H7:H53)*0.01,(F7:F53=F37)*M7:M53)</f>
        <v>1.1972222474016032E-2</v>
      </c>
      <c r="U24" s="1"/>
      <c r="V24" s="9"/>
      <c r="W24" s="45">
        <f>+'[3]1'!X27</f>
        <v>3.6033853028749391E-4</v>
      </c>
    </row>
    <row r="25" spans="1:23" ht="15" customHeight="1" x14ac:dyDescent="0.25">
      <c r="A25" t="s">
        <v>42</v>
      </c>
      <c r="B25" s="202" t="s">
        <v>14</v>
      </c>
      <c r="C25" s="65" t="s">
        <v>163</v>
      </c>
      <c r="D25" s="217">
        <f>IF(F25="Solvent",VLOOKUP(B25,'[1]Base de datos Propiedades'!$A$1:$Y$545,21,0),"")</f>
        <v>0.4</v>
      </c>
      <c r="E25" s="217" t="str">
        <f t="shared" si="0"/>
        <v>Medio</v>
      </c>
      <c r="F25" s="65" t="str">
        <f>VLOOKUP(B25,'[2]Base de datos Propiedades'!$A$1:$D$506,3,0)</f>
        <v>Solvent</v>
      </c>
      <c r="G25" s="154" t="str">
        <f>VLOOKUP(B25,'[2]Base de datos Propiedades'!$A$1:$D$506,4,0)</f>
        <v>Solvente Éster</v>
      </c>
      <c r="H25" s="208">
        <f>VLOOKUP(B25,'[2]Base de datos Propiedades'!$A$1:$M$506,13,0)</f>
        <v>0</v>
      </c>
      <c r="I25" s="67">
        <f>IFERROR(VLOOKUP($B25,'Detalle de PI''s'!$A$134:$E$151,5,0),0)</f>
        <v>4.9170491704917052E-2</v>
      </c>
      <c r="J25" s="67">
        <f>IFERROR(VLOOKUP($B25,'Detalle de PI''s'!$A$102:$E$108,5,0),0)</f>
        <v>0</v>
      </c>
      <c r="K25" s="67">
        <f>IFERROR(VLOOKUP($B25,'Detalle de PI''s'!$A$91:$E$101,5,0),0)</f>
        <v>0</v>
      </c>
      <c r="L25" s="67">
        <f t="shared" si="1"/>
        <v>0</v>
      </c>
      <c r="M25" s="4">
        <f t="shared" si="2"/>
        <v>1.3516857292001953E-3</v>
      </c>
      <c r="O25" s="11"/>
      <c r="R25" s="13"/>
      <c r="S25" s="42" t="s">
        <v>61</v>
      </c>
      <c r="T25" s="32">
        <f>SUMPRODUCT((F7:F53=F19)*(100-H7:H53)*0.01,(F7:F53=F19)*M7:M53)</f>
        <v>5.4877826683281061E-2</v>
      </c>
      <c r="U25" s="1"/>
      <c r="V25" s="9"/>
      <c r="W25" s="45">
        <f>+'[3]1'!X28</f>
        <v>4.8203113807198897E-2</v>
      </c>
    </row>
    <row r="26" spans="1:23" ht="15" customHeight="1" x14ac:dyDescent="0.25">
      <c r="B26" s="200" t="s">
        <v>108</v>
      </c>
      <c r="C26" s="65" t="s">
        <v>164</v>
      </c>
      <c r="D26" s="217" t="str">
        <f>IF(F26="Solvent",VLOOKUP(B26,'[1]Base de datos Propiedades'!$A$1:$Y$545,21,0),"")</f>
        <v/>
      </c>
      <c r="E26" s="217" t="str">
        <f t="shared" si="0"/>
        <v/>
      </c>
      <c r="F26" s="65" t="str">
        <f>VLOOKUP(B26,'[2]Base de datos Propiedades'!$A$1:$D$506,3,0)</f>
        <v>Solvent Resin</v>
      </c>
      <c r="G26" s="154" t="str">
        <f>VLOOKUP(B26,'[2]Base de datos Propiedades'!$A$1:$D$506,4,0)</f>
        <v>Resina acrílica</v>
      </c>
      <c r="H26" s="208">
        <f>VLOOKUP(B26,'[2]Base de datos Propiedades'!$A$1:$M$506,13,0)</f>
        <v>61</v>
      </c>
      <c r="I26" s="67">
        <f>IFERROR(VLOOKUP($B26,'Detalle de PI''s'!$A$134:$E$151,5,0),0)</f>
        <v>0.12234122341223413</v>
      </c>
      <c r="J26" s="67">
        <f>IFERROR(VLOOKUP($B26,'Detalle de PI''s'!$A$102:$E$108,5,0),0)</f>
        <v>0</v>
      </c>
      <c r="K26" s="67">
        <f>IFERROR(VLOOKUP($B26,'Detalle de PI''s'!$A$91:$E$101,5,0),0)</f>
        <v>0</v>
      </c>
      <c r="L26" s="67">
        <f t="shared" si="1"/>
        <v>0</v>
      </c>
      <c r="M26" s="4">
        <f t="shared" si="2"/>
        <v>3.3631326440990827E-3</v>
      </c>
      <c r="O26" s="11"/>
      <c r="R26" s="13"/>
      <c r="S26" s="42" t="s">
        <v>57</v>
      </c>
      <c r="T26" s="32">
        <f>(H37*0.01*M37)/(T11)</f>
        <v>1.9963790409887414E-2</v>
      </c>
      <c r="U26" s="33"/>
      <c r="V26" s="9"/>
      <c r="W26" s="43">
        <f>+'[3]1'!X30</f>
        <v>0</v>
      </c>
    </row>
    <row r="27" spans="1:23" ht="15" customHeight="1" x14ac:dyDescent="0.25">
      <c r="B27" s="202" t="s">
        <v>99</v>
      </c>
      <c r="C27" s="65" t="s">
        <v>165</v>
      </c>
      <c r="D27" s="217" t="str">
        <f>IF(F27="Solvent",VLOOKUP(B27,'[1]Base de datos Propiedades'!$A$1:$Y$545,21,0),"")</f>
        <v/>
      </c>
      <c r="E27" s="217" t="str">
        <f t="shared" si="0"/>
        <v/>
      </c>
      <c r="F27" s="65" t="str">
        <f>VLOOKUP(B27,'[2]Base de datos Propiedades'!$A$1:$D$506,3,0)</f>
        <v>Solvent Resin</v>
      </c>
      <c r="G27" s="154" t="str">
        <f>VLOOKUP(B27,'[2]Base de datos Propiedades'!$A$1:$D$506,4,0)</f>
        <v>Resina acrílica</v>
      </c>
      <c r="H27" s="208">
        <f>VLOOKUP(B27,'[2]Base de datos Propiedades'!$A$1:$M$506,13,0)</f>
        <v>54</v>
      </c>
      <c r="I27" s="67">
        <f>IFERROR(VLOOKUP($B27,'Detalle de PI''s'!$A$134:$E$151,5,0),0)</f>
        <v>0</v>
      </c>
      <c r="J27" s="67">
        <f>IFERROR(VLOOKUP($B27,'Detalle de PI''s'!$A$102:$E$108,5,0),0)</f>
        <v>0</v>
      </c>
      <c r="K27" s="67">
        <f>IFERROR(VLOOKUP($B27,'Detalle de PI''s'!$A$91:$E$101,5,0),0)</f>
        <v>0</v>
      </c>
      <c r="L27" s="67">
        <f t="shared" si="1"/>
        <v>0</v>
      </c>
      <c r="M27" s="4">
        <f t="shared" si="2"/>
        <v>0</v>
      </c>
      <c r="R27" s="13"/>
      <c r="S27" s="42"/>
      <c r="T27" s="69"/>
      <c r="U27" s="89"/>
      <c r="V27" s="70"/>
      <c r="W27" s="43"/>
    </row>
    <row r="28" spans="1:23" ht="15" customHeight="1" x14ac:dyDescent="0.25">
      <c r="A28" t="s">
        <v>42</v>
      </c>
      <c r="B28" s="203" t="s">
        <v>58</v>
      </c>
      <c r="C28" s="65" t="s">
        <v>166</v>
      </c>
      <c r="D28" s="217" t="str">
        <f>IF(F28="Solvent",VLOOKUP(B28,'[1]Base de datos Propiedades'!$A$1:$Y$545,21,0),"")</f>
        <v/>
      </c>
      <c r="E28" s="217" t="str">
        <f t="shared" si="0"/>
        <v/>
      </c>
      <c r="F28" s="65" t="str">
        <f>VLOOKUP(B28,'[2]Base de datos Propiedades'!$A$1:$D$506,3,0)</f>
        <v>Solvent Resin</v>
      </c>
      <c r="G28" s="154" t="str">
        <f>VLOOKUP(B28,'[2]Base de datos Propiedades'!$A$1:$D$506,4,0)</f>
        <v>Resina acrílica</v>
      </c>
      <c r="H28" s="208">
        <f>VLOOKUP(B28,'[2]Base de datos Propiedades'!$A$1:$M$506,13,0)</f>
        <v>51</v>
      </c>
      <c r="I28" s="67">
        <f>IFERROR(VLOOKUP($B28,'Detalle de PI''s'!$A$134:$E$151,5,0),0)</f>
        <v>0</v>
      </c>
      <c r="J28" s="67">
        <f>IFERROR(VLOOKUP($B28,'Detalle de PI''s'!$A$102:$E$108,5,0),0)</f>
        <v>0</v>
      </c>
      <c r="K28" s="67">
        <f>IFERROR(VLOOKUP($B28,'Detalle de PI''s'!$A$91:$E$101,5,0),0)</f>
        <v>0.28781596897151263</v>
      </c>
      <c r="L28" s="67">
        <f t="shared" si="1"/>
        <v>0</v>
      </c>
      <c r="M28" s="4">
        <f t="shared" si="2"/>
        <v>6.21043396134301E-2</v>
      </c>
      <c r="P28" s="15"/>
      <c r="Q28" s="15"/>
      <c r="R28" s="13"/>
      <c r="S28" s="42"/>
      <c r="T28" s="32"/>
      <c r="U28" s="33"/>
      <c r="V28" s="9"/>
      <c r="W28" s="43"/>
    </row>
    <row r="29" spans="1:23" ht="15" customHeight="1" x14ac:dyDescent="0.25">
      <c r="B29" s="203" t="s">
        <v>127</v>
      </c>
      <c r="C29" s="65" t="s">
        <v>167</v>
      </c>
      <c r="D29" s="217" t="str">
        <f>IF(F29="Solvent",VLOOKUP(B29,'[1]Base de datos Propiedades'!$A$1:$Y$545,21,0),"")</f>
        <v/>
      </c>
      <c r="E29" s="217" t="str">
        <f t="shared" si="0"/>
        <v/>
      </c>
      <c r="F29" s="65" t="str">
        <f>VLOOKUP(B29,'[2]Base de datos Propiedades'!$A$1:$D$506,3,0)</f>
        <v>Solvent Resin</v>
      </c>
      <c r="G29" s="154" t="str">
        <f>VLOOKUP(B29,'[2]Base de datos Propiedades'!$A$1:$D$506,4,0)</f>
        <v>Resina plastificante</v>
      </c>
      <c r="H29" s="208">
        <f>VLOOKUP(B29,'[2]Base de datos Propiedades'!$A$1:$M$506,13,0)</f>
        <v>100</v>
      </c>
      <c r="I29" s="67">
        <f>IFERROR(VLOOKUP($B29,'Detalle de PI''s'!$A$134:$E$151,5,0),0)</f>
        <v>0</v>
      </c>
      <c r="J29" s="67">
        <f>IFERROR(VLOOKUP($B29,'Detalle de PI''s'!$A$102:$E$108,5,0),0)</f>
        <v>0</v>
      </c>
      <c r="K29" s="67">
        <f>IFERROR(VLOOKUP($B29,'Detalle de PI''s'!$A$91:$E$101,5,0),0)</f>
        <v>0</v>
      </c>
      <c r="L29" s="67">
        <f t="shared" si="1"/>
        <v>0</v>
      </c>
      <c r="M29" s="4">
        <f t="shared" si="2"/>
        <v>0</v>
      </c>
      <c r="P29" s="15"/>
      <c r="Q29" s="15"/>
      <c r="R29" s="13"/>
      <c r="S29" s="42"/>
      <c r="T29" s="9"/>
      <c r="U29" s="8"/>
      <c r="V29" s="9"/>
      <c r="W29" s="44"/>
    </row>
    <row r="30" spans="1:23" ht="15" customHeight="1" x14ac:dyDescent="0.25">
      <c r="B30" s="203" t="s">
        <v>59</v>
      </c>
      <c r="C30" s="65" t="s">
        <v>168</v>
      </c>
      <c r="D30" s="217">
        <f>IF(F30="Solvent",VLOOKUP(B30,'[1]Base de datos Propiedades'!$A$1:$Y$545,21,0),"")</f>
        <v>0.03</v>
      </c>
      <c r="E30" s="217" t="str">
        <f t="shared" si="0"/>
        <v>Lento</v>
      </c>
      <c r="F30" s="65" t="str">
        <f>VLOOKUP(B30,'[2]Base de datos Propiedades'!$A$1:$D$506,3,0)</f>
        <v>Solvent</v>
      </c>
      <c r="G30" s="154" t="str">
        <f>VLOOKUP(B30,'[2]Base de datos Propiedades'!$A$1:$D$506,4,0)</f>
        <v>Solvente Éster</v>
      </c>
      <c r="H30" s="208">
        <f>VLOOKUP(B30,'[2]Base de datos Propiedades'!$A$1:$M$506,13,0)</f>
        <v>0</v>
      </c>
      <c r="I30" s="67">
        <f>IFERROR(VLOOKUP($B30,'Detalle de PI''s'!$A$134:$E$151,5,0),0)</f>
        <v>0</v>
      </c>
      <c r="J30" s="67">
        <f>IFERROR(VLOOKUP($B30,'Detalle de PI''s'!$A$102:$E$108,5,0),0)</f>
        <v>0</v>
      </c>
      <c r="K30" s="67">
        <f>IFERROR(VLOOKUP($B30,'Detalle de PI''s'!$A$91:$E$101,5,0),0)</f>
        <v>2.0596495920823858E-2</v>
      </c>
      <c r="L30" s="67">
        <f t="shared" si="1"/>
        <v>0.14948453608247422</v>
      </c>
      <c r="M30" s="4">
        <f t="shared" si="2"/>
        <v>6.4610568569930707E-2</v>
      </c>
      <c r="P30" s="15"/>
      <c r="Q30" s="15"/>
      <c r="R30" s="20"/>
      <c r="S30" s="42"/>
      <c r="T30" s="9"/>
      <c r="U30" s="8"/>
      <c r="V30" s="9"/>
      <c r="W30" s="46"/>
    </row>
    <row r="31" spans="1:23" ht="15" customHeight="1" x14ac:dyDescent="0.25">
      <c r="B31" s="203" t="s">
        <v>100</v>
      </c>
      <c r="C31" s="65" t="s">
        <v>169</v>
      </c>
      <c r="D31" s="217" t="str">
        <f>IF(F31="Solvent",VLOOKUP(B31,'[1]Base de datos Propiedades'!$A$1:$Y$545,21,0),"")</f>
        <v/>
      </c>
      <c r="E31" s="217" t="str">
        <f t="shared" si="0"/>
        <v/>
      </c>
      <c r="F31" s="65" t="str">
        <f>VLOOKUP(B31,'[2]Base de datos Propiedades'!$A$1:$D$506,3,0)</f>
        <v>Aditivo</v>
      </c>
      <c r="G31" s="154" t="str">
        <f>VLOOKUP(B31,'[2]Base de datos Propiedades'!$A$1:$D$506,4,0)</f>
        <v>Humectantes&amp;Surfactantes</v>
      </c>
      <c r="H31" s="208">
        <f>VLOOKUP(B31,'[2]Base de datos Propiedades'!$A$1:$M$506,13,0)</f>
        <v>100</v>
      </c>
      <c r="I31" s="67">
        <f>IFERROR(VLOOKUP($B31,'Detalle de PI''s'!$A$134:$E$151,5,0),0)</f>
        <v>0</v>
      </c>
      <c r="J31" s="67">
        <f>IFERROR(VLOOKUP($B31,'Detalle de PI''s'!$A$102:$E$108,5,0),0)</f>
        <v>0</v>
      </c>
      <c r="K31" s="67">
        <f>IFERROR(VLOOKUP($B31,'Detalle de PI''s'!$A$91:$E$101,5,0),0)</f>
        <v>0</v>
      </c>
      <c r="L31" s="67">
        <f t="shared" si="1"/>
        <v>0</v>
      </c>
      <c r="M31" s="4">
        <f t="shared" si="2"/>
        <v>0</v>
      </c>
      <c r="P31" s="15"/>
      <c r="Q31" s="15"/>
      <c r="R31" s="20"/>
      <c r="S31" s="48"/>
      <c r="T31" s="9"/>
      <c r="U31" s="8"/>
      <c r="V31" s="9"/>
      <c r="W31" s="49"/>
    </row>
    <row r="32" spans="1:23" ht="15" customHeight="1" thickBot="1" x14ac:dyDescent="0.3">
      <c r="B32" s="201" t="s">
        <v>68</v>
      </c>
      <c r="C32" s="65" t="s">
        <v>170</v>
      </c>
      <c r="D32" s="217" t="str">
        <f>IF(F32="Solvent",VLOOKUP(B32,'[1]Base de datos Propiedades'!$A$1:$Y$545,21,0),"")</f>
        <v/>
      </c>
      <c r="E32" s="217" t="str">
        <f t="shared" si="0"/>
        <v/>
      </c>
      <c r="F32" s="65" t="str">
        <f>VLOOKUP(B32,'[2]Base de datos Propiedades'!$A$1:$D$506,3,0)</f>
        <v>Aditivo</v>
      </c>
      <c r="G32" s="154" t="str">
        <f>VLOOKUP(B32,'[2]Base de datos Propiedades'!$A$1:$D$506,4,0)</f>
        <v>Humectantes&amp;Surfactantes</v>
      </c>
      <c r="H32" s="208">
        <f>VLOOKUP(B32,'[2]Base de datos Propiedades'!$A$1:$M$506,13,0)</f>
        <v>45</v>
      </c>
      <c r="I32" s="67">
        <f>IFERROR(VLOOKUP($B32,'Detalle de PI''s'!$A$134:$E$151,5,0),0)</f>
        <v>0</v>
      </c>
      <c r="J32" s="67">
        <f>IFERROR(VLOOKUP($B32,'Detalle de PI''s'!$A$102:$E$108,5,0),0)</f>
        <v>0</v>
      </c>
      <c r="K32" s="67">
        <f>IFERROR(VLOOKUP($B32,'Detalle de PI''s'!$A$91:$E$101,5,0),0)</f>
        <v>0</v>
      </c>
      <c r="L32" s="67">
        <f t="shared" si="1"/>
        <v>0</v>
      </c>
      <c r="M32" s="4">
        <f t="shared" si="2"/>
        <v>0</v>
      </c>
      <c r="P32" s="15"/>
      <c r="Q32" s="15"/>
      <c r="R32" s="20"/>
      <c r="S32" s="50"/>
      <c r="T32" s="23"/>
      <c r="U32" s="23"/>
      <c r="V32" s="23"/>
      <c r="W32" s="60"/>
    </row>
    <row r="33" spans="1:23" ht="15" customHeight="1" x14ac:dyDescent="0.25">
      <c r="B33" s="201" t="s">
        <v>87</v>
      </c>
      <c r="C33" s="65" t="s">
        <v>171</v>
      </c>
      <c r="D33" s="217" t="str">
        <f>IF(F33="Solvent",VLOOKUP(B33,'[1]Base de datos Propiedades'!$A$1:$Y$545,21,0),"")</f>
        <v/>
      </c>
      <c r="E33" s="217" t="str">
        <f t="shared" si="0"/>
        <v/>
      </c>
      <c r="F33" s="65" t="str">
        <f>VLOOKUP(B33,'[2]Base de datos Propiedades'!$A$1:$D$506,3,0)</f>
        <v>Aditivo</v>
      </c>
      <c r="G33" s="154" t="str">
        <f>VLOOKUP(B33,'[2]Base de datos Propiedades'!$A$1:$D$506,4,0)</f>
        <v>Humectantes&amp;Surfactantes</v>
      </c>
      <c r="H33" s="208">
        <f>VLOOKUP(B33,'[2]Base de datos Propiedades'!$A$1:$M$506,13,0)</f>
        <v>100</v>
      </c>
      <c r="I33" s="67">
        <f>IFERROR(VLOOKUP($B33,'Detalle de PI''s'!$A$134:$E$151,5,0),0)</f>
        <v>0</v>
      </c>
      <c r="J33" s="67">
        <f>IFERROR(VLOOKUP($B33,'Detalle de PI''s'!$A$102:$E$108,5,0),0)</f>
        <v>1.3699999999999999E-2</v>
      </c>
      <c r="K33" s="67">
        <f>IFERROR(VLOOKUP($B33,'Detalle de PI''s'!$A$91:$E$101,5,0),0)</f>
        <v>0</v>
      </c>
      <c r="L33" s="67">
        <f t="shared" si="1"/>
        <v>0</v>
      </c>
      <c r="M33" s="4">
        <f t="shared" si="2"/>
        <v>4.8530946209379049E-3</v>
      </c>
      <c r="P33" s="15"/>
      <c r="Q33" s="15"/>
      <c r="R33" s="20"/>
      <c r="S33" s="12"/>
      <c r="T33" s="12"/>
      <c r="U33" s="12"/>
      <c r="V33" s="12"/>
      <c r="W33" s="79"/>
    </row>
    <row r="34" spans="1:23" ht="15" customHeight="1" x14ac:dyDescent="0.25">
      <c r="B34" s="200" t="s">
        <v>97</v>
      </c>
      <c r="C34" s="65" t="s">
        <v>172</v>
      </c>
      <c r="D34" s="217"/>
      <c r="E34" s="217" t="str">
        <f t="shared" si="0"/>
        <v/>
      </c>
      <c r="F34" s="65" t="s">
        <v>74</v>
      </c>
      <c r="G34" s="154" t="s">
        <v>79</v>
      </c>
      <c r="H34" s="208">
        <v>30</v>
      </c>
      <c r="I34" s="67">
        <f>IFERROR(VLOOKUP($B34,'Detalle de PI''s'!$A$134:$E$151,5,0),0)</f>
        <v>0</v>
      </c>
      <c r="J34" s="67">
        <f>IFERROR(VLOOKUP($B34,'Detalle de PI''s'!$A$102:$E$108,5,0),0)</f>
        <v>0</v>
      </c>
      <c r="K34" s="67">
        <f>IFERROR(VLOOKUP($B34,'Detalle de PI''s'!$A$91:$E$101,5,0),0)</f>
        <v>0</v>
      </c>
      <c r="L34" s="67">
        <f t="shared" si="1"/>
        <v>0</v>
      </c>
      <c r="M34" s="4">
        <f t="shared" si="2"/>
        <v>0</v>
      </c>
      <c r="P34" s="15"/>
      <c r="Q34" s="15"/>
      <c r="R34" s="20"/>
    </row>
    <row r="35" spans="1:23" ht="15" customHeight="1" x14ac:dyDescent="0.25">
      <c r="B35" s="200" t="s">
        <v>102</v>
      </c>
      <c r="C35" s="65" t="s">
        <v>173</v>
      </c>
      <c r="D35" s="217" t="str">
        <f>IF(F35="Solvent",VLOOKUP(B35,'[1]Base de datos Propiedades'!$A$1:$Y$545,21,0),"")</f>
        <v/>
      </c>
      <c r="E35" s="217" t="str">
        <f t="shared" si="0"/>
        <v/>
      </c>
      <c r="F35" s="65" t="str">
        <f>VLOOKUP(B35,'[2]Base de datos Propiedades'!$A$1:$D$506,3,0)</f>
        <v>Aditivo</v>
      </c>
      <c r="G35" s="154" t="str">
        <f>VLOOKUP(B35,'[2]Base de datos Propiedades'!$A$1:$D$506,4,0)</f>
        <v xml:space="preserve">UV&amp;Hals </v>
      </c>
      <c r="H35" s="208">
        <f>VLOOKUP(B35,'[2]Base de datos Propiedades'!$A$1:$M$506,13,0)</f>
        <v>100</v>
      </c>
      <c r="I35" s="67">
        <f>IFERROR(VLOOKUP($B35,'Detalle de PI''s'!$A$134:$E$151,5,0),0)</f>
        <v>0</v>
      </c>
      <c r="J35" s="67">
        <f>IFERROR(VLOOKUP($B35,'Detalle de PI''s'!$A$102:$E$108,5,0),0)</f>
        <v>0</v>
      </c>
      <c r="K35" s="67">
        <f>IFERROR(VLOOKUP($B35,'Detalle de PI''s'!$A$91:$E$101,5,0),0)</f>
        <v>0</v>
      </c>
      <c r="L35" s="67">
        <f t="shared" si="1"/>
        <v>0</v>
      </c>
      <c r="M35" s="4">
        <f t="shared" si="2"/>
        <v>0</v>
      </c>
      <c r="P35" s="15"/>
      <c r="Q35" s="15"/>
      <c r="R35" s="20"/>
    </row>
    <row r="36" spans="1:23" ht="15" customHeight="1" x14ac:dyDescent="0.25">
      <c r="B36" s="200" t="s">
        <v>124</v>
      </c>
      <c r="C36" s="65" t="s">
        <v>174</v>
      </c>
      <c r="D36" s="217" t="str">
        <f>IF(F36="Solvent",VLOOKUP(B36,'[1]Base de datos Propiedades'!$A$1:$Y$545,21,0),"")</f>
        <v/>
      </c>
      <c r="E36" s="217" t="str">
        <f t="shared" si="0"/>
        <v/>
      </c>
      <c r="F36" s="65" t="str">
        <f>VLOOKUP(B36,'[2]Base de datos Propiedades'!$A$1:$D$506,3,0)</f>
        <v>Aditivo</v>
      </c>
      <c r="G36" s="154" t="str">
        <f>VLOOKUP(B36,'[2]Base de datos Propiedades'!$A$1:$D$506,4,0)</f>
        <v xml:space="preserve">UV&amp;Hals </v>
      </c>
      <c r="H36" s="208">
        <f>VLOOKUP(B36,'[2]Base de datos Propiedades'!$A$1:$M$506,13,0)</f>
        <v>100</v>
      </c>
      <c r="I36" s="67">
        <f>IFERROR(VLOOKUP($B36,'Detalle de PI''s'!$A$134:$E$151,5,0),0)</f>
        <v>1.0800108001080011E-3</v>
      </c>
      <c r="J36" s="67">
        <f>IFERROR(VLOOKUP($B36,'Detalle de PI''s'!$A$102:$E$108,5,0),0)</f>
        <v>0</v>
      </c>
      <c r="K36" s="67">
        <f>IFERROR(VLOOKUP($B36,'Detalle de PI''s'!$A$91:$E$101,5,0),0)</f>
        <v>0</v>
      </c>
      <c r="L36" s="67">
        <f t="shared" si="1"/>
        <v>0</v>
      </c>
      <c r="M36" s="4">
        <f t="shared" si="2"/>
        <v>2.9689253356441139E-5</v>
      </c>
      <c r="P36" s="15"/>
      <c r="Q36" s="15"/>
      <c r="R36" s="20"/>
    </row>
    <row r="37" spans="1:23" ht="15" customHeight="1" x14ac:dyDescent="0.25">
      <c r="B37" s="203" t="s">
        <v>62</v>
      </c>
      <c r="C37" s="65" t="s">
        <v>175</v>
      </c>
      <c r="D37" s="217" t="str">
        <f>IF(F37="Solvent",VLOOKUP(B37,'[1]Base de datos Propiedades'!$A$1:$Y$545,21,0),"")</f>
        <v/>
      </c>
      <c r="E37" s="217" t="str">
        <f t="shared" si="0"/>
        <v/>
      </c>
      <c r="F37" s="65" t="str">
        <f>VLOOKUP(B37,'[2]Base de datos Propiedades'!$A$1:$D$506,3,0)</f>
        <v>Aditivo</v>
      </c>
      <c r="G37" s="154" t="str">
        <f>VLOOKUP(B37,'[2]Base de datos Propiedades'!$A$1:$D$506,4,0)</f>
        <v>Otros</v>
      </c>
      <c r="H37" s="208">
        <f>VLOOKUP(B37,'[2]Base de datos Propiedades'!$A$1:$M$506,13,0)</f>
        <v>100</v>
      </c>
      <c r="I37" s="67">
        <f>IFERROR(VLOOKUP($B37,'Detalle de PI''s'!$A$134:$E$151,5,0),0)</f>
        <v>0</v>
      </c>
      <c r="J37" s="67">
        <f>IFERROR(VLOOKUP($B37,'Detalle de PI''s'!$A$102:$E$108,5,0),0)</f>
        <v>0</v>
      </c>
      <c r="K37" s="67">
        <f>IFERROR(VLOOKUP($B37,'Detalle de PI''s'!$A$91:$E$101,5,0),0)</f>
        <v>9.4957870803798299E-3</v>
      </c>
      <c r="L37" s="67">
        <f t="shared" si="1"/>
        <v>0</v>
      </c>
      <c r="M37" s="4">
        <f t="shared" si="2"/>
        <v>2.0489814649412345E-3</v>
      </c>
      <c r="P37" s="15"/>
      <c r="Q37" s="15"/>
      <c r="R37" s="20"/>
      <c r="S37" s="15"/>
      <c r="T37" s="15"/>
      <c r="U37" s="15"/>
      <c r="V37" s="15"/>
      <c r="W37" s="15"/>
    </row>
    <row r="38" spans="1:23" ht="15" customHeight="1" x14ac:dyDescent="0.25">
      <c r="B38" s="203" t="s">
        <v>103</v>
      </c>
      <c r="C38" s="65" t="s">
        <v>176</v>
      </c>
      <c r="D38" s="217" t="str">
        <f>IF(F38="Solvent",VLOOKUP(B38,'[1]Base de datos Propiedades'!$A$1:$Y$545,21,0),"")</f>
        <v/>
      </c>
      <c r="E38" s="217" t="str">
        <f t="shared" si="0"/>
        <v/>
      </c>
      <c r="F38" s="65" t="str">
        <f>VLOOKUP(B38,'[2]Base de datos Propiedades'!$A$1:$D$506,3,0)</f>
        <v>Aditivo</v>
      </c>
      <c r="G38" s="154" t="str">
        <f>VLOOKUP(B38,'[2]Base de datos Propiedades'!$A$1:$D$506,4,0)</f>
        <v>Anticrater y nivelación (tensión superficial)</v>
      </c>
      <c r="H38" s="208">
        <f>VLOOKUP(B38,'[2]Base de datos Propiedades'!$A$1:$M$506,13,0)</f>
        <v>99</v>
      </c>
      <c r="I38" s="67">
        <f>IFERROR(VLOOKUP($B38,'Detalle de PI''s'!$A$134:$E$151,5,0),0)</f>
        <v>1.1000110001100011E-4</v>
      </c>
      <c r="J38" s="67">
        <f>IFERROR(VLOOKUP($B38,'Detalle de PI''s'!$A$102:$E$108,5,0),0)</f>
        <v>0</v>
      </c>
      <c r="K38" s="67">
        <f>IFERROR(VLOOKUP($B38,'Detalle de PI''s'!$A$91:$E$101,5,0),0)</f>
        <v>0</v>
      </c>
      <c r="L38" s="67">
        <f t="shared" si="1"/>
        <v>0</v>
      </c>
      <c r="M38" s="4">
        <f t="shared" si="2"/>
        <v>3.023905434452338E-6</v>
      </c>
      <c r="P38" s="15"/>
      <c r="Q38" s="15"/>
      <c r="R38" s="20"/>
      <c r="S38" s="15"/>
      <c r="T38" s="15"/>
      <c r="U38" s="15"/>
      <c r="V38" s="15"/>
      <c r="W38" s="15"/>
    </row>
    <row r="39" spans="1:23" x14ac:dyDescent="0.25">
      <c r="B39" s="203" t="s">
        <v>71</v>
      </c>
      <c r="C39" s="65" t="s">
        <v>177</v>
      </c>
      <c r="D39" s="217" t="str">
        <f>IF(F39="Solvent",VLOOKUP(B39,'[1]Base de datos Propiedades'!$A$1:$Y$545,21,0),"")</f>
        <v/>
      </c>
      <c r="E39" s="217" t="str">
        <f t="shared" si="0"/>
        <v/>
      </c>
      <c r="F39" s="65" t="str">
        <f>VLOOKUP(B39,'[2]Base de datos Propiedades'!$A$1:$D$506,3,0)</f>
        <v>Aditivo</v>
      </c>
      <c r="G39" s="154" t="str">
        <f>VLOOKUP(B39,'[2]Base de datos Propiedades'!$A$1:$D$506,4,0)</f>
        <v>Anticrater y nivelación (tensión superficial)</v>
      </c>
      <c r="H39" s="208">
        <f>VLOOKUP(B39,'[2]Base de datos Propiedades'!$A$1:$M$506,13,0)</f>
        <v>100</v>
      </c>
      <c r="I39" s="67">
        <f>IFERROR(VLOOKUP($B39,'Detalle de PI''s'!$A$134:$E$151,5,0),0)</f>
        <v>0</v>
      </c>
      <c r="J39" s="67">
        <f>IFERROR(VLOOKUP($B39,'Detalle de PI''s'!$A$102:$E$108,5,0),0)</f>
        <v>0</v>
      </c>
      <c r="K39" s="67">
        <f>IFERROR(VLOOKUP($B39,'Detalle de PI''s'!$A$91:$E$101,5,0),0)</f>
        <v>4.2797913601711913E-3</v>
      </c>
      <c r="L39" s="67">
        <f t="shared" si="1"/>
        <v>0</v>
      </c>
      <c r="M39" s="4">
        <f t="shared" si="2"/>
        <v>9.2348460391717617E-4</v>
      </c>
      <c r="P39" s="15"/>
      <c r="Q39" s="15"/>
      <c r="S39" s="15"/>
      <c r="T39" s="15"/>
      <c r="U39" s="15"/>
      <c r="V39" s="15"/>
      <c r="W39" s="15"/>
    </row>
    <row r="40" spans="1:23" ht="15.75" thickBot="1" x14ac:dyDescent="0.3">
      <c r="B40" s="201" t="s">
        <v>34</v>
      </c>
      <c r="C40" s="65" t="s">
        <v>178</v>
      </c>
      <c r="D40" s="217" t="str">
        <f>IF(F40="Solvent",VLOOKUP(B40,'[1]Base de datos Propiedades'!$A$1:$Y$545,21,0),"")</f>
        <v/>
      </c>
      <c r="E40" s="217" t="str">
        <f t="shared" si="0"/>
        <v/>
      </c>
      <c r="F40" s="65" t="str">
        <f>VLOOKUP(B40,'[2]Base de datos Propiedades'!$A$1:$D$506,3,0)</f>
        <v>Solvent Resin</v>
      </c>
      <c r="G40" s="154" t="str">
        <f>VLOOKUP(B40,'[2]Base de datos Propiedades'!$A$1:$D$506,4,0)</f>
        <v>Resina CAB</v>
      </c>
      <c r="H40" s="208">
        <f>VLOOKUP(B40,'[2]Base de datos Propiedades'!$A$1:$M$506,13,0)</f>
        <v>100</v>
      </c>
      <c r="I40" s="67">
        <f>IFERROR(VLOOKUP($B40,'Detalle de PI''s'!$A$134:$E$151,5,0),0)</f>
        <v>0</v>
      </c>
      <c r="J40" s="67">
        <f>IFERROR(VLOOKUP($B40,'Detalle de PI''s'!$A$102:$E$108,5,0),0)</f>
        <v>0</v>
      </c>
      <c r="K40" s="67">
        <f>IFERROR(VLOOKUP($B40,'Detalle de PI''s'!$A$91:$E$101,5,0),0)</f>
        <v>0</v>
      </c>
      <c r="L40" s="67">
        <f t="shared" si="1"/>
        <v>0</v>
      </c>
      <c r="M40" s="4">
        <f t="shared" si="2"/>
        <v>0</v>
      </c>
      <c r="P40" s="15"/>
      <c r="Q40" s="15"/>
      <c r="S40" s="15"/>
      <c r="T40" s="15"/>
      <c r="U40" s="15"/>
      <c r="V40" s="15"/>
      <c r="W40" s="15"/>
    </row>
    <row r="41" spans="1:23" s="15" customFormat="1" ht="15" customHeight="1" x14ac:dyDescent="0.25">
      <c r="A41" s="17"/>
      <c r="B41" s="201" t="s">
        <v>63</v>
      </c>
      <c r="C41" s="65" t="s">
        <v>179</v>
      </c>
      <c r="D41" s="217">
        <f>IF(F41="Solvent",VLOOKUP(B41,'[1]Base de datos Propiedades'!$A$1:$Y$545,21,0),"")</f>
        <v>6.3</v>
      </c>
      <c r="E41" s="217" t="str">
        <f t="shared" si="0"/>
        <v>Rápido</v>
      </c>
      <c r="F41" s="65" t="str">
        <f>VLOOKUP(B41,'[2]Base de datos Propiedades'!$A$1:$D$506,3,0)</f>
        <v>Solvent</v>
      </c>
      <c r="G41" s="154" t="str">
        <f>VLOOKUP(B41,'[2]Base de datos Propiedades'!$A$1:$D$506,4,0)</f>
        <v>Solvente cetona</v>
      </c>
      <c r="H41" s="208">
        <f>VLOOKUP(B41,'[2]Base de datos Propiedades'!$A$1:$M$506,13,0)</f>
        <v>0</v>
      </c>
      <c r="I41" s="67">
        <f>IFERROR(VLOOKUP($B41,'Detalle de PI''s'!$A$134:$E$151,5,0),0)</f>
        <v>0</v>
      </c>
      <c r="J41" s="67">
        <f>IFERROR(VLOOKUP($B41,'Detalle de PI''s'!$A$102:$E$108,5,0),0)</f>
        <v>0</v>
      </c>
      <c r="K41" s="67">
        <f>IFERROR(VLOOKUP($B41,'Detalle de PI''s'!$A$91:$E$101,5,0),0)</f>
        <v>0</v>
      </c>
      <c r="L41" s="67">
        <f t="shared" si="1"/>
        <v>0</v>
      </c>
      <c r="M41" s="4">
        <f t="shared" si="2"/>
        <v>0</v>
      </c>
      <c r="O41"/>
    </row>
    <row r="42" spans="1:23" s="15" customFormat="1" ht="15" customHeight="1" x14ac:dyDescent="0.25">
      <c r="A42" s="18"/>
      <c r="B42" s="201" t="s">
        <v>128</v>
      </c>
      <c r="C42" s="65" t="s">
        <v>180</v>
      </c>
      <c r="D42" s="217">
        <f>IF(F42="Solvent",VLOOKUP(B42,'[1]Base de datos Propiedades'!$A$1:$Y$545,21,0),"")</f>
        <v>3.8</v>
      </c>
      <c r="E42" s="217" t="str">
        <f t="shared" si="0"/>
        <v>Rápido</v>
      </c>
      <c r="F42" s="65" t="str">
        <f>VLOOKUP(B42,'[2]Base de datos Propiedades'!$A$1:$D$506,3,0)</f>
        <v>Solvent</v>
      </c>
      <c r="G42" s="154" t="str">
        <f>VLOOKUP(B42,'[2]Base de datos Propiedades'!$A$1:$D$506,4,0)</f>
        <v>Solvente cetona</v>
      </c>
      <c r="H42" s="208">
        <f>VLOOKUP(B42,'[2]Base de datos Propiedades'!$A$1:$M$506,13,0)</f>
        <v>0</v>
      </c>
      <c r="I42" s="67">
        <f>IFERROR(VLOOKUP($B42,'Detalle de PI''s'!$A$134:$E$151,5,0),0)</f>
        <v>0</v>
      </c>
      <c r="J42" s="67">
        <f>IFERROR(VLOOKUP($B42,'Detalle de PI''s'!$A$102:$E$108,5,0),0)</f>
        <v>0</v>
      </c>
      <c r="K42" s="67">
        <f>IFERROR(VLOOKUP($B42,'Detalle de PI''s'!$A$91:$E$101,5,0),0)</f>
        <v>0</v>
      </c>
      <c r="L42" s="67">
        <f t="shared" si="1"/>
        <v>0</v>
      </c>
      <c r="M42" s="4">
        <f t="shared" si="2"/>
        <v>0</v>
      </c>
      <c r="O42"/>
    </row>
    <row r="43" spans="1:23" s="15" customFormat="1" x14ac:dyDescent="0.25">
      <c r="A43" s="18"/>
      <c r="B43" s="201" t="s">
        <v>18</v>
      </c>
      <c r="C43" s="65" t="s">
        <v>181</v>
      </c>
      <c r="D43" s="217">
        <f>IF(F43="Solvent",VLOOKUP(B43,'[1]Base de datos Propiedades'!$A$1:$Y$545,21,0),"")</f>
        <v>1.6</v>
      </c>
      <c r="E43" s="217" t="str">
        <f t="shared" si="0"/>
        <v>Rápido</v>
      </c>
      <c r="F43" s="65" t="str">
        <f>VLOOKUP(B43,'[2]Base de datos Propiedades'!$A$1:$D$506,3,0)</f>
        <v>Solvent</v>
      </c>
      <c r="G43" s="154" t="str">
        <f>VLOOKUP(B43,'[2]Base de datos Propiedades'!$A$1:$D$506,4,0)</f>
        <v>Solvente cetona</v>
      </c>
      <c r="H43" s="208">
        <f>VLOOKUP(B43,'[2]Base de datos Propiedades'!$A$1:$M$506,13,0)</f>
        <v>0</v>
      </c>
      <c r="I43" s="67">
        <f>IFERROR(VLOOKUP($B43,'Detalle de PI''s'!$A$134:$E$151,5,0),0)</f>
        <v>0</v>
      </c>
      <c r="J43" s="67">
        <f>IFERROR(VLOOKUP($B43,'Detalle de PI''s'!$A$102:$E$108,5,0),0)</f>
        <v>0</v>
      </c>
      <c r="K43" s="67">
        <f>IFERROR(VLOOKUP($B43,'Detalle de PI''s'!$A$91:$E$101,5,0),0)</f>
        <v>8.6494773382710232E-3</v>
      </c>
      <c r="L43" s="67">
        <f t="shared" si="1"/>
        <v>0</v>
      </c>
      <c r="M43" s="4">
        <f t="shared" si="2"/>
        <v>1.866366484160644E-3</v>
      </c>
      <c r="O43"/>
    </row>
    <row r="44" spans="1:23" s="15" customFormat="1" x14ac:dyDescent="0.25">
      <c r="A44" s="18"/>
      <c r="B44" s="200" t="s">
        <v>11</v>
      </c>
      <c r="C44" s="65" t="s">
        <v>182</v>
      </c>
      <c r="D44" s="217">
        <f>IF(F44="Solvent",VLOOKUP(B44,'[1]Base de datos Propiedades'!$A$1:$Y$545,21,0),"")</f>
        <v>0.28999999999999998</v>
      </c>
      <c r="E44" s="217" t="str">
        <f t="shared" si="0"/>
        <v>Lento</v>
      </c>
      <c r="F44" s="65" t="str">
        <f>VLOOKUP(B44,'[2]Base de datos Propiedades'!$A$1:$D$506,3,0)</f>
        <v>Solvent</v>
      </c>
      <c r="G44" s="154" t="str">
        <f>VLOOKUP(B44,'[2]Base de datos Propiedades'!$A$1:$D$506,4,0)</f>
        <v>Solvente aromático</v>
      </c>
      <c r="H44" s="208">
        <f>VLOOKUP(B44,'[2]Base de datos Propiedades'!$A$1:$M$506,13,0)</f>
        <v>0</v>
      </c>
      <c r="I44" s="67">
        <f>IFERROR(VLOOKUP($B44,'Detalle de PI''s'!$A$134:$E$151,5,0),0)</f>
        <v>1.4930149301493017E-2</v>
      </c>
      <c r="J44" s="67">
        <f>IFERROR(VLOOKUP($B44,'Detalle de PI''s'!$A$102:$E$108,5,0),0)</f>
        <v>0</v>
      </c>
      <c r="K44" s="67">
        <f>IFERROR(VLOOKUP($B44,'Detalle de PI''s'!$A$91:$E$101,5,0),0)</f>
        <v>0</v>
      </c>
      <c r="L44" s="67">
        <f t="shared" si="1"/>
        <v>0</v>
      </c>
      <c r="M44" s="4">
        <f t="shared" si="2"/>
        <v>4.1042643760339469E-4</v>
      </c>
      <c r="O44"/>
    </row>
    <row r="45" spans="1:23" s="15" customFormat="1" x14ac:dyDescent="0.25">
      <c r="A45" s="18"/>
      <c r="B45" s="200" t="s">
        <v>114</v>
      </c>
      <c r="C45" s="65" t="s">
        <v>183</v>
      </c>
      <c r="D45" s="217">
        <v>0.7</v>
      </c>
      <c r="E45" s="217" t="s">
        <v>96</v>
      </c>
      <c r="F45" s="65" t="str">
        <f>VLOOKUP(B45,'[2]Base de datos Propiedades'!$A$1:$D$506,3,0)</f>
        <v>Solvent</v>
      </c>
      <c r="G45" s="154" t="str">
        <f>VLOOKUP(B45,'[2]Base de datos Propiedades'!$A$1:$D$506,4,0)</f>
        <v>Aromatico</v>
      </c>
      <c r="H45" s="208">
        <f>VLOOKUP(B45,'[2]Base de datos Propiedades'!$A$1:$M$506,13,0)</f>
        <v>0</v>
      </c>
      <c r="I45" s="67">
        <f>IFERROR(VLOOKUP($B45,'Detalle de PI''s'!$A$134:$E$151,5,0),0)</f>
        <v>3.2080320803208037E-2</v>
      </c>
      <c r="J45" s="67">
        <f>IFERROR(VLOOKUP($B45,'Detalle de PI''s'!$A$102:$E$108,5,0),0)</f>
        <v>0</v>
      </c>
      <c r="K45" s="67">
        <f>IFERROR(VLOOKUP($B45,'Detalle de PI''s'!$A$91:$E$101,5,0),0)</f>
        <v>0</v>
      </c>
      <c r="L45" s="67">
        <f t="shared" si="1"/>
        <v>0</v>
      </c>
      <c r="M45" s="4">
        <f t="shared" si="2"/>
        <v>8.8188078488391842E-4</v>
      </c>
      <c r="O45"/>
    </row>
    <row r="46" spans="1:23" s="15" customFormat="1" ht="15.75" customHeight="1" x14ac:dyDescent="0.25">
      <c r="A46" s="18"/>
      <c r="B46" s="200" t="s">
        <v>9</v>
      </c>
      <c r="C46" s="65" t="s">
        <v>184</v>
      </c>
      <c r="D46" s="217">
        <f>IF(F46="Solvent",VLOOKUP(B46,'[1]Base de datos Propiedades'!$A$1:$Y$545,21,0),"")</f>
        <v>0.7</v>
      </c>
      <c r="E46" s="217" t="str">
        <f t="shared" si="0"/>
        <v>Medio</v>
      </c>
      <c r="F46" s="65" t="str">
        <f>VLOOKUP(B46,'[2]Base de datos Propiedades'!$A$1:$D$506,3,0)</f>
        <v>Solvent</v>
      </c>
      <c r="G46" s="154" t="str">
        <f>VLOOKUP(B46,'[2]Base de datos Propiedades'!$A$1:$D$506,4,0)</f>
        <v>Solvente aromático</v>
      </c>
      <c r="H46" s="208">
        <f>VLOOKUP(B46,'[2]Base de datos Propiedades'!$A$1:$M$506,13,0)</f>
        <v>0</v>
      </c>
      <c r="I46" s="67">
        <f>IFERROR(VLOOKUP($B46,'Detalle de PI''s'!$A$134:$E$151,5,0),0)</f>
        <v>0</v>
      </c>
      <c r="J46" s="67">
        <f>IFERROR(VLOOKUP($B46,'Detalle de PI''s'!$A$102:$E$108,5,0),0)</f>
        <v>0</v>
      </c>
      <c r="K46" s="67">
        <f>IFERROR(VLOOKUP($B46,'Detalle de PI''s'!$A$91:$E$101,5,0),0)</f>
        <v>7.5728804211231598E-2</v>
      </c>
      <c r="L46" s="67">
        <f t="shared" si="1"/>
        <v>0</v>
      </c>
      <c r="M46" s="4">
        <f t="shared" si="2"/>
        <v>1.6340606089576579E-2</v>
      </c>
      <c r="O46"/>
    </row>
    <row r="47" spans="1:23" s="15" customFormat="1" x14ac:dyDescent="0.25">
      <c r="A47" s="18"/>
      <c r="B47" s="200" t="s">
        <v>65</v>
      </c>
      <c r="C47" s="65" t="s">
        <v>185</v>
      </c>
      <c r="D47" s="114" t="str">
        <f>IF(F47="Solvent",VLOOKUP(B47,'[1]Base de datos Propiedades'!$A$1:$Y$545,21,0),"")</f>
        <v/>
      </c>
      <c r="E47" s="217" t="str">
        <f t="shared" si="0"/>
        <v/>
      </c>
      <c r="F47" s="65" t="str">
        <f>VLOOKUP(B47,'[2]Base de datos Propiedades'!$A$1:$D$506,3,0)</f>
        <v>Solvent Resin</v>
      </c>
      <c r="G47" s="154" t="str">
        <f>VLOOKUP(B47,'[2]Base de datos Propiedades'!$A$1:$D$506,4,0)</f>
        <v>Resina acrílica</v>
      </c>
      <c r="H47" s="208">
        <f>VLOOKUP(B47,'[2]Base de datos Propiedades'!$A$1:$M$506,13,0)</f>
        <v>70</v>
      </c>
      <c r="I47" s="67">
        <f>IFERROR(VLOOKUP($B47,'Detalle de PI''s'!$A$134:$E$151,5,0),0)</f>
        <v>0</v>
      </c>
      <c r="J47" s="67">
        <f>IFERROR(VLOOKUP($B47,'Detalle de PI''s'!$A$102:$E$108,5,0),0)</f>
        <v>0</v>
      </c>
      <c r="K47" s="67">
        <f>IFERROR(VLOOKUP($B47,'Detalle de PI''s'!$A$91:$E$101,5,0),0)</f>
        <v>0</v>
      </c>
      <c r="L47" s="67">
        <f t="shared" si="1"/>
        <v>0</v>
      </c>
      <c r="M47" s="4">
        <f t="shared" si="2"/>
        <v>0</v>
      </c>
      <c r="O47"/>
    </row>
    <row r="48" spans="1:23" s="15" customFormat="1" x14ac:dyDescent="0.25">
      <c r="A48" s="18"/>
      <c r="B48" s="200" t="s">
        <v>106</v>
      </c>
      <c r="C48" s="65" t="s">
        <v>186</v>
      </c>
      <c r="D48" s="114" t="str">
        <f>IF(F48="Solvent",VLOOKUP(B48,'[1]Base de datos Propiedades'!$A$1:$Y$545,21,0),"")</f>
        <v/>
      </c>
      <c r="E48" s="217" t="str">
        <f t="shared" si="0"/>
        <v/>
      </c>
      <c r="F48" s="65" t="str">
        <f>VLOOKUP(B48,'[2]Base de datos Propiedades'!$A$1:$D$506,3,0)</f>
        <v>Aditivo</v>
      </c>
      <c r="G48" s="154" t="str">
        <f>VLOOKUP(B48,'[2]Base de datos Propiedades'!$A$1:$D$506,4,0)</f>
        <v>Aditivo reológico</v>
      </c>
      <c r="H48" s="208">
        <f>VLOOKUP(B48,'[2]Base de datos Propiedades'!$A$1:$M$506,13,0)</f>
        <v>51.732999999999997</v>
      </c>
      <c r="I48" s="67">
        <f>IFERROR(VLOOKUP($B48,'Detalle de PI''s'!$A$134:$E$151,5,0),0)</f>
        <v>1.8900189001890019E-3</v>
      </c>
      <c r="J48" s="67">
        <f>IFERROR(VLOOKUP($B48,'Detalle de PI''s'!$A$102:$E$108,5,0),0)</f>
        <v>0</v>
      </c>
      <c r="K48" s="67">
        <f>IFERROR(VLOOKUP($B48,'Detalle de PI''s'!$A$91:$E$101,5,0),0)</f>
        <v>0</v>
      </c>
      <c r="L48" s="67">
        <f t="shared" si="1"/>
        <v>0</v>
      </c>
      <c r="M48" s="4">
        <f t="shared" si="2"/>
        <v>5.1956193373772001E-5</v>
      </c>
      <c r="O48"/>
    </row>
    <row r="49" spans="1:23" s="15" customFormat="1" x14ac:dyDescent="0.25">
      <c r="A49" s="18"/>
      <c r="B49" s="204" t="s">
        <v>119</v>
      </c>
      <c r="C49" s="65" t="s">
        <v>187</v>
      </c>
      <c r="D49" s="114"/>
      <c r="E49" s="217" t="str">
        <f t="shared" si="0"/>
        <v/>
      </c>
      <c r="F49" s="65" t="s">
        <v>74</v>
      </c>
      <c r="G49" s="154" t="s">
        <v>95</v>
      </c>
      <c r="H49" s="208">
        <v>100</v>
      </c>
      <c r="I49" s="67">
        <f>IFERROR(VLOOKUP($B49,'Detalle de PI''s'!$A$134:$E$151,5,0),0)</f>
        <v>3.7700377003770042E-3</v>
      </c>
      <c r="J49" s="67">
        <f>IFERROR(VLOOKUP($B49,'Detalle de PI''s'!$A$102:$E$108,5,0),0)</f>
        <v>0</v>
      </c>
      <c r="K49" s="67">
        <f>IFERROR(VLOOKUP($B49,'Detalle de PI''s'!$A$91:$E$101,5,0),0)</f>
        <v>0</v>
      </c>
      <c r="L49" s="67">
        <f t="shared" si="1"/>
        <v>0</v>
      </c>
      <c r="M49" s="4">
        <f t="shared" si="2"/>
        <v>1.0363748625350289E-4</v>
      </c>
      <c r="O49"/>
      <c r="P49"/>
      <c r="Q49"/>
    </row>
    <row r="50" spans="1:23" s="15" customFormat="1" x14ac:dyDescent="0.25">
      <c r="A50" s="18"/>
      <c r="B50" s="200" t="s">
        <v>107</v>
      </c>
      <c r="C50" s="65" t="s">
        <v>188</v>
      </c>
      <c r="D50" s="114" t="str">
        <f>IF(F50="Solvent",VLOOKUP(B50,'[1]Base de datos Propiedades'!$A$1:$Y$545,21,0),"")</f>
        <v/>
      </c>
      <c r="E50" s="217" t="str">
        <f t="shared" si="0"/>
        <v/>
      </c>
      <c r="F50" s="65" t="str">
        <f>VLOOKUP(B50,'[2]Base de datos Propiedades'!$A$1:$D$506,3,0)</f>
        <v>Aditivo</v>
      </c>
      <c r="G50" s="154" t="str">
        <f>VLOOKUP(B50,'[2]Base de datos Propiedades'!$A$1:$D$506,4,0)</f>
        <v>Aditivo reológico</v>
      </c>
      <c r="H50" s="208">
        <f>VLOOKUP(B50,'[2]Base de datos Propiedades'!$A$1:$M$506,13,0)</f>
        <v>100</v>
      </c>
      <c r="I50" s="67">
        <f>IFERROR(VLOOKUP($B50,'Detalle de PI''s'!$A$134:$E$151,5,0),0)</f>
        <v>0</v>
      </c>
      <c r="J50" s="67">
        <f>IFERROR(VLOOKUP($B50,'Detalle de PI''s'!$A$102:$E$108,5,0),0)</f>
        <v>0</v>
      </c>
      <c r="K50" s="67">
        <f>IFERROR(VLOOKUP($B50,'Detalle de PI''s'!$A$91:$E$101,5,0),0)</f>
        <v>0</v>
      </c>
      <c r="L50" s="67">
        <f t="shared" si="1"/>
        <v>0</v>
      </c>
      <c r="M50" s="4">
        <f t="shared" si="2"/>
        <v>0</v>
      </c>
      <c r="O50"/>
      <c r="P50"/>
      <c r="Q50"/>
    </row>
    <row r="51" spans="1:23" s="15" customFormat="1" x14ac:dyDescent="0.25">
      <c r="A51" s="18"/>
      <c r="B51" s="200" t="s">
        <v>112</v>
      </c>
      <c r="C51" s="65" t="s">
        <v>189</v>
      </c>
      <c r="D51" s="217">
        <f>IF(F51="Solvent",VLOOKUP(B51,'[1]Base de datos Propiedades'!$A$1:$Y$545,21,0),"")</f>
        <v>0.19</v>
      </c>
      <c r="E51" s="217" t="str">
        <f t="shared" si="0"/>
        <v>Lento</v>
      </c>
      <c r="F51" s="65" t="str">
        <f>VLOOKUP(B51,'[2]Base de datos Propiedades'!$A$1:$D$506,3,0)</f>
        <v>Solvent</v>
      </c>
      <c r="G51" s="154" t="str">
        <f>VLOOKUP(B51,'[2]Base de datos Propiedades'!$A$1:$D$506,4,0)</f>
        <v>Solvente Éster</v>
      </c>
      <c r="H51" s="208">
        <f>VLOOKUP(B51,'[2]Base de datos Propiedades'!$A$1:$M$506,13,0)</f>
        <v>0</v>
      </c>
      <c r="I51" s="67">
        <f>IFERROR(VLOOKUP($B51,'Detalle de PI''s'!$A$134:$E$151,5,0),0)</f>
        <v>4.8170481704817053E-2</v>
      </c>
      <c r="J51" s="67">
        <f>IFERROR(VLOOKUP($B51,'Detalle de PI''s'!$A$102:$E$108,5,0),0)</f>
        <v>0</v>
      </c>
      <c r="K51" s="67">
        <f>IFERROR(VLOOKUP($B51,'Detalle de PI''s'!$A$91:$E$101,5,0),0)</f>
        <v>0</v>
      </c>
      <c r="L51" s="67">
        <f t="shared" si="1"/>
        <v>0</v>
      </c>
      <c r="M51" s="4">
        <f t="shared" si="2"/>
        <v>1.3241956797960832E-3</v>
      </c>
      <c r="O51"/>
      <c r="P51"/>
      <c r="Q51"/>
    </row>
    <row r="52" spans="1:23" s="15" customFormat="1" x14ac:dyDescent="0.25">
      <c r="A52" s="18"/>
      <c r="B52" s="203" t="s">
        <v>67</v>
      </c>
      <c r="C52" s="65" t="s">
        <v>190</v>
      </c>
      <c r="D52" s="218"/>
      <c r="E52" s="218" t="str">
        <f t="shared" si="0"/>
        <v/>
      </c>
      <c r="F52" s="65" t="str">
        <f>VLOOKUP(B52,'[2]Base de datos Propiedades'!$A$1:$D$506,3,0)</f>
        <v>Aditivo</v>
      </c>
      <c r="G52" s="154" t="str">
        <f>VLOOKUP(B52,'[2]Base de datos Propiedades'!$A$1:$D$506,4,0)</f>
        <v>Control conductividad o resistividad</v>
      </c>
      <c r="H52" s="208">
        <f>VLOOKUP(B52,'[2]Base de datos Propiedades'!$A$1:$M$506,13,0)</f>
        <v>80</v>
      </c>
      <c r="I52" s="67">
        <f>IFERROR(VLOOKUP($B52,'Detalle de PI''s'!$A$134:$E$151,5,0),0)</f>
        <v>0</v>
      </c>
      <c r="J52" s="67">
        <f>IFERROR(VLOOKUP($B52,'Detalle de PI''s'!$A$102:$E$108,5,0),0)</f>
        <v>0</v>
      </c>
      <c r="K52" s="67">
        <f>IFERROR(VLOOKUP($B52,'Detalle de PI''s'!$A$91:$E$101,5,0),0)</f>
        <v>0</v>
      </c>
      <c r="L52" s="67">
        <f t="shared" si="1"/>
        <v>0</v>
      </c>
      <c r="M52" s="4">
        <f t="shared" si="2"/>
        <v>0</v>
      </c>
      <c r="O52"/>
      <c r="P52"/>
      <c r="Q52"/>
    </row>
    <row r="53" spans="1:23" s="15" customFormat="1" ht="15.75" thickBot="1" x14ac:dyDescent="0.3">
      <c r="A53" s="18"/>
      <c r="B53" s="205" t="s">
        <v>13</v>
      </c>
      <c r="C53" s="36" t="s">
        <v>191</v>
      </c>
      <c r="D53" s="219">
        <f>IF(F53="Solvent",VLOOKUP(B53,'[1]Base de datos Propiedades'!$A$1:$Y$545,21,0),"")</f>
        <v>1</v>
      </c>
      <c r="E53" s="219" t="str">
        <f t="shared" si="0"/>
        <v>Medio</v>
      </c>
      <c r="F53" s="36" t="str">
        <f>VLOOKUP(B53,'[2]Base de datos Propiedades'!$A$1:$D$506,3,0)</f>
        <v>Solvent</v>
      </c>
      <c r="G53" s="173" t="str">
        <f>VLOOKUP(B53,'[2]Base de datos Propiedades'!$A$1:$D$506,4,0)</f>
        <v>Solvente Éster</v>
      </c>
      <c r="H53" s="209">
        <f>VLOOKUP(B53,'[2]Base de datos Propiedades'!$A$1:$M$506,13,0)</f>
        <v>0</v>
      </c>
      <c r="I53" s="73">
        <f>IFERROR(VLOOKUP($B53,'Detalle de PI''s'!$A$134:$E$151,5,0),0)</f>
        <v>0.47182471824718253</v>
      </c>
      <c r="J53" s="73">
        <f>IFERROR(VLOOKUP($B53,'Detalle de PI''s'!$A$102:$E$108,5,0),0)</f>
        <v>7.8189999999999996E-2</v>
      </c>
      <c r="K53" s="73">
        <f>IFERROR(VLOOKUP($B53,'Detalle de PI''s'!$A$91:$E$101,5,0),0)</f>
        <v>0.54578496935196741</v>
      </c>
      <c r="L53" s="73">
        <f t="shared" si="1"/>
        <v>0.85051546391752586</v>
      </c>
      <c r="M53" s="5">
        <f t="shared" si="2"/>
        <v>0.50076227386213079</v>
      </c>
      <c r="O53"/>
      <c r="P53"/>
      <c r="Q53"/>
    </row>
    <row r="54" spans="1:23" s="15" customFormat="1" ht="15.75" thickBot="1" x14ac:dyDescent="0.3">
      <c r="A54" s="18"/>
      <c r="B54" s="206"/>
      <c r="C54" s="26"/>
      <c r="D54" s="38"/>
      <c r="E54" s="220"/>
      <c r="F54" s="26"/>
      <c r="G54" s="216"/>
      <c r="H54" s="30"/>
      <c r="I54" s="22"/>
      <c r="J54" s="22"/>
      <c r="K54" s="22"/>
      <c r="L54" s="22"/>
      <c r="M54" s="22"/>
      <c r="O54"/>
      <c r="P54"/>
      <c r="Q54"/>
    </row>
    <row r="55" spans="1:23" s="15" customFormat="1" x14ac:dyDescent="0.25">
      <c r="A55" s="18"/>
      <c r="B55" s="207" t="s">
        <v>115</v>
      </c>
      <c r="C55" s="2" t="s">
        <v>145</v>
      </c>
      <c r="D55" s="113" t="str">
        <f>IF(F55="Solvent",VLOOKUP(B55,'[1]Base de datos Propiedades'!$A$1:$Y$545,21,0),"")</f>
        <v/>
      </c>
      <c r="E55" s="228" t="str">
        <f>IF(F55="Solvent",IF(D55&lt;0.3,"Lento",IF(D55&lt;1.31,"Medio","Rápido")),"")</f>
        <v/>
      </c>
      <c r="F55" s="2" t="str">
        <f>VLOOKUP(B55,'[2]Base de datos Propiedades'!$A$1:$D$506,3,0)</f>
        <v>Solvent Resin</v>
      </c>
      <c r="G55" s="163" t="str">
        <f>VLOOKUP(B55,'[2]Base de datos Propiedades'!$A$1:$D$506,4,0)</f>
        <v>Resina poliéster</v>
      </c>
      <c r="H55" s="221">
        <f>VLOOKUP(B55,'[2]Base de datos Propiedades'!$A$1:$M$506,13,0)</f>
        <v>90</v>
      </c>
      <c r="I55" s="74">
        <f>I7*I$3/100%</f>
        <v>0.66938270299013125</v>
      </c>
      <c r="J55" s="74">
        <f>J7*J$3/100%</f>
        <v>0</v>
      </c>
      <c r="K55" s="74">
        <f>K7*K$3/100%</f>
        <v>0</v>
      </c>
      <c r="L55" s="74">
        <f t="shared" ref="L55:L101" si="4">IF(ISNUMBER(VLOOKUP(B55,$O$9:$Q$14,3,0)),VLOOKUP(B55,$O$9:$Q$14,3,0),0)</f>
        <v>0</v>
      </c>
      <c r="M55" s="75">
        <f t="shared" ref="M55:M101" si="5">SUM(I55:L55)</f>
        <v>0.66938270299013125</v>
      </c>
      <c r="O55"/>
      <c r="P55"/>
      <c r="Q55"/>
    </row>
    <row r="56" spans="1:23" s="15" customFormat="1" ht="15" customHeight="1" x14ac:dyDescent="0.25">
      <c r="A56" s="18"/>
      <c r="B56" s="127" t="s">
        <v>7</v>
      </c>
      <c r="C56" s="65" t="s">
        <v>146</v>
      </c>
      <c r="D56" s="114" t="str">
        <f>IF(F56="Solvent",VLOOKUP(B56,'[1]Base de datos Propiedades'!$A$1:$Y$545,21,0),"")</f>
        <v/>
      </c>
      <c r="E56" s="217" t="str">
        <f>IF(F56="Solvent",IF(D56&lt;0.3,"Lento",IF(D56&lt;1.31,"Medio","Rápido")),"")</f>
        <v/>
      </c>
      <c r="F56" s="65" t="str">
        <f>VLOOKUP(B56,'[2]Base de datos Propiedades'!$A$1:$D$506,3,0)</f>
        <v>Solvent Resin</v>
      </c>
      <c r="G56" s="154" t="str">
        <f>VLOOKUP(B56,'[2]Base de datos Propiedades'!$A$1:$D$506,4,0)</f>
        <v>Resina poliéster</v>
      </c>
      <c r="H56" s="208">
        <f>VLOOKUP(B56,'[2]Base de datos Propiedades'!$A$1:$M$506,13,0)</f>
        <v>60</v>
      </c>
      <c r="I56" s="68">
        <f t="shared" ref="I56:K71" si="6">I8*I$3/100%</f>
        <v>0</v>
      </c>
      <c r="J56" s="68">
        <f t="shared" si="6"/>
        <v>57.670350678006642</v>
      </c>
      <c r="K56" s="68">
        <f t="shared" si="6"/>
        <v>0</v>
      </c>
      <c r="L56" s="68">
        <f t="shared" si="4"/>
        <v>0</v>
      </c>
      <c r="M56" s="76">
        <f t="shared" si="5"/>
        <v>57.670350678006642</v>
      </c>
      <c r="O56"/>
      <c r="P56"/>
      <c r="Q56"/>
    </row>
    <row r="57" spans="1:23" s="15" customFormat="1" x14ac:dyDescent="0.25">
      <c r="A57" s="18"/>
      <c r="B57" s="200" t="s">
        <v>117</v>
      </c>
      <c r="C57" s="65" t="s">
        <v>147</v>
      </c>
      <c r="D57" s="114" t="str">
        <f>IF(F57="Solvent",VLOOKUP(B57,'[1]Base de datos Propiedades'!$A$1:$Y$545,21,0),"")</f>
        <v/>
      </c>
      <c r="E57" s="217" t="str">
        <f t="shared" ref="E57:E99" si="7">IF(F57="Solvent",IF(D57&lt;0.3,"Lento",IF(D57&lt;1.31,"Medio","Rápido")),"")</f>
        <v/>
      </c>
      <c r="F57" s="65" t="s">
        <v>3</v>
      </c>
      <c r="G57" s="154" t="s">
        <v>5</v>
      </c>
      <c r="H57" s="208">
        <v>100</v>
      </c>
      <c r="I57" s="68">
        <f t="shared" si="6"/>
        <v>0.40905193513318905</v>
      </c>
      <c r="J57" s="68">
        <f t="shared" si="6"/>
        <v>0</v>
      </c>
      <c r="K57" s="68">
        <f t="shared" si="6"/>
        <v>0</v>
      </c>
      <c r="L57" s="68">
        <f t="shared" si="4"/>
        <v>0</v>
      </c>
      <c r="M57" s="76">
        <f t="shared" si="5"/>
        <v>0.40905193513318905</v>
      </c>
      <c r="O57"/>
      <c r="P57"/>
      <c r="Q57"/>
    </row>
    <row r="58" spans="1:23" s="15" customFormat="1" x14ac:dyDescent="0.25">
      <c r="A58" s="18"/>
      <c r="B58" s="201" t="s">
        <v>15</v>
      </c>
      <c r="C58" s="65" t="s">
        <v>148</v>
      </c>
      <c r="D58" s="114"/>
      <c r="E58" s="217"/>
      <c r="F58" s="65" t="s">
        <v>3</v>
      </c>
      <c r="G58" s="154" t="str">
        <f>VLOOKUP(B58,'[2]Base de datos Propiedades'!$A$1:$D$506,4,0)</f>
        <v>Sílicas</v>
      </c>
      <c r="H58" s="208">
        <f>VLOOKUP(B58,'[2]Base de datos Propiedades'!$A$1:$M$506,13,0)</f>
        <v>100</v>
      </c>
      <c r="I58" s="68">
        <f t="shared" si="6"/>
        <v>0</v>
      </c>
      <c r="J58" s="68">
        <f t="shared" si="6"/>
        <v>0</v>
      </c>
      <c r="K58" s="68">
        <f t="shared" si="6"/>
        <v>1.2260266777368871</v>
      </c>
      <c r="L58" s="68">
        <f t="shared" si="4"/>
        <v>0</v>
      </c>
      <c r="M58" s="76">
        <f t="shared" si="5"/>
        <v>1.2260266777368871</v>
      </c>
      <c r="O58"/>
      <c r="P58"/>
      <c r="Q58"/>
      <c r="S58"/>
      <c r="T58"/>
      <c r="U58"/>
      <c r="V58"/>
      <c r="W58"/>
    </row>
    <row r="59" spans="1:23" s="15" customFormat="1" x14ac:dyDescent="0.25">
      <c r="A59" s="18"/>
      <c r="B59" s="200" t="s">
        <v>129</v>
      </c>
      <c r="C59" s="65" t="s">
        <v>149</v>
      </c>
      <c r="D59" s="114"/>
      <c r="E59" s="217"/>
      <c r="F59" s="65" t="str">
        <f>VLOOKUP(B59,'[2]Base de datos Propiedades'!$A$1:$D$506,3,0)</f>
        <v>Pigmento</v>
      </c>
      <c r="G59" s="154" t="str">
        <f>VLOOKUP(B59,'[2]Base de datos Propiedades'!$A$1:$D$506,4,0)</f>
        <v>Dióxido de titanio</v>
      </c>
      <c r="H59" s="208">
        <f>VLOOKUP(B59,'[2]Base de datos Propiedades'!$A$1:$M$506,13,0)</f>
        <v>100</v>
      </c>
      <c r="I59" s="68">
        <f t="shared" si="6"/>
        <v>0</v>
      </c>
      <c r="J59" s="68">
        <f t="shared" si="6"/>
        <v>0</v>
      </c>
      <c r="K59" s="68">
        <f t="shared" si="6"/>
        <v>0</v>
      </c>
      <c r="L59" s="68">
        <f t="shared" si="4"/>
        <v>0</v>
      </c>
      <c r="M59" s="76">
        <f t="shared" si="5"/>
        <v>0</v>
      </c>
      <c r="O59"/>
      <c r="P59"/>
      <c r="Q59"/>
      <c r="S59"/>
      <c r="T59"/>
      <c r="U59"/>
      <c r="V59"/>
      <c r="W59"/>
    </row>
    <row r="60" spans="1:23" s="15" customFormat="1" x14ac:dyDescent="0.25">
      <c r="A60" s="18"/>
      <c r="B60" s="200" t="s">
        <v>121</v>
      </c>
      <c r="C60" s="65" t="s">
        <v>150</v>
      </c>
      <c r="D60" s="114"/>
      <c r="E60" s="217"/>
      <c r="F60" s="65" t="s">
        <v>3</v>
      </c>
      <c r="G60" s="154" t="s">
        <v>130</v>
      </c>
      <c r="H60" s="208">
        <v>65</v>
      </c>
      <c r="I60" s="68">
        <f t="shared" si="6"/>
        <v>0.10033868032500942</v>
      </c>
      <c r="J60" s="68">
        <f t="shared" si="6"/>
        <v>0</v>
      </c>
      <c r="K60" s="68">
        <f t="shared" si="6"/>
        <v>0</v>
      </c>
      <c r="L60" s="68">
        <f t="shared" si="4"/>
        <v>0</v>
      </c>
      <c r="M60" s="76">
        <f t="shared" si="5"/>
        <v>0.10033868032500942</v>
      </c>
      <c r="O60"/>
      <c r="P60"/>
      <c r="Q60"/>
      <c r="S60"/>
      <c r="T60"/>
      <c r="U60"/>
      <c r="V60"/>
      <c r="W60"/>
    </row>
    <row r="61" spans="1:23" s="15" customFormat="1" x14ac:dyDescent="0.25">
      <c r="A61" s="18"/>
      <c r="B61" s="200" t="s">
        <v>110</v>
      </c>
      <c r="C61" s="65" t="s">
        <v>151</v>
      </c>
      <c r="D61" s="217" t="str">
        <f>IF(F61="Solvent",VLOOKUP(B61,'[1]Base de datos Propiedades'!$A$1:$Y$545,21,0),"")</f>
        <v/>
      </c>
      <c r="E61" s="217" t="str">
        <f t="shared" si="7"/>
        <v/>
      </c>
      <c r="F61" s="65" t="str">
        <f>VLOOKUP(B61,'[2]Base de datos Propiedades'!$A$1:$D$506,3,0)</f>
        <v>Pigmento</v>
      </c>
      <c r="G61" s="154" t="str">
        <f>VLOOKUP(B61,'[2]Base de datos Propiedades'!$A$1:$D$506,4,0)</f>
        <v>Metálicos</v>
      </c>
      <c r="H61" s="208">
        <f>VLOOKUP(B61,'[2]Base de datos Propiedades'!$A$1:$M$506,13,0)</f>
        <v>64</v>
      </c>
      <c r="I61" s="68">
        <f t="shared" si="6"/>
        <v>1.8190165690701023</v>
      </c>
      <c r="J61" s="68">
        <f t="shared" si="6"/>
        <v>0</v>
      </c>
      <c r="K61" s="68">
        <f t="shared" si="6"/>
        <v>0</v>
      </c>
      <c r="L61" s="68">
        <f t="shared" si="4"/>
        <v>0</v>
      </c>
      <c r="M61" s="76">
        <f t="shared" si="5"/>
        <v>1.8190165690701023</v>
      </c>
      <c r="O61"/>
      <c r="P61"/>
      <c r="Q61"/>
      <c r="S61"/>
      <c r="T61"/>
      <c r="U61"/>
      <c r="V61"/>
      <c r="W61"/>
    </row>
    <row r="62" spans="1:23" ht="15" customHeight="1" x14ac:dyDescent="0.25">
      <c r="B62" s="200" t="s">
        <v>101</v>
      </c>
      <c r="C62" s="65" t="s">
        <v>152</v>
      </c>
      <c r="D62" s="217" t="str">
        <f>IF(F62="Solvent",VLOOKUP(B62,'[1]Base de datos Propiedades'!$A$1:$Y$545,21,0),"")</f>
        <v/>
      </c>
      <c r="E62" s="217" t="str">
        <f t="shared" si="7"/>
        <v/>
      </c>
      <c r="F62" s="65" t="str">
        <f>VLOOKUP(B62,'[2]Base de datos Propiedades'!$A$1:$D$506,3,0)</f>
        <v>Pigmento</v>
      </c>
      <c r="G62" s="154" t="str">
        <f>VLOOKUP(B62,'[2]Base de datos Propiedades'!$A$1:$D$506,4,0)</f>
        <v>Rojos inorgánicos</v>
      </c>
      <c r="H62" s="208">
        <f>VLOOKUP(B62,'[2]Base de datos Propiedades'!$A$1:$M$506,13,0)</f>
        <v>100</v>
      </c>
      <c r="I62" s="68">
        <f t="shared" si="6"/>
        <v>0</v>
      </c>
      <c r="J62" s="68">
        <f t="shared" si="6"/>
        <v>0</v>
      </c>
      <c r="K62" s="68">
        <f t="shared" si="6"/>
        <v>0</v>
      </c>
      <c r="L62" s="68">
        <f t="shared" si="4"/>
        <v>0</v>
      </c>
      <c r="M62" s="76">
        <f t="shared" si="5"/>
        <v>0</v>
      </c>
    </row>
    <row r="63" spans="1:23" x14ac:dyDescent="0.25">
      <c r="B63" s="202" t="s">
        <v>75</v>
      </c>
      <c r="C63" s="65" t="s">
        <v>153</v>
      </c>
      <c r="D63" s="217" t="str">
        <f>IF(F63="Solvent",VLOOKUP(B63,'[1]Base de datos Propiedades'!$A$1:$Y$545,21,0),"")</f>
        <v/>
      </c>
      <c r="E63" s="217" t="str">
        <f t="shared" si="7"/>
        <v/>
      </c>
      <c r="F63" s="65" t="str">
        <f>VLOOKUP(B63,'[2]Base de datos Propiedades'!$A$1:$D$506,3,0)</f>
        <v>Pigmento</v>
      </c>
      <c r="G63" s="154" t="str">
        <f>VLOOKUP(B63,'[2]Base de datos Propiedades'!$A$1:$D$506,4,0)</f>
        <v>Negros</v>
      </c>
      <c r="H63" s="208">
        <f>VLOOKUP(B63,'[2]Base de datos Propiedades'!$A$1:$M$506,13,0)</f>
        <v>100</v>
      </c>
      <c r="I63" s="68">
        <f t="shared" si="6"/>
        <v>0</v>
      </c>
      <c r="J63" s="68">
        <f t="shared" si="6"/>
        <v>0</v>
      </c>
      <c r="K63" s="68">
        <f t="shared" si="6"/>
        <v>0</v>
      </c>
      <c r="L63" s="68">
        <f t="shared" si="4"/>
        <v>0</v>
      </c>
      <c r="M63" s="76">
        <f t="shared" si="5"/>
        <v>0</v>
      </c>
    </row>
    <row r="64" spans="1:23" x14ac:dyDescent="0.25">
      <c r="B64" s="202" t="s">
        <v>89</v>
      </c>
      <c r="C64" s="65" t="s">
        <v>154</v>
      </c>
      <c r="D64" s="217"/>
      <c r="E64" s="217"/>
      <c r="F64" s="65" t="s">
        <v>3</v>
      </c>
      <c r="G64" s="154" t="s">
        <v>94</v>
      </c>
      <c r="H64" s="208">
        <v>100</v>
      </c>
      <c r="I64" s="68">
        <f t="shared" si="6"/>
        <v>0</v>
      </c>
      <c r="J64" s="68">
        <f t="shared" si="6"/>
        <v>236.63264283113293</v>
      </c>
      <c r="K64" s="68">
        <f t="shared" si="6"/>
        <v>0</v>
      </c>
      <c r="L64" s="68">
        <f t="shared" si="4"/>
        <v>0</v>
      </c>
      <c r="M64" s="76">
        <f t="shared" si="5"/>
        <v>236.63264283113293</v>
      </c>
    </row>
    <row r="65" spans="1:13" ht="15" customHeight="1" x14ac:dyDescent="0.25">
      <c r="B65" s="202" t="s">
        <v>98</v>
      </c>
      <c r="C65" s="65" t="s">
        <v>155</v>
      </c>
      <c r="D65" s="217" t="str">
        <f>IF(F65="Solvent",VLOOKUP(B65,'[1]Base de datos Propiedades'!$A$1:$Y$545,21,0),"")</f>
        <v/>
      </c>
      <c r="E65" s="217" t="str">
        <f t="shared" si="7"/>
        <v/>
      </c>
      <c r="F65" s="65" t="str">
        <f>VLOOKUP(B65,'[2]Base de datos Propiedades'!$A$1:$D$506,3,0)</f>
        <v>Pigmento</v>
      </c>
      <c r="G65" s="154" t="str">
        <f>VLOOKUP(B65,'[2]Base de datos Propiedades'!$A$1:$D$506,4,0)</f>
        <v>Amarillo óxido de hierro</v>
      </c>
      <c r="H65" s="208">
        <f>VLOOKUP(B65,'[2]Base de datos Propiedades'!$A$1:$M$506,13,0)</f>
        <v>100</v>
      </c>
      <c r="I65" s="68">
        <f t="shared" si="6"/>
        <v>0</v>
      </c>
      <c r="J65" s="68">
        <f t="shared" si="6"/>
        <v>0</v>
      </c>
      <c r="K65" s="68">
        <f t="shared" si="6"/>
        <v>0</v>
      </c>
      <c r="L65" s="68">
        <f t="shared" si="4"/>
        <v>0</v>
      </c>
      <c r="M65" s="76">
        <f t="shared" si="5"/>
        <v>0</v>
      </c>
    </row>
    <row r="66" spans="1:13" ht="15" customHeight="1" x14ac:dyDescent="0.25">
      <c r="A66" s="14" t="s">
        <v>13</v>
      </c>
      <c r="B66" s="201" t="s">
        <v>35</v>
      </c>
      <c r="C66" s="65" t="s">
        <v>156</v>
      </c>
      <c r="D66" s="217" t="str">
        <f>IF(F66="Solvent",VLOOKUP(B66,'[1]Base de datos Propiedades'!$A$1:$Y$545,21,0),"")</f>
        <v/>
      </c>
      <c r="E66" s="217" t="str">
        <f t="shared" si="7"/>
        <v/>
      </c>
      <c r="F66" s="65" t="str">
        <f>VLOOKUP(B66,'[2]Base de datos Propiedades'!$A$1:$D$506,3,0)</f>
        <v>Solvent Resin</v>
      </c>
      <c r="G66" s="154" t="str">
        <f>VLOOKUP(B66,'[2]Base de datos Propiedades'!$A$1:$D$506,4,0)</f>
        <v>Resina CAB</v>
      </c>
      <c r="H66" s="208">
        <f>VLOOKUP(B66,'[2]Base de datos Propiedades'!$A$1:$M$506,13,0)</f>
        <v>100</v>
      </c>
      <c r="I66" s="68">
        <f t="shared" si="6"/>
        <v>0.76642257738664721</v>
      </c>
      <c r="J66" s="68">
        <f t="shared" si="6"/>
        <v>0</v>
      </c>
      <c r="K66" s="68">
        <f t="shared" si="6"/>
        <v>0</v>
      </c>
      <c r="L66" s="68">
        <f t="shared" si="4"/>
        <v>0</v>
      </c>
      <c r="M66" s="76">
        <f t="shared" si="5"/>
        <v>0.76642257738664721</v>
      </c>
    </row>
    <row r="67" spans="1:13" ht="15" customHeight="1" x14ac:dyDescent="0.25">
      <c r="B67" s="201" t="s">
        <v>33</v>
      </c>
      <c r="C67" s="65" t="s">
        <v>157</v>
      </c>
      <c r="D67" s="217" t="str">
        <f>IF(F67="Solvent",VLOOKUP(B67,'[1]Base de datos Propiedades'!$A$1:$Y$545,21,0),"")</f>
        <v/>
      </c>
      <c r="E67" s="217" t="str">
        <f t="shared" si="7"/>
        <v/>
      </c>
      <c r="F67" s="65" t="str">
        <f>VLOOKUP(B67,'[2]Base de datos Propiedades'!$A$1:$D$506,3,0)</f>
        <v>Solvent Resin</v>
      </c>
      <c r="G67" s="154" t="str">
        <f>VLOOKUP(B67,'[2]Base de datos Propiedades'!$A$1:$D$506,4,0)</f>
        <v>Resina CAB</v>
      </c>
      <c r="H67" s="208">
        <f>VLOOKUP(B67,'[2]Base de datos Propiedades'!$A$1:$M$506,13,0)</f>
        <v>100</v>
      </c>
      <c r="I67" s="68">
        <f t="shared" si="6"/>
        <v>0</v>
      </c>
      <c r="J67" s="68">
        <f t="shared" si="6"/>
        <v>11.87059859471746</v>
      </c>
      <c r="K67" s="68">
        <f t="shared" si="6"/>
        <v>0</v>
      </c>
      <c r="L67" s="68">
        <f t="shared" si="4"/>
        <v>0</v>
      </c>
      <c r="M67" s="76">
        <f t="shared" si="5"/>
        <v>11.87059859471746</v>
      </c>
    </row>
    <row r="68" spans="1:13" ht="15" customHeight="1" x14ac:dyDescent="0.25">
      <c r="B68" s="201" t="s">
        <v>6</v>
      </c>
      <c r="C68" s="65" t="s">
        <v>158</v>
      </c>
      <c r="D68" s="217" t="str">
        <f>IF(F68="Solvent",VLOOKUP(B68,'[1]Base de datos Propiedades'!$A$1:$Y$545,21,0),"")</f>
        <v/>
      </c>
      <c r="E68" s="217" t="str">
        <f t="shared" si="7"/>
        <v/>
      </c>
      <c r="F68" s="65" t="str">
        <f>VLOOKUP(B68,'[2]Base de datos Propiedades'!$A$1:$D$506,3,0)</f>
        <v>Solvent Resin</v>
      </c>
      <c r="G68" s="154" t="str">
        <f>VLOOKUP(B68,'[2]Base de datos Propiedades'!$A$1:$D$506,4,0)</f>
        <v>Resina CAB</v>
      </c>
      <c r="H68" s="208">
        <f>VLOOKUP(B68,'[2]Base de datos Propiedades'!$A$1:$M$506,13,0)</f>
        <v>100</v>
      </c>
      <c r="I68" s="68">
        <f t="shared" si="6"/>
        <v>0</v>
      </c>
      <c r="J68" s="68">
        <f t="shared" si="6"/>
        <v>0</v>
      </c>
      <c r="K68" s="68">
        <f t="shared" si="6"/>
        <v>0</v>
      </c>
      <c r="L68" s="68">
        <f t="shared" si="4"/>
        <v>0</v>
      </c>
      <c r="M68" s="76">
        <f t="shared" si="5"/>
        <v>0</v>
      </c>
    </row>
    <row r="69" spans="1:13" ht="15" customHeight="1" x14ac:dyDescent="0.25">
      <c r="B69" s="201" t="s">
        <v>16</v>
      </c>
      <c r="C69" s="65" t="s">
        <v>159</v>
      </c>
      <c r="D69" s="217" t="str">
        <f>IF(F69="Solvent",VLOOKUP(B69,'[1]Base de datos Propiedades'!$A$1:$Y$545,21,0),"")</f>
        <v/>
      </c>
      <c r="E69" s="217" t="str">
        <f t="shared" si="7"/>
        <v/>
      </c>
      <c r="F69" s="65" t="str">
        <f>VLOOKUP(B69,'[2]Base de datos Propiedades'!$A$1:$D$506,3,0)</f>
        <v>Solvent Resin</v>
      </c>
      <c r="G69" s="154" t="str">
        <f>VLOOKUP(B69,'[2]Base de datos Propiedades'!$A$1:$D$506,4,0)</f>
        <v>Resina CAB</v>
      </c>
      <c r="H69" s="208">
        <f>VLOOKUP(B69,'[2]Base de datos Propiedades'!$A$1:$M$506,13,0)</f>
        <v>100</v>
      </c>
      <c r="I69" s="68">
        <f t="shared" si="6"/>
        <v>1.2362275217029242</v>
      </c>
      <c r="J69" s="68">
        <f t="shared" si="6"/>
        <v>0</v>
      </c>
      <c r="K69" s="68">
        <f t="shared" si="6"/>
        <v>8.9648502469514089</v>
      </c>
      <c r="L69" s="68">
        <f t="shared" si="4"/>
        <v>0</v>
      </c>
      <c r="M69" s="76">
        <f t="shared" si="5"/>
        <v>10.201077768654333</v>
      </c>
    </row>
    <row r="70" spans="1:13" ht="15" customHeight="1" x14ac:dyDescent="0.25">
      <c r="B70" s="201" t="s">
        <v>85</v>
      </c>
      <c r="C70" s="65" t="s">
        <v>160</v>
      </c>
      <c r="D70" s="217" t="str">
        <f>IF(F70="Solvent",VLOOKUP(B70,'[1]Base de datos Propiedades'!$A$1:$Y$545,21,0),"")</f>
        <v/>
      </c>
      <c r="E70" s="217" t="str">
        <f t="shared" si="7"/>
        <v/>
      </c>
      <c r="F70" s="65" t="str">
        <f>VLOOKUP(B70,'[2]Base de datos Propiedades'!$A$1:$D$506,3,0)</f>
        <v>Aditivo</v>
      </c>
      <c r="G70" s="154" t="str">
        <f>VLOOKUP(B70,'[2]Base de datos Propiedades'!$A$1:$D$506,4,0)</f>
        <v>Aditivo reológico</v>
      </c>
      <c r="H70" s="208">
        <f>VLOOKUP(B70,'[2]Base de datos Propiedades'!$A$1:$M$506,13,0)</f>
        <v>20</v>
      </c>
      <c r="I70" s="68">
        <f t="shared" si="6"/>
        <v>0</v>
      </c>
      <c r="J70" s="68">
        <f t="shared" si="6"/>
        <v>15.51573316767009</v>
      </c>
      <c r="K70" s="68">
        <f t="shared" si="6"/>
        <v>0</v>
      </c>
      <c r="L70" s="68">
        <f t="shared" si="4"/>
        <v>0</v>
      </c>
      <c r="M70" s="76">
        <f t="shared" si="5"/>
        <v>15.51573316767009</v>
      </c>
    </row>
    <row r="71" spans="1:13" ht="15" customHeight="1" x14ac:dyDescent="0.25">
      <c r="B71" s="202" t="s">
        <v>8</v>
      </c>
      <c r="C71" s="65" t="s">
        <v>161</v>
      </c>
      <c r="D71" s="217">
        <f>IF(F71="Solvent",VLOOKUP(B71,'[1]Base de datos Propiedades'!$A$1:$Y$545,21,0),"")</f>
        <v>0.5</v>
      </c>
      <c r="E71" s="217" t="str">
        <f t="shared" si="7"/>
        <v>Medio</v>
      </c>
      <c r="F71" s="65" t="str">
        <f>VLOOKUP(B71,'[2]Base de datos Propiedades'!$A$1:$D$506,3,0)</f>
        <v>Solvent</v>
      </c>
      <c r="G71" s="154" t="str">
        <f>VLOOKUP(B71,'[2]Base de datos Propiedades'!$A$1:$D$506,4,0)</f>
        <v>Solvente alcohol</v>
      </c>
      <c r="H71" s="208">
        <f>VLOOKUP(B71,'[2]Base de datos Propiedades'!$A$1:$M$506,13,0)</f>
        <v>0</v>
      </c>
      <c r="I71" s="68">
        <f t="shared" si="6"/>
        <v>1.999351293161078</v>
      </c>
      <c r="J71" s="68">
        <f t="shared" si="6"/>
        <v>0</v>
      </c>
      <c r="K71" s="68">
        <f t="shared" si="6"/>
        <v>9.0663100989568771E-2</v>
      </c>
      <c r="L71" s="68">
        <f t="shared" si="4"/>
        <v>0</v>
      </c>
      <c r="M71" s="76">
        <f t="shared" si="5"/>
        <v>2.0900143941506468</v>
      </c>
    </row>
    <row r="72" spans="1:13" ht="15" customHeight="1" x14ac:dyDescent="0.25">
      <c r="B72" s="202" t="s">
        <v>12</v>
      </c>
      <c r="C72" s="65" t="s">
        <v>162</v>
      </c>
      <c r="D72" s="217">
        <f>IF(F72="Solvent",VLOOKUP(B72,'[1]Base de datos Propiedades'!$A$1:$Y$545,21,0),"")</f>
        <v>1.4</v>
      </c>
      <c r="E72" s="217" t="str">
        <f t="shared" si="7"/>
        <v>Rápido</v>
      </c>
      <c r="F72" s="65" t="str">
        <f>VLOOKUP(B72,'[2]Base de datos Propiedades'!$A$1:$D$506,3,0)</f>
        <v>Solvent</v>
      </c>
      <c r="G72" s="154" t="str">
        <f>VLOOKUP(B72,'[2]Base de datos Propiedades'!$A$1:$D$506,4,0)</f>
        <v>Solvente Éster</v>
      </c>
      <c r="H72" s="208">
        <f>VLOOKUP(B72,'[2]Base de datos Propiedades'!$A$1:$M$506,13,0)</f>
        <v>0</v>
      </c>
      <c r="I72" s="68">
        <f t="shared" ref="I72:K87" si="8">I24*I$3/100%</f>
        <v>0</v>
      </c>
      <c r="J72" s="68">
        <f t="shared" si="8"/>
        <v>0</v>
      </c>
      <c r="K72" s="68">
        <f t="shared" si="8"/>
        <v>0</v>
      </c>
      <c r="L72" s="68">
        <f t="shared" si="4"/>
        <v>0</v>
      </c>
      <c r="M72" s="76">
        <f t="shared" si="5"/>
        <v>0</v>
      </c>
    </row>
    <row r="73" spans="1:13" x14ac:dyDescent="0.25">
      <c r="B73" s="202" t="s">
        <v>14</v>
      </c>
      <c r="C73" s="65" t="s">
        <v>163</v>
      </c>
      <c r="D73" s="217">
        <f>IF(F73="Solvent",VLOOKUP(B73,'[1]Base de datos Propiedades'!$A$1:$Y$545,21,0),"")</f>
        <v>0.4</v>
      </c>
      <c r="E73" s="217" t="str">
        <f t="shared" si="7"/>
        <v>Medio</v>
      </c>
      <c r="F73" s="65" t="str">
        <f>VLOOKUP(B73,'[2]Base de datos Propiedades'!$A$1:$D$506,3,0)</f>
        <v>Solvent</v>
      </c>
      <c r="G73" s="154" t="str">
        <f>VLOOKUP(B73,'[2]Base de datos Propiedades'!$A$1:$D$506,4,0)</f>
        <v>Solvente Éster</v>
      </c>
      <c r="H73" s="208">
        <f>VLOOKUP(B73,'[2]Base de datos Propiedades'!$A$1:$M$506,13,0)</f>
        <v>0</v>
      </c>
      <c r="I73" s="68">
        <f t="shared" si="8"/>
        <v>1.3516857292001954</v>
      </c>
      <c r="J73" s="68">
        <f t="shared" si="8"/>
        <v>0</v>
      </c>
      <c r="K73" s="68">
        <f t="shared" si="8"/>
        <v>0</v>
      </c>
      <c r="L73" s="68">
        <f t="shared" si="4"/>
        <v>0</v>
      </c>
      <c r="M73" s="76">
        <f t="shared" si="5"/>
        <v>1.3516857292001954</v>
      </c>
    </row>
    <row r="74" spans="1:13" x14ac:dyDescent="0.25">
      <c r="B74" s="200" t="s">
        <v>108</v>
      </c>
      <c r="C74" s="65" t="s">
        <v>164</v>
      </c>
      <c r="D74" s="217" t="str">
        <f>IF(F74="Solvent",VLOOKUP(B74,'[1]Base de datos Propiedades'!$A$1:$Y$545,21,0),"")</f>
        <v/>
      </c>
      <c r="E74" s="217" t="str">
        <f t="shared" si="7"/>
        <v/>
      </c>
      <c r="F74" s="65" t="str">
        <f>VLOOKUP(B74,'[2]Base de datos Propiedades'!$A$1:$D$506,3,0)</f>
        <v>Solvent Resin</v>
      </c>
      <c r="G74" s="154" t="str">
        <f>VLOOKUP(B74,'[2]Base de datos Propiedades'!$A$1:$D$506,4,0)</f>
        <v>Resina acrílica</v>
      </c>
      <c r="H74" s="208">
        <f>VLOOKUP(B74,'[2]Base de datos Propiedades'!$A$1:$M$506,13,0)</f>
        <v>61</v>
      </c>
      <c r="I74" s="68">
        <f t="shared" si="8"/>
        <v>3.3631326440990827</v>
      </c>
      <c r="J74" s="68">
        <f t="shared" si="8"/>
        <v>0</v>
      </c>
      <c r="K74" s="68">
        <f t="shared" si="8"/>
        <v>0</v>
      </c>
      <c r="L74" s="68">
        <f t="shared" si="4"/>
        <v>0</v>
      </c>
      <c r="M74" s="76">
        <f t="shared" si="5"/>
        <v>3.3631326440990827</v>
      </c>
    </row>
    <row r="75" spans="1:13" x14ac:dyDescent="0.25">
      <c r="B75" s="202" t="s">
        <v>99</v>
      </c>
      <c r="C75" s="65" t="s">
        <v>165</v>
      </c>
      <c r="D75" s="217" t="str">
        <f>IF(F75="Solvent",VLOOKUP(B75,'[1]Base de datos Propiedades'!$A$1:$Y$545,21,0),"")</f>
        <v/>
      </c>
      <c r="E75" s="217" t="str">
        <f t="shared" si="7"/>
        <v/>
      </c>
      <c r="F75" s="65" t="str">
        <f>VLOOKUP(B75,'[2]Base de datos Propiedades'!$A$1:$D$506,3,0)</f>
        <v>Solvent Resin</v>
      </c>
      <c r="G75" s="154" t="str">
        <f>VLOOKUP(B75,'[2]Base de datos Propiedades'!$A$1:$D$506,4,0)</f>
        <v>Resina acrílica</v>
      </c>
      <c r="H75" s="208">
        <f>VLOOKUP(B75,'[2]Base de datos Propiedades'!$A$1:$M$506,13,0)</f>
        <v>54</v>
      </c>
      <c r="I75" s="68">
        <f t="shared" si="8"/>
        <v>0</v>
      </c>
      <c r="J75" s="68">
        <f t="shared" si="8"/>
        <v>0</v>
      </c>
      <c r="K75" s="68">
        <f t="shared" si="8"/>
        <v>0</v>
      </c>
      <c r="L75" s="68">
        <f t="shared" si="4"/>
        <v>0</v>
      </c>
      <c r="M75" s="76">
        <f t="shared" si="5"/>
        <v>0</v>
      </c>
    </row>
    <row r="76" spans="1:13" x14ac:dyDescent="0.25">
      <c r="A76" t="s">
        <v>42</v>
      </c>
      <c r="B76" s="203" t="s">
        <v>58</v>
      </c>
      <c r="C76" s="65" t="s">
        <v>166</v>
      </c>
      <c r="D76" s="217" t="str">
        <f>IF(F76="Solvent",VLOOKUP(B76,'[1]Base de datos Propiedades'!$A$1:$Y$545,21,0),"")</f>
        <v/>
      </c>
      <c r="E76" s="217" t="str">
        <f t="shared" si="7"/>
        <v/>
      </c>
      <c r="F76" s="65" t="str">
        <f>VLOOKUP(B76,'[2]Base de datos Propiedades'!$A$1:$D$506,3,0)</f>
        <v>Solvent Resin</v>
      </c>
      <c r="G76" s="154" t="str">
        <f>VLOOKUP(B76,'[2]Base de datos Propiedades'!$A$1:$D$506,4,0)</f>
        <v>Resina acrílica</v>
      </c>
      <c r="H76" s="208">
        <f>VLOOKUP(B76,'[2]Base de datos Propiedades'!$A$1:$M$506,13,0)</f>
        <v>51</v>
      </c>
      <c r="I76" s="68">
        <f t="shared" si="8"/>
        <v>0</v>
      </c>
      <c r="J76" s="68">
        <f t="shared" si="8"/>
        <v>0</v>
      </c>
      <c r="K76" s="68">
        <f t="shared" si="8"/>
        <v>62.104339613430099</v>
      </c>
      <c r="L76" s="68">
        <f t="shared" si="4"/>
        <v>0</v>
      </c>
      <c r="M76" s="76">
        <f t="shared" si="5"/>
        <v>62.104339613430099</v>
      </c>
    </row>
    <row r="77" spans="1:13" x14ac:dyDescent="0.25">
      <c r="A77" t="s">
        <v>42</v>
      </c>
      <c r="B77" s="203" t="s">
        <v>127</v>
      </c>
      <c r="C77" s="65" t="s">
        <v>167</v>
      </c>
      <c r="D77" s="217" t="str">
        <f>IF(F77="Solvent",VLOOKUP(B77,'[1]Base de datos Propiedades'!$A$1:$Y$545,21,0),"")</f>
        <v/>
      </c>
      <c r="E77" s="217" t="str">
        <f t="shared" si="7"/>
        <v/>
      </c>
      <c r="F77" s="65" t="str">
        <f>VLOOKUP(B77,'[2]Base de datos Propiedades'!$A$1:$D$506,3,0)</f>
        <v>Solvent Resin</v>
      </c>
      <c r="G77" s="154" t="str">
        <f>VLOOKUP(B77,'[2]Base de datos Propiedades'!$A$1:$D$506,4,0)</f>
        <v>Resina plastificante</v>
      </c>
      <c r="H77" s="208">
        <f>VLOOKUP(B77,'[2]Base de datos Propiedades'!$A$1:$M$506,13,0)</f>
        <v>100</v>
      </c>
      <c r="I77" s="68">
        <f t="shared" si="8"/>
        <v>0</v>
      </c>
      <c r="J77" s="68">
        <f t="shared" si="8"/>
        <v>0</v>
      </c>
      <c r="K77" s="68">
        <f t="shared" si="8"/>
        <v>0</v>
      </c>
      <c r="L77" s="68">
        <f t="shared" si="4"/>
        <v>0</v>
      </c>
      <c r="M77" s="76">
        <f t="shared" si="5"/>
        <v>0</v>
      </c>
    </row>
    <row r="78" spans="1:13" x14ac:dyDescent="0.25">
      <c r="A78" t="s">
        <v>42</v>
      </c>
      <c r="B78" s="203" t="s">
        <v>59</v>
      </c>
      <c r="C78" s="65" t="s">
        <v>168</v>
      </c>
      <c r="D78" s="217">
        <f>IF(F78="Solvent",VLOOKUP(B78,'[1]Base de datos Propiedades'!$A$1:$Y$545,21,0),"")</f>
        <v>0.03</v>
      </c>
      <c r="E78" s="217" t="str">
        <f t="shared" si="7"/>
        <v>Lento</v>
      </c>
      <c r="F78" s="65" t="str">
        <f>VLOOKUP(B78,'[2]Base de datos Propiedades'!$A$1:$D$506,3,0)</f>
        <v>Solvent</v>
      </c>
      <c r="G78" s="154" t="str">
        <f>VLOOKUP(B78,'[2]Base de datos Propiedades'!$A$1:$D$506,4,0)</f>
        <v>Solvente Éster</v>
      </c>
      <c r="H78" s="208">
        <f>VLOOKUP(B78,'[2]Base de datos Propiedades'!$A$1:$M$506,13,0)</f>
        <v>0</v>
      </c>
      <c r="I78" s="68">
        <f t="shared" si="8"/>
        <v>0</v>
      </c>
      <c r="J78" s="68">
        <f t="shared" si="8"/>
        <v>0</v>
      </c>
      <c r="K78" s="68">
        <f t="shared" si="8"/>
        <v>4.4442696563514099</v>
      </c>
      <c r="L78" s="68">
        <f t="shared" si="4"/>
        <v>60.166298913579297</v>
      </c>
      <c r="M78" s="76">
        <f t="shared" si="5"/>
        <v>64.610568569930706</v>
      </c>
    </row>
    <row r="79" spans="1:13" x14ac:dyDescent="0.25">
      <c r="A79" t="s">
        <v>42</v>
      </c>
      <c r="B79" s="203" t="s">
        <v>100</v>
      </c>
      <c r="C79" s="65" t="s">
        <v>169</v>
      </c>
      <c r="D79" s="217" t="str">
        <f>IF(F79="Solvent",VLOOKUP(B79,'[1]Base de datos Propiedades'!$A$1:$Y$545,21,0),"")</f>
        <v/>
      </c>
      <c r="E79" s="217" t="str">
        <f t="shared" si="7"/>
        <v/>
      </c>
      <c r="F79" s="65" t="str">
        <f>VLOOKUP(B79,'[2]Base de datos Propiedades'!$A$1:$D$506,3,0)</f>
        <v>Aditivo</v>
      </c>
      <c r="G79" s="154" t="str">
        <f>VLOOKUP(B79,'[2]Base de datos Propiedades'!$A$1:$D$506,4,0)</f>
        <v>Humectantes&amp;Surfactantes</v>
      </c>
      <c r="H79" s="208">
        <f>VLOOKUP(B79,'[2]Base de datos Propiedades'!$A$1:$M$506,13,0)</f>
        <v>100</v>
      </c>
      <c r="I79" s="68">
        <f t="shared" si="8"/>
        <v>0</v>
      </c>
      <c r="J79" s="68">
        <f t="shared" si="8"/>
        <v>0</v>
      </c>
      <c r="K79" s="68">
        <f t="shared" si="8"/>
        <v>0</v>
      </c>
      <c r="L79" s="68">
        <f t="shared" si="4"/>
        <v>0</v>
      </c>
      <c r="M79" s="76">
        <f t="shared" si="5"/>
        <v>0</v>
      </c>
    </row>
    <row r="80" spans="1:13" x14ac:dyDescent="0.25">
      <c r="A80" t="s">
        <v>42</v>
      </c>
      <c r="B80" s="201" t="s">
        <v>68</v>
      </c>
      <c r="C80" s="65" t="s">
        <v>170</v>
      </c>
      <c r="D80" s="217" t="str">
        <f>IF(F80="Solvent",VLOOKUP(B80,'[1]Base de datos Propiedades'!$A$1:$Y$545,21,0),"")</f>
        <v/>
      </c>
      <c r="E80" s="217" t="str">
        <f t="shared" si="7"/>
        <v/>
      </c>
      <c r="F80" s="65" t="str">
        <f>VLOOKUP(B80,'[2]Base de datos Propiedades'!$A$1:$D$506,3,0)</f>
        <v>Aditivo</v>
      </c>
      <c r="G80" s="154" t="str">
        <f>VLOOKUP(B80,'[2]Base de datos Propiedades'!$A$1:$D$506,4,0)</f>
        <v>Humectantes&amp;Surfactantes</v>
      </c>
      <c r="H80" s="208">
        <f>VLOOKUP(B80,'[2]Base de datos Propiedades'!$A$1:$M$506,13,0)</f>
        <v>45</v>
      </c>
      <c r="I80" s="68">
        <f t="shared" si="8"/>
        <v>0</v>
      </c>
      <c r="J80" s="68">
        <f t="shared" si="8"/>
        <v>0</v>
      </c>
      <c r="K80" s="68">
        <f t="shared" si="8"/>
        <v>0</v>
      </c>
      <c r="L80" s="68">
        <f t="shared" si="4"/>
        <v>0</v>
      </c>
      <c r="M80" s="76">
        <f t="shared" si="5"/>
        <v>0</v>
      </c>
    </row>
    <row r="81" spans="1:13" x14ac:dyDescent="0.25">
      <c r="A81" t="s">
        <v>42</v>
      </c>
      <c r="B81" s="201" t="s">
        <v>87</v>
      </c>
      <c r="C81" s="65" t="s">
        <v>171</v>
      </c>
      <c r="D81" s="217" t="str">
        <f>IF(F81="Solvent",VLOOKUP(B81,'[1]Base de datos Propiedades'!$A$1:$Y$545,21,0),"")</f>
        <v/>
      </c>
      <c r="E81" s="217"/>
      <c r="F81" s="65" t="str">
        <f>VLOOKUP(B81,'[2]Base de datos Propiedades'!$A$1:$D$506,3,0)</f>
        <v>Aditivo</v>
      </c>
      <c r="G81" s="154" t="str">
        <f>VLOOKUP(B81,'[2]Base de datos Propiedades'!$A$1:$D$506,4,0)</f>
        <v>Humectantes&amp;Surfactantes</v>
      </c>
      <c r="H81" s="208">
        <f>VLOOKUP(B81,'[2]Base de datos Propiedades'!$A$1:$M$506,13,0)</f>
        <v>100</v>
      </c>
      <c r="I81" s="68">
        <f t="shared" si="8"/>
        <v>0</v>
      </c>
      <c r="J81" s="68">
        <f t="shared" si="8"/>
        <v>4.8530946209379051</v>
      </c>
      <c r="K81" s="68">
        <f t="shared" si="8"/>
        <v>0</v>
      </c>
      <c r="L81" s="68">
        <f t="shared" si="4"/>
        <v>0</v>
      </c>
      <c r="M81" s="76">
        <f t="shared" si="5"/>
        <v>4.8530946209379051</v>
      </c>
    </row>
    <row r="82" spans="1:13" x14ac:dyDescent="0.25">
      <c r="B82" s="200" t="s">
        <v>97</v>
      </c>
      <c r="C82" s="65" t="s">
        <v>172</v>
      </c>
      <c r="D82" s="217"/>
      <c r="E82" s="217"/>
      <c r="F82" s="65" t="s">
        <v>74</v>
      </c>
      <c r="G82" s="154" t="s">
        <v>79</v>
      </c>
      <c r="H82" s="208">
        <v>30</v>
      </c>
      <c r="I82" s="68">
        <f t="shared" si="8"/>
        <v>0</v>
      </c>
      <c r="J82" s="68">
        <f t="shared" si="8"/>
        <v>0</v>
      </c>
      <c r="K82" s="68">
        <f t="shared" si="8"/>
        <v>0</v>
      </c>
      <c r="L82" s="68">
        <f t="shared" si="4"/>
        <v>0</v>
      </c>
      <c r="M82" s="76">
        <f t="shared" si="5"/>
        <v>0</v>
      </c>
    </row>
    <row r="83" spans="1:13" x14ac:dyDescent="0.25">
      <c r="A83" t="s">
        <v>42</v>
      </c>
      <c r="B83" s="200" t="s">
        <v>102</v>
      </c>
      <c r="C83" s="65" t="s">
        <v>173</v>
      </c>
      <c r="D83" s="217" t="str">
        <f>IF(F83="Solvent",VLOOKUP(B83,'[1]Base de datos Propiedades'!$A$1:$Y$545,21,0),"")</f>
        <v/>
      </c>
      <c r="E83" s="217" t="str">
        <f t="shared" si="7"/>
        <v/>
      </c>
      <c r="F83" s="65" t="str">
        <f>VLOOKUP(B83,'[2]Base de datos Propiedades'!$A$1:$D$506,3,0)</f>
        <v>Aditivo</v>
      </c>
      <c r="G83" s="154" t="str">
        <f>VLOOKUP(B83,'[2]Base de datos Propiedades'!$A$1:$D$506,4,0)</f>
        <v xml:space="preserve">UV&amp;Hals </v>
      </c>
      <c r="H83" s="208">
        <f>VLOOKUP(B83,'[2]Base de datos Propiedades'!$A$1:$M$506,13,0)</f>
        <v>100</v>
      </c>
      <c r="I83" s="68">
        <f t="shared" si="8"/>
        <v>0</v>
      </c>
      <c r="J83" s="68">
        <f t="shared" si="8"/>
        <v>0</v>
      </c>
      <c r="K83" s="68">
        <f t="shared" si="8"/>
        <v>0</v>
      </c>
      <c r="L83" s="68">
        <f t="shared" si="4"/>
        <v>0</v>
      </c>
      <c r="M83" s="76">
        <f t="shared" si="5"/>
        <v>0</v>
      </c>
    </row>
    <row r="84" spans="1:13" x14ac:dyDescent="0.25">
      <c r="A84" t="s">
        <v>42</v>
      </c>
      <c r="B84" s="200" t="s">
        <v>124</v>
      </c>
      <c r="C84" s="65" t="s">
        <v>174</v>
      </c>
      <c r="D84" s="217" t="str">
        <f>IF(F84="Solvent",VLOOKUP(B84,'[1]Base de datos Propiedades'!$A$1:$Y$545,21,0),"")</f>
        <v/>
      </c>
      <c r="E84" s="217" t="str">
        <f t="shared" si="7"/>
        <v/>
      </c>
      <c r="F84" s="65" t="str">
        <f>VLOOKUP(B84,'[2]Base de datos Propiedades'!$A$1:$D$506,3,0)</f>
        <v>Aditivo</v>
      </c>
      <c r="G84" s="154" t="str">
        <f>VLOOKUP(B84,'[2]Base de datos Propiedades'!$A$1:$D$506,4,0)</f>
        <v xml:space="preserve">UV&amp;Hals </v>
      </c>
      <c r="H84" s="208">
        <f>VLOOKUP(B84,'[2]Base de datos Propiedades'!$A$1:$M$506,13,0)</f>
        <v>100</v>
      </c>
      <c r="I84" s="68">
        <f t="shared" si="8"/>
        <v>2.9689253356441139E-2</v>
      </c>
      <c r="J84" s="68">
        <f t="shared" si="8"/>
        <v>0</v>
      </c>
      <c r="K84" s="68">
        <f t="shared" si="8"/>
        <v>0</v>
      </c>
      <c r="L84" s="68">
        <f t="shared" si="4"/>
        <v>0</v>
      </c>
      <c r="M84" s="76">
        <f t="shared" si="5"/>
        <v>2.9689253356441139E-2</v>
      </c>
    </row>
    <row r="85" spans="1:13" x14ac:dyDescent="0.25">
      <c r="A85" t="s">
        <v>42</v>
      </c>
      <c r="B85" s="203" t="s">
        <v>62</v>
      </c>
      <c r="C85" s="65" t="s">
        <v>175</v>
      </c>
      <c r="D85" s="217" t="str">
        <f>IF(F85="Solvent",VLOOKUP(B85,'[1]Base de datos Propiedades'!$A$1:$Y$545,21,0),"")</f>
        <v/>
      </c>
      <c r="E85" s="217" t="str">
        <f t="shared" si="7"/>
        <v/>
      </c>
      <c r="F85" s="65" t="str">
        <f>VLOOKUP(B85,'[2]Base de datos Propiedades'!$A$1:$D$506,3,0)</f>
        <v>Aditivo</v>
      </c>
      <c r="G85" s="154" t="str">
        <f>VLOOKUP(B85,'[2]Base de datos Propiedades'!$A$1:$D$506,4,0)</f>
        <v>Otros</v>
      </c>
      <c r="H85" s="208">
        <f>VLOOKUP(B85,'[2]Base de datos Propiedades'!$A$1:$M$506,13,0)</f>
        <v>100</v>
      </c>
      <c r="I85" s="68">
        <f t="shared" si="8"/>
        <v>0</v>
      </c>
      <c r="J85" s="68">
        <f t="shared" si="8"/>
        <v>0</v>
      </c>
      <c r="K85" s="68">
        <f t="shared" si="8"/>
        <v>2.0489814649412343</v>
      </c>
      <c r="L85" s="68">
        <f t="shared" si="4"/>
        <v>0</v>
      </c>
      <c r="M85" s="76">
        <f t="shared" si="5"/>
        <v>2.0489814649412343</v>
      </c>
    </row>
    <row r="86" spans="1:13" x14ac:dyDescent="0.25">
      <c r="B86" s="203" t="s">
        <v>103</v>
      </c>
      <c r="C86" s="65" t="s">
        <v>176</v>
      </c>
      <c r="D86" s="217" t="str">
        <f>IF(F86="Solvent",VLOOKUP(B86,'[1]Base de datos Propiedades'!$A$1:$Y$545,21,0),"")</f>
        <v/>
      </c>
      <c r="E86" s="217" t="str">
        <f t="shared" si="7"/>
        <v/>
      </c>
      <c r="F86" s="65" t="str">
        <f>VLOOKUP(B86,'[2]Base de datos Propiedades'!$A$1:$D$506,3,0)</f>
        <v>Aditivo</v>
      </c>
      <c r="G86" s="154" t="str">
        <f>VLOOKUP(B86,'[2]Base de datos Propiedades'!$A$1:$D$506,4,0)</f>
        <v>Anticrater y nivelación (tensión superficial)</v>
      </c>
      <c r="H86" s="208">
        <f>VLOOKUP(B86,'[2]Base de datos Propiedades'!$A$1:$M$506,13,0)</f>
        <v>99</v>
      </c>
      <c r="I86" s="68">
        <f t="shared" si="8"/>
        <v>3.0239054344523382E-3</v>
      </c>
      <c r="J86" s="68">
        <f t="shared" si="8"/>
        <v>0</v>
      </c>
      <c r="K86" s="68">
        <f t="shared" si="8"/>
        <v>0</v>
      </c>
      <c r="L86" s="68">
        <f t="shared" si="4"/>
        <v>0</v>
      </c>
      <c r="M86" s="76">
        <f t="shared" si="5"/>
        <v>3.0239054344523382E-3</v>
      </c>
    </row>
    <row r="87" spans="1:13" ht="15.75" customHeight="1" x14ac:dyDescent="0.25">
      <c r="B87" s="203" t="s">
        <v>71</v>
      </c>
      <c r="C87" s="65" t="s">
        <v>177</v>
      </c>
      <c r="D87" s="217" t="str">
        <f>IF(F87="Solvent",VLOOKUP(B87,'[1]Base de datos Propiedades'!$A$1:$Y$545,21,0),"")</f>
        <v/>
      </c>
      <c r="E87" s="217" t="str">
        <f t="shared" si="7"/>
        <v/>
      </c>
      <c r="F87" s="65" t="str">
        <f>VLOOKUP(B87,'[2]Base de datos Propiedades'!$A$1:$D$506,3,0)</f>
        <v>Aditivo</v>
      </c>
      <c r="G87" s="154" t="str">
        <f>VLOOKUP(B87,'[2]Base de datos Propiedades'!$A$1:$D$506,4,0)</f>
        <v>Anticrater y nivelación (tensión superficial)</v>
      </c>
      <c r="H87" s="208">
        <f>VLOOKUP(B87,'[2]Base de datos Propiedades'!$A$1:$M$506,13,0)</f>
        <v>100</v>
      </c>
      <c r="I87" s="68">
        <f t="shared" si="8"/>
        <v>0</v>
      </c>
      <c r="J87" s="68">
        <f t="shared" si="8"/>
        <v>0</v>
      </c>
      <c r="K87" s="68">
        <f t="shared" si="8"/>
        <v>0.92348460391717613</v>
      </c>
      <c r="L87" s="68">
        <f t="shared" si="4"/>
        <v>0</v>
      </c>
      <c r="M87" s="76">
        <f t="shared" si="5"/>
        <v>0.92348460391717613</v>
      </c>
    </row>
    <row r="88" spans="1:13" x14ac:dyDescent="0.25">
      <c r="B88" s="201" t="s">
        <v>34</v>
      </c>
      <c r="C88" s="65" t="s">
        <v>178</v>
      </c>
      <c r="D88" s="217" t="str">
        <f>IF(F88="Solvent",VLOOKUP(B88,'[1]Base de datos Propiedades'!$A$1:$Y$545,21,0),"")</f>
        <v/>
      </c>
      <c r="E88" s="217" t="str">
        <f t="shared" si="7"/>
        <v/>
      </c>
      <c r="F88" s="65" t="str">
        <f>VLOOKUP(B88,'[2]Base de datos Propiedades'!$A$1:$D$506,3,0)</f>
        <v>Solvent Resin</v>
      </c>
      <c r="G88" s="154" t="str">
        <f>VLOOKUP(B88,'[2]Base de datos Propiedades'!$A$1:$D$506,4,0)</f>
        <v>Resina CAB</v>
      </c>
      <c r="H88" s="208">
        <f>VLOOKUP(B88,'[2]Base de datos Propiedades'!$A$1:$M$506,13,0)</f>
        <v>100</v>
      </c>
      <c r="I88" s="68">
        <f t="shared" ref="I88:K101" si="9">I40*I$3/100%</f>
        <v>0</v>
      </c>
      <c r="J88" s="68">
        <f t="shared" si="9"/>
        <v>0</v>
      </c>
      <c r="K88" s="68">
        <f t="shared" si="9"/>
        <v>0</v>
      </c>
      <c r="L88" s="68">
        <f t="shared" si="4"/>
        <v>0</v>
      </c>
      <c r="M88" s="76">
        <f t="shared" si="5"/>
        <v>0</v>
      </c>
    </row>
    <row r="89" spans="1:13" x14ac:dyDescent="0.25">
      <c r="B89" s="201" t="s">
        <v>63</v>
      </c>
      <c r="C89" s="65" t="s">
        <v>179</v>
      </c>
      <c r="D89" s="217">
        <f>IF(F89="Solvent",VLOOKUP(B89,'[1]Base de datos Propiedades'!$A$1:$Y$545,21,0),"")</f>
        <v>6.3</v>
      </c>
      <c r="E89" s="217" t="str">
        <f t="shared" si="7"/>
        <v>Rápido</v>
      </c>
      <c r="F89" s="65" t="str">
        <f>VLOOKUP(B89,'[2]Base de datos Propiedades'!$A$1:$D$506,3,0)</f>
        <v>Solvent</v>
      </c>
      <c r="G89" s="154" t="str">
        <f>VLOOKUP(B89,'[2]Base de datos Propiedades'!$A$1:$D$506,4,0)</f>
        <v>Solvente cetona</v>
      </c>
      <c r="H89" s="208">
        <f>VLOOKUP(B89,'[2]Base de datos Propiedades'!$A$1:$M$506,13,0)</f>
        <v>0</v>
      </c>
      <c r="I89" s="68">
        <f t="shared" si="9"/>
        <v>0</v>
      </c>
      <c r="J89" s="68">
        <f t="shared" si="9"/>
        <v>0</v>
      </c>
      <c r="K89" s="68">
        <f t="shared" si="9"/>
        <v>0</v>
      </c>
      <c r="L89" s="68">
        <f t="shared" si="4"/>
        <v>0</v>
      </c>
      <c r="M89" s="76">
        <f t="shared" si="5"/>
        <v>0</v>
      </c>
    </row>
    <row r="90" spans="1:13" x14ac:dyDescent="0.25">
      <c r="A90" t="s">
        <v>43</v>
      </c>
      <c r="B90" s="201" t="s">
        <v>128</v>
      </c>
      <c r="C90" s="65" t="s">
        <v>180</v>
      </c>
      <c r="D90" s="217">
        <f>IF(F90="Solvent",VLOOKUP(B90,'[1]Base de datos Propiedades'!$A$1:$Y$545,21,0),"")</f>
        <v>3.8</v>
      </c>
      <c r="E90" s="217" t="str">
        <f t="shared" si="7"/>
        <v>Rápido</v>
      </c>
      <c r="F90" s="65" t="str">
        <f>VLOOKUP(B90,'[2]Base de datos Propiedades'!$A$1:$D$506,3,0)</f>
        <v>Solvent</v>
      </c>
      <c r="G90" s="154" t="str">
        <f>VLOOKUP(B90,'[2]Base de datos Propiedades'!$A$1:$D$506,4,0)</f>
        <v>Solvente cetona</v>
      </c>
      <c r="H90" s="208">
        <f>VLOOKUP(B90,'[2]Base de datos Propiedades'!$A$1:$M$506,13,0)</f>
        <v>0</v>
      </c>
      <c r="I90" s="68">
        <f t="shared" si="9"/>
        <v>0</v>
      </c>
      <c r="J90" s="68">
        <f t="shared" si="9"/>
        <v>0</v>
      </c>
      <c r="K90" s="68">
        <f t="shared" si="9"/>
        <v>0</v>
      </c>
      <c r="L90" s="68">
        <f t="shared" si="4"/>
        <v>0</v>
      </c>
      <c r="M90" s="76">
        <f t="shared" si="5"/>
        <v>0</v>
      </c>
    </row>
    <row r="91" spans="1:13" x14ac:dyDescent="0.25">
      <c r="A91" t="s">
        <v>43</v>
      </c>
      <c r="B91" s="201" t="s">
        <v>18</v>
      </c>
      <c r="C91" s="65" t="s">
        <v>181</v>
      </c>
      <c r="D91" s="217">
        <f>IF(F91="Solvent",VLOOKUP(B91,'[1]Base de datos Propiedades'!$A$1:$Y$545,21,0),"")</f>
        <v>1.6</v>
      </c>
      <c r="E91" s="217" t="str">
        <f t="shared" si="7"/>
        <v>Rápido</v>
      </c>
      <c r="F91" s="65" t="str">
        <f>VLOOKUP(B91,'[2]Base de datos Propiedades'!$A$1:$D$506,3,0)</f>
        <v>Solvent</v>
      </c>
      <c r="G91" s="154" t="str">
        <f>VLOOKUP(B91,'[2]Base de datos Propiedades'!$A$1:$D$506,4,0)</f>
        <v>Solvente cetona</v>
      </c>
      <c r="H91" s="208">
        <f>VLOOKUP(B91,'[2]Base de datos Propiedades'!$A$1:$M$506,13,0)</f>
        <v>0</v>
      </c>
      <c r="I91" s="68">
        <f t="shared" si="9"/>
        <v>0</v>
      </c>
      <c r="J91" s="68">
        <f t="shared" si="9"/>
        <v>0</v>
      </c>
      <c r="K91" s="68">
        <f t="shared" si="9"/>
        <v>1.866366484160644</v>
      </c>
      <c r="L91" s="68">
        <f t="shared" si="4"/>
        <v>0</v>
      </c>
      <c r="M91" s="76">
        <f t="shared" si="5"/>
        <v>1.866366484160644</v>
      </c>
    </row>
    <row r="92" spans="1:13" x14ac:dyDescent="0.25">
      <c r="A92" t="s">
        <v>43</v>
      </c>
      <c r="B92" s="200" t="s">
        <v>11</v>
      </c>
      <c r="C92" s="65" t="s">
        <v>182</v>
      </c>
      <c r="D92" s="217">
        <f>IF(F92="Solvent",VLOOKUP(B92,'[1]Base de datos Propiedades'!$A$1:$Y$545,21,0),"")</f>
        <v>0.28999999999999998</v>
      </c>
      <c r="E92" s="217" t="str">
        <f t="shared" si="7"/>
        <v>Lento</v>
      </c>
      <c r="F92" s="65" t="str">
        <f>VLOOKUP(B92,'[2]Base de datos Propiedades'!$A$1:$D$506,3,0)</f>
        <v>Solvent</v>
      </c>
      <c r="G92" s="154" t="str">
        <f>VLOOKUP(B92,'[2]Base de datos Propiedades'!$A$1:$D$506,4,0)</f>
        <v>Solvente aromático</v>
      </c>
      <c r="H92" s="208">
        <f>VLOOKUP(B92,'[2]Base de datos Propiedades'!$A$1:$M$506,13,0)</f>
        <v>0</v>
      </c>
      <c r="I92" s="68">
        <f t="shared" si="9"/>
        <v>0.4104264376033947</v>
      </c>
      <c r="J92" s="68">
        <f t="shared" si="9"/>
        <v>0</v>
      </c>
      <c r="K92" s="68">
        <f t="shared" si="9"/>
        <v>0</v>
      </c>
      <c r="L92" s="68">
        <f t="shared" si="4"/>
        <v>0</v>
      </c>
      <c r="M92" s="76">
        <f t="shared" si="5"/>
        <v>0.4104264376033947</v>
      </c>
    </row>
    <row r="93" spans="1:13" x14ac:dyDescent="0.25">
      <c r="A93" t="s">
        <v>43</v>
      </c>
      <c r="B93" s="200" t="s">
        <v>114</v>
      </c>
      <c r="C93" s="65" t="s">
        <v>183</v>
      </c>
      <c r="D93" s="217">
        <f>IF(F93="Solvent",VLOOKUP(B93,'[1]Base de datos Propiedades'!$A$1:$Y$545,21,0),"")</f>
        <v>0</v>
      </c>
      <c r="E93" s="217" t="str">
        <f t="shared" si="7"/>
        <v>Lento</v>
      </c>
      <c r="F93" s="65" t="str">
        <f>VLOOKUP(B93,'[2]Base de datos Propiedades'!$A$1:$D$506,3,0)</f>
        <v>Solvent</v>
      </c>
      <c r="G93" s="154" t="str">
        <f>VLOOKUP(B93,'[2]Base de datos Propiedades'!$A$1:$D$506,4,0)</f>
        <v>Aromatico</v>
      </c>
      <c r="H93" s="208">
        <f>VLOOKUP(B93,'[2]Base de datos Propiedades'!$A$1:$M$506,13,0)</f>
        <v>0</v>
      </c>
      <c r="I93" s="68">
        <f t="shared" si="9"/>
        <v>0.88188078488391841</v>
      </c>
      <c r="J93" s="68">
        <f t="shared" si="9"/>
        <v>0</v>
      </c>
      <c r="K93" s="68">
        <f t="shared" si="9"/>
        <v>0</v>
      </c>
      <c r="L93" s="68">
        <f t="shared" si="4"/>
        <v>0</v>
      </c>
      <c r="M93" s="76">
        <f t="shared" si="5"/>
        <v>0.88188078488391841</v>
      </c>
    </row>
    <row r="94" spans="1:13" x14ac:dyDescent="0.25">
      <c r="A94" t="s">
        <v>43</v>
      </c>
      <c r="B94" s="200" t="s">
        <v>9</v>
      </c>
      <c r="C94" s="65" t="s">
        <v>184</v>
      </c>
      <c r="D94" s="217">
        <f>IF(F94="Solvent",VLOOKUP(B94,'[1]Base de datos Propiedades'!$A$1:$Y$545,21,0),"")</f>
        <v>0.7</v>
      </c>
      <c r="E94" s="217" t="str">
        <f t="shared" si="7"/>
        <v>Medio</v>
      </c>
      <c r="F94" s="65" t="str">
        <f>VLOOKUP(B94,'[2]Base de datos Propiedades'!$A$1:$D$506,3,0)</f>
        <v>Solvent</v>
      </c>
      <c r="G94" s="154" t="str">
        <f>VLOOKUP(B94,'[2]Base de datos Propiedades'!$A$1:$D$506,4,0)</f>
        <v>Solvente aromático</v>
      </c>
      <c r="H94" s="208">
        <f>VLOOKUP(B94,'[2]Base de datos Propiedades'!$A$1:$M$506,13,0)</f>
        <v>0</v>
      </c>
      <c r="I94" s="68">
        <f t="shared" si="9"/>
        <v>0</v>
      </c>
      <c r="J94" s="68">
        <f t="shared" si="9"/>
        <v>0</v>
      </c>
      <c r="K94" s="68">
        <f t="shared" si="9"/>
        <v>16.340606089576578</v>
      </c>
      <c r="L94" s="68">
        <f t="shared" si="4"/>
        <v>0</v>
      </c>
      <c r="M94" s="76">
        <f t="shared" si="5"/>
        <v>16.340606089576578</v>
      </c>
    </row>
    <row r="95" spans="1:13" x14ac:dyDescent="0.25">
      <c r="A95" t="s">
        <v>43</v>
      </c>
      <c r="B95" s="200" t="s">
        <v>65</v>
      </c>
      <c r="C95" s="65" t="s">
        <v>185</v>
      </c>
      <c r="D95" s="217" t="str">
        <f>IF(F95="Solvent",VLOOKUP(B95,'[1]Base de datos Propiedades'!$A$1:$Y$545,21,0),"")</f>
        <v/>
      </c>
      <c r="E95" s="217" t="str">
        <f t="shared" si="7"/>
        <v/>
      </c>
      <c r="F95" s="65" t="str">
        <f>VLOOKUP(B95,'[2]Base de datos Propiedades'!$A$1:$D$506,3,0)</f>
        <v>Solvent Resin</v>
      </c>
      <c r="G95" s="154" t="str">
        <f>VLOOKUP(B95,'[2]Base de datos Propiedades'!$A$1:$D$506,4,0)</f>
        <v>Resina acrílica</v>
      </c>
      <c r="H95" s="208">
        <f>VLOOKUP(B95,'[2]Base de datos Propiedades'!$A$1:$M$506,13,0)</f>
        <v>70</v>
      </c>
      <c r="I95" s="68">
        <f t="shared" si="9"/>
        <v>0</v>
      </c>
      <c r="J95" s="68">
        <f t="shared" si="9"/>
        <v>0</v>
      </c>
      <c r="K95" s="68">
        <f t="shared" si="9"/>
        <v>0</v>
      </c>
      <c r="L95" s="68">
        <f t="shared" si="4"/>
        <v>0</v>
      </c>
      <c r="M95" s="76">
        <f t="shared" si="5"/>
        <v>0</v>
      </c>
    </row>
    <row r="96" spans="1:13" x14ac:dyDescent="0.25">
      <c r="B96" s="200" t="s">
        <v>106</v>
      </c>
      <c r="C96" s="65" t="s">
        <v>186</v>
      </c>
      <c r="D96" s="217" t="str">
        <f>IF(F96="Solvent",VLOOKUP(B96,'[1]Base de datos Propiedades'!$A$1:$Y$545,21,0),"")</f>
        <v/>
      </c>
      <c r="E96" s="217" t="str">
        <f t="shared" si="7"/>
        <v/>
      </c>
      <c r="F96" s="65" t="str">
        <f>VLOOKUP(B96,'[2]Base de datos Propiedades'!$A$1:$D$506,3,0)</f>
        <v>Aditivo</v>
      </c>
      <c r="G96" s="154" t="str">
        <f>VLOOKUP(B96,'[2]Base de datos Propiedades'!$A$1:$D$506,4,0)</f>
        <v>Aditivo reológico</v>
      </c>
      <c r="H96" s="208">
        <f>VLOOKUP(B96,'[2]Base de datos Propiedades'!$A$1:$M$506,13,0)</f>
        <v>51.732999999999997</v>
      </c>
      <c r="I96" s="68">
        <f t="shared" si="9"/>
        <v>5.1956193373771997E-2</v>
      </c>
      <c r="J96" s="68">
        <f t="shared" si="9"/>
        <v>0</v>
      </c>
      <c r="K96" s="68">
        <f t="shared" si="9"/>
        <v>0</v>
      </c>
      <c r="L96" s="68">
        <f t="shared" si="4"/>
        <v>0</v>
      </c>
      <c r="M96" s="76">
        <f t="shared" si="5"/>
        <v>5.1956193373771997E-2</v>
      </c>
    </row>
    <row r="97" spans="2:13" x14ac:dyDescent="0.25">
      <c r="B97" s="204" t="s">
        <v>119</v>
      </c>
      <c r="C97" s="65" t="s">
        <v>187</v>
      </c>
      <c r="D97" s="217"/>
      <c r="E97" s="217"/>
      <c r="F97" s="65" t="s">
        <v>74</v>
      </c>
      <c r="G97" s="154" t="s">
        <v>95</v>
      </c>
      <c r="H97" s="208">
        <v>100</v>
      </c>
      <c r="I97" s="68">
        <f t="shared" si="9"/>
        <v>0.10363748625350289</v>
      </c>
      <c r="J97" s="68">
        <f t="shared" si="9"/>
        <v>0</v>
      </c>
      <c r="K97" s="68">
        <f t="shared" si="9"/>
        <v>0</v>
      </c>
      <c r="L97" s="68">
        <f t="shared" si="4"/>
        <v>0</v>
      </c>
      <c r="M97" s="76">
        <f t="shared" si="5"/>
        <v>0.10363748625350289</v>
      </c>
    </row>
    <row r="98" spans="2:13" x14ac:dyDescent="0.25">
      <c r="B98" s="200" t="s">
        <v>107</v>
      </c>
      <c r="C98" s="65" t="s">
        <v>188</v>
      </c>
      <c r="D98" s="217" t="str">
        <f>IF(F98="Solvent",VLOOKUP(B98,'[1]Base de datos Propiedades'!$A$1:$Y$545,21,0),"")</f>
        <v/>
      </c>
      <c r="E98" s="217" t="str">
        <f t="shared" si="7"/>
        <v/>
      </c>
      <c r="F98" s="65" t="str">
        <f>VLOOKUP(B98,'[2]Base de datos Propiedades'!$A$1:$D$506,3,0)</f>
        <v>Aditivo</v>
      </c>
      <c r="G98" s="154" t="str">
        <f>VLOOKUP(B98,'[2]Base de datos Propiedades'!$A$1:$D$506,4,0)</f>
        <v>Aditivo reológico</v>
      </c>
      <c r="H98" s="208">
        <f>VLOOKUP(B98,'[2]Base de datos Propiedades'!$A$1:$M$506,13,0)</f>
        <v>100</v>
      </c>
      <c r="I98" s="68">
        <f t="shared" si="9"/>
        <v>0</v>
      </c>
      <c r="J98" s="68">
        <f t="shared" si="9"/>
        <v>0</v>
      </c>
      <c r="K98" s="68">
        <f t="shared" si="9"/>
        <v>0</v>
      </c>
      <c r="L98" s="68">
        <f t="shared" si="4"/>
        <v>0</v>
      </c>
      <c r="M98" s="76">
        <f t="shared" si="5"/>
        <v>0</v>
      </c>
    </row>
    <row r="99" spans="2:13" x14ac:dyDescent="0.25">
      <c r="B99" s="200" t="s">
        <v>112</v>
      </c>
      <c r="C99" s="65" t="s">
        <v>189</v>
      </c>
      <c r="D99" s="217">
        <f>IF(F99="Solvent",VLOOKUP(B99,'[1]Base de datos Propiedades'!$A$1:$Y$545,21,0),"")</f>
        <v>0.19</v>
      </c>
      <c r="E99" s="217" t="str">
        <f t="shared" si="7"/>
        <v>Lento</v>
      </c>
      <c r="F99" s="65" t="str">
        <f>VLOOKUP(B99,'[2]Base de datos Propiedades'!$A$1:$D$506,3,0)</f>
        <v>Solvent</v>
      </c>
      <c r="G99" s="154" t="str">
        <f>VLOOKUP(B99,'[2]Base de datos Propiedades'!$A$1:$D$506,4,0)</f>
        <v>Solvente Éster</v>
      </c>
      <c r="H99" s="208">
        <f>VLOOKUP(B99,'[2]Base de datos Propiedades'!$A$1:$M$506,13,0)</f>
        <v>0</v>
      </c>
      <c r="I99" s="68">
        <f t="shared" si="9"/>
        <v>1.3241956797960832</v>
      </c>
      <c r="J99" s="68">
        <f t="shared" si="9"/>
        <v>0</v>
      </c>
      <c r="K99" s="68">
        <f t="shared" si="9"/>
        <v>0</v>
      </c>
      <c r="L99" s="68">
        <f t="shared" si="4"/>
        <v>0</v>
      </c>
      <c r="M99" s="76">
        <f t="shared" si="5"/>
        <v>1.3241956797960832</v>
      </c>
    </row>
    <row r="100" spans="2:13" x14ac:dyDescent="0.25">
      <c r="B100" s="203" t="s">
        <v>67</v>
      </c>
      <c r="C100" s="65" t="s">
        <v>190</v>
      </c>
      <c r="D100" s="217"/>
      <c r="E100" s="217"/>
      <c r="F100" s="65" t="str">
        <f>VLOOKUP(B100,'[2]Base de datos Propiedades'!$A$1:$D$506,3,0)</f>
        <v>Aditivo</v>
      </c>
      <c r="G100" s="154" t="str">
        <f>VLOOKUP(B100,'[2]Base de datos Propiedades'!$A$1:$D$506,4,0)</f>
        <v>Control conductividad o resistividad</v>
      </c>
      <c r="H100" s="208">
        <f>VLOOKUP(B100,'[2]Base de datos Propiedades'!$A$1:$M$506,13,0)</f>
        <v>80</v>
      </c>
      <c r="I100" s="68">
        <f t="shared" si="9"/>
        <v>0</v>
      </c>
      <c r="J100" s="68">
        <f t="shared" si="9"/>
        <v>0</v>
      </c>
      <c r="K100" s="68">
        <f t="shared" si="9"/>
        <v>0</v>
      </c>
      <c r="L100" s="68">
        <f t="shared" si="4"/>
        <v>0</v>
      </c>
      <c r="M100" s="76">
        <f t="shared" si="5"/>
        <v>0</v>
      </c>
    </row>
    <row r="101" spans="2:13" ht="15.75" thickBot="1" x14ac:dyDescent="0.3">
      <c r="B101" s="205" t="s">
        <v>13</v>
      </c>
      <c r="C101" s="36" t="s">
        <v>191</v>
      </c>
      <c r="D101" s="219">
        <f>IF(F101="Solvent",VLOOKUP(B101,'[1]Base de datos Propiedades'!$A$1:$Y$545,21,0),"")</f>
        <v>1</v>
      </c>
      <c r="E101" s="219" t="str">
        <f>IF(F101="Solvent",IF(D101&lt;0.3,"Lento",IF(D101&lt;1.31,"Medio","Rápido")),"")</f>
        <v>Medio</v>
      </c>
      <c r="F101" s="36" t="str">
        <f>VLOOKUP(B101,'[2]Base de datos Propiedades'!$A$1:$D$506,3,0)</f>
        <v>Solvent</v>
      </c>
      <c r="G101" s="173" t="str">
        <f>VLOOKUP(B101,'[2]Base de datos Propiedades'!$A$1:$D$506,4,0)</f>
        <v>Solvente Éster</v>
      </c>
      <c r="H101" s="209">
        <f>VLOOKUP(B101,'[2]Base de datos Propiedades'!$A$1:$M$506,13,0)</f>
        <v>0</v>
      </c>
      <c r="I101" s="77">
        <f t="shared" si="9"/>
        <v>12.970355109848205</v>
      </c>
      <c r="J101" s="77">
        <f t="shared" si="9"/>
        <v>27.698063387674072</v>
      </c>
      <c r="K101" s="77">
        <f t="shared" si="9"/>
        <v>117.76836154596771</v>
      </c>
      <c r="L101" s="77">
        <f t="shared" si="4"/>
        <v>342.32549381864084</v>
      </c>
      <c r="M101" s="78">
        <f t="shared" si="5"/>
        <v>500.76227386213083</v>
      </c>
    </row>
  </sheetData>
  <sheetProtection algorithmName="SHA-512" hashValue="jNfWhHNrAkWIgrfIv1fQvAotrHZsRaCyZ+6FE/y8F7i6tGmhz9SeDOSA4li3ZhKKs3CDDDAYqvj5k1vtJHP4Iw==" saltValue="bht/QHLd/7CCk7k0jbjF1g==" spinCount="100000" sheet="1" objects="1" scenarios="1" selectLockedCells="1" selectUnlockedCells="1"/>
  <mergeCells count="9">
    <mergeCell ref="H5:H6"/>
    <mergeCell ref="O6:Q6"/>
    <mergeCell ref="S6:W6"/>
    <mergeCell ref="B5:B6"/>
    <mergeCell ref="C5:C6"/>
    <mergeCell ref="D5:D6"/>
    <mergeCell ref="E5:E6"/>
    <mergeCell ref="F5:F6"/>
    <mergeCell ref="G5:G6"/>
  </mergeCells>
  <conditionalFormatting sqref="I54:L101 I7:K53">
    <cfRule type="cellIs" dxfId="45" priority="22" operator="greaterThan">
      <formula>0</formula>
    </cfRule>
  </conditionalFormatting>
  <conditionalFormatting sqref="A66">
    <cfRule type="duplicateValues" dxfId="44" priority="23"/>
  </conditionalFormatting>
  <conditionalFormatting sqref="A66">
    <cfRule type="duplicateValues" dxfId="43" priority="24"/>
  </conditionalFormatting>
  <conditionalFormatting sqref="B30:B31 B28">
    <cfRule type="duplicateValues" dxfId="42" priority="21"/>
  </conditionalFormatting>
  <conditionalFormatting sqref="B37:B39">
    <cfRule type="duplicateValues" dxfId="41" priority="20"/>
  </conditionalFormatting>
  <conditionalFormatting sqref="B15:B17">
    <cfRule type="duplicateValues" dxfId="40" priority="18"/>
  </conditionalFormatting>
  <conditionalFormatting sqref="B15:B17">
    <cfRule type="duplicateValues" dxfId="39" priority="19"/>
  </conditionalFormatting>
  <conditionalFormatting sqref="O16">
    <cfRule type="duplicateValues" dxfId="38" priority="25"/>
  </conditionalFormatting>
  <conditionalFormatting sqref="O14:O15">
    <cfRule type="duplicateValues" dxfId="37" priority="26"/>
  </conditionalFormatting>
  <conditionalFormatting sqref="B29">
    <cfRule type="duplicateValues" dxfId="36" priority="27"/>
  </conditionalFormatting>
  <conditionalFormatting sqref="L7:L53">
    <cfRule type="cellIs" dxfId="35" priority="14" operator="greaterThan">
      <formula>0</formula>
    </cfRule>
  </conditionalFormatting>
  <conditionalFormatting sqref="B63:B65">
    <cfRule type="duplicateValues" dxfId="34" priority="3"/>
  </conditionalFormatting>
  <conditionalFormatting sqref="B52">
    <cfRule type="duplicateValues" dxfId="33" priority="13"/>
  </conditionalFormatting>
  <conditionalFormatting sqref="B100">
    <cfRule type="duplicateValues" dxfId="32" priority="1"/>
  </conditionalFormatting>
  <conditionalFormatting sqref="B78:B79 B76">
    <cfRule type="duplicateValues" dxfId="31" priority="5"/>
  </conditionalFormatting>
  <conditionalFormatting sqref="B85:B87">
    <cfRule type="duplicateValues" dxfId="30" priority="4"/>
  </conditionalFormatting>
  <conditionalFormatting sqref="B63:B65">
    <cfRule type="duplicateValues" dxfId="29" priority="2"/>
  </conditionalFormatting>
  <conditionalFormatting sqref="B77">
    <cfRule type="duplicateValues" dxfId="28" priority="6"/>
  </conditionalFormatting>
  <conditionalFormatting sqref="O11">
    <cfRule type="duplicateValues" dxfId="27" priority="59"/>
  </conditionalFormatting>
  <conditionalFormatting sqref="O12:O13">
    <cfRule type="duplicateValues" dxfId="26" priority="60"/>
  </conditionalFormatting>
  <pageMargins left="0.70866141732283472" right="0.70866141732283472" top="0.74803149606299213" bottom="0.74803149606299213" header="0.31496062992125984" footer="0.31496062992125984"/>
  <pageSetup scale="1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1"/>
  <sheetViews>
    <sheetView topLeftCell="B1" zoomScale="70" zoomScaleNormal="70" zoomScaleSheetLayoutView="98" workbookViewId="0">
      <pane xSplit="1" topLeftCell="C1" activePane="topRight" state="frozen"/>
      <selection activeCell="R8" sqref="R8:T16"/>
      <selection pane="topRight" activeCell="M12" sqref="M12"/>
    </sheetView>
  </sheetViews>
  <sheetFormatPr baseColWidth="10" defaultColWidth="11.42578125" defaultRowHeight="15" x14ac:dyDescent="0.25"/>
  <cols>
    <col min="1" max="1" width="10.5703125" hidden="1" customWidth="1"/>
    <col min="2" max="2" width="17.5703125" hidden="1" customWidth="1"/>
    <col min="3" max="3" width="38.5703125" bestFit="1" customWidth="1"/>
    <col min="4" max="5" width="14.28515625" hidden="1" customWidth="1"/>
    <col min="6" max="6" width="15.28515625" customWidth="1"/>
    <col min="7" max="7" width="24.5703125" hidden="1" customWidth="1"/>
    <col min="8" max="8" width="13.140625" hidden="1" customWidth="1"/>
    <col min="9" max="9" width="31" bestFit="1" customWidth="1"/>
    <col min="10" max="10" width="19.140625" bestFit="1" customWidth="1"/>
    <col min="11" max="11" width="15" customWidth="1"/>
    <col min="12" max="12" width="13.140625" bestFit="1" customWidth="1"/>
    <col min="14" max="14" width="18.7109375" bestFit="1" customWidth="1"/>
    <col min="15" max="15" width="38.5703125" bestFit="1" customWidth="1"/>
    <col min="16" max="16" width="24.28515625" bestFit="1" customWidth="1"/>
    <col min="17" max="17" width="11" customWidth="1"/>
    <col min="18" max="18" width="21.5703125" bestFit="1" customWidth="1"/>
    <col min="19" max="19" width="15.85546875" bestFit="1" customWidth="1"/>
    <col min="20" max="20" width="17.42578125" bestFit="1" customWidth="1"/>
    <col min="21" max="21" width="19.85546875" bestFit="1" customWidth="1"/>
    <col min="22" max="22" width="14.85546875" bestFit="1" customWidth="1"/>
  </cols>
  <sheetData>
    <row r="1" spans="2:22" ht="15.75" thickBot="1" x14ac:dyDescent="0.3">
      <c r="I1" s="7"/>
      <c r="J1" s="7"/>
      <c r="K1" s="7"/>
    </row>
    <row r="2" spans="2:22" ht="30" x14ac:dyDescent="0.25">
      <c r="I2" s="237" t="s">
        <v>141</v>
      </c>
      <c r="J2" s="29" t="s">
        <v>144</v>
      </c>
      <c r="K2" s="29" t="s">
        <v>37</v>
      </c>
      <c r="L2" s="90" t="s">
        <v>38</v>
      </c>
    </row>
    <row r="3" spans="2:22" ht="29.25" customHeight="1" x14ac:dyDescent="0.25">
      <c r="B3" s="85"/>
      <c r="G3" s="63"/>
      <c r="I3" s="223">
        <f>+P9</f>
        <v>355.41649176021139</v>
      </c>
      <c r="J3" s="224">
        <f>+P10</f>
        <v>133.84471775279721</v>
      </c>
      <c r="K3" s="224">
        <f>SUM(K55:K101)</f>
        <v>510.73879048699143</v>
      </c>
      <c r="L3" s="199">
        <f>P14</f>
        <v>1000</v>
      </c>
    </row>
    <row r="4" spans="2:22" ht="15.75" thickBot="1" x14ac:dyDescent="0.3">
      <c r="B4" s="37"/>
      <c r="C4" s="112"/>
      <c r="D4" s="26"/>
      <c r="E4" s="26"/>
      <c r="F4" s="26"/>
      <c r="G4" s="35"/>
      <c r="I4" s="234">
        <f>I3/L3</f>
        <v>0.35541649176021139</v>
      </c>
      <c r="J4" s="235">
        <f>+J3/$L$3</f>
        <v>0.13384471775279722</v>
      </c>
      <c r="K4" s="236">
        <f>K3/L3</f>
        <v>0.51073879048699145</v>
      </c>
      <c r="L4" s="5">
        <f>SUM(L7:L53)</f>
        <v>1</v>
      </c>
      <c r="N4" s="3"/>
      <c r="O4" s="3"/>
      <c r="P4" s="3"/>
      <c r="Q4" s="3"/>
      <c r="R4" s="3"/>
      <c r="S4" s="3"/>
      <c r="T4" s="3"/>
      <c r="U4" s="3"/>
      <c r="V4" s="3"/>
    </row>
    <row r="5" spans="2:22" ht="15" customHeight="1" thickBot="1" x14ac:dyDescent="0.3">
      <c r="B5" s="247" t="s">
        <v>47</v>
      </c>
      <c r="C5" s="249" t="s">
        <v>48</v>
      </c>
      <c r="D5" s="242" t="s">
        <v>49</v>
      </c>
      <c r="E5" s="242" t="s">
        <v>31</v>
      </c>
      <c r="F5" s="242" t="s">
        <v>39</v>
      </c>
      <c r="G5" s="249" t="s">
        <v>40</v>
      </c>
      <c r="H5" s="242" t="s">
        <v>41</v>
      </c>
      <c r="I5" s="39"/>
      <c r="J5" s="39"/>
      <c r="K5" s="40"/>
      <c r="L5" s="6"/>
      <c r="N5" s="3"/>
      <c r="O5" s="3"/>
      <c r="P5" s="3"/>
      <c r="Q5" s="3"/>
      <c r="R5" s="3"/>
      <c r="S5" s="3"/>
      <c r="T5" s="3"/>
      <c r="U5" s="3"/>
      <c r="V5" s="3"/>
    </row>
    <row r="6" spans="2:22" x14ac:dyDescent="0.25">
      <c r="B6" s="248"/>
      <c r="C6" s="250"/>
      <c r="D6" s="243"/>
      <c r="E6" s="243"/>
      <c r="F6" s="243"/>
      <c r="G6" s="250"/>
      <c r="H6" s="243"/>
      <c r="I6" s="66"/>
      <c r="J6" s="66"/>
      <c r="K6" s="70"/>
      <c r="L6" s="121"/>
      <c r="N6" s="244" t="s">
        <v>76</v>
      </c>
      <c r="O6" s="245"/>
      <c r="P6" s="246"/>
      <c r="Q6" s="19"/>
      <c r="R6" s="244" t="s">
        <v>51</v>
      </c>
      <c r="S6" s="245"/>
      <c r="T6" s="245"/>
      <c r="U6" s="245"/>
      <c r="V6" s="246"/>
    </row>
    <row r="7" spans="2:22" x14ac:dyDescent="0.25">
      <c r="B7" s="200" t="s">
        <v>115</v>
      </c>
      <c r="C7" s="65" t="s">
        <v>145</v>
      </c>
      <c r="D7" s="217" t="str">
        <f>IF(F7="Solvent",VLOOKUP(B7,'[1]Base de datos Propiedades'!$A$1:$Y$545,21,0),"")</f>
        <v/>
      </c>
      <c r="E7" s="217" t="str">
        <f>IF(F7="Solvent",IF(D7&lt;0.3,"Lento",IF(D7&lt;1.31,"Medio","Rápido")),"")</f>
        <v/>
      </c>
      <c r="F7" s="65" t="str">
        <f>VLOOKUP(B7,'[2]Base de datos Propiedades'!$A$1:$D$506,3,0)</f>
        <v>Solvent Resin</v>
      </c>
      <c r="G7" s="230" t="str">
        <f>VLOOKUP(B7,'[2]Base de datos Propiedades'!$A$1:$D$506,4,0)</f>
        <v>Resina poliéster</v>
      </c>
      <c r="H7" s="208">
        <f>VLOOKUP(B7,'[2]Base de datos Propiedades'!$A$1:$M$506,13,0)</f>
        <v>90</v>
      </c>
      <c r="I7" s="67">
        <f>IFERROR(VLOOKUP($B7,'Detalle de PI''s'!$A$102:$E$108,5,0),0)</f>
        <v>0</v>
      </c>
      <c r="J7" s="67">
        <f>IFERROR(VLOOKUP($B7,'Detalle de PI''s'!$A$91:$E$101,5,0),0)</f>
        <v>0</v>
      </c>
      <c r="K7" s="67">
        <f>K55/$K$3</f>
        <v>0</v>
      </c>
      <c r="L7" s="4">
        <f>+L55/$L$3</f>
        <v>0</v>
      </c>
      <c r="N7" s="86"/>
      <c r="O7" s="87"/>
      <c r="P7" s="88"/>
      <c r="Q7" s="19"/>
      <c r="R7" s="86"/>
      <c r="S7" s="87"/>
      <c r="T7" s="87"/>
      <c r="U7" s="87"/>
      <c r="V7" s="88"/>
    </row>
    <row r="8" spans="2:22" x14ac:dyDescent="0.25">
      <c r="B8" s="127" t="s">
        <v>7</v>
      </c>
      <c r="C8" s="65" t="s">
        <v>146</v>
      </c>
      <c r="D8" s="217" t="str">
        <f>IF(F8="Solvent",VLOOKUP(B8,'[1]Base de datos Propiedades'!$A$1:$Y$545,21,0),"")</f>
        <v/>
      </c>
      <c r="E8" s="217" t="str">
        <f t="shared" ref="E8:E53" si="0">IF(F8="Solvent",IF(D8&lt;0.3,"Lento",IF(D8&lt;1.31,"Medio","Rápido")),"")</f>
        <v/>
      </c>
      <c r="F8" s="65" t="str">
        <f>VLOOKUP(B8,'[2]Base de datos Propiedades'!$A$1:$D$506,3,0)</f>
        <v>Solvent Resin</v>
      </c>
      <c r="G8" s="230" t="str">
        <f>VLOOKUP(B8,'[2]Base de datos Propiedades'!$A$1:$D$506,4,0)</f>
        <v>Resina poliéster</v>
      </c>
      <c r="H8" s="208">
        <f>VLOOKUP(B8,'[2]Base de datos Propiedades'!$A$1:$M$506,13,0)</f>
        <v>60</v>
      </c>
      <c r="I8" s="67">
        <f>IFERROR(VLOOKUP($B8,'Detalle de PI''s'!$A$102:$E$108,5,0),0)</f>
        <v>0.1628</v>
      </c>
      <c r="J8" s="67">
        <f>IFERROR(VLOOKUP($B8,'Detalle de PI''s'!$A$91:$E$101,5,0),0)</f>
        <v>0</v>
      </c>
      <c r="K8" s="67">
        <f t="shared" ref="K8:K53" si="1">K56/$K$3</f>
        <v>0</v>
      </c>
      <c r="L8" s="4">
        <f t="shared" ref="L8:L53" si="2">+L56/$L$3</f>
        <v>5.7861804858562418E-2</v>
      </c>
      <c r="N8" s="24" t="s">
        <v>29</v>
      </c>
      <c r="O8" s="80" t="s">
        <v>30</v>
      </c>
      <c r="P8" s="25" t="s">
        <v>44</v>
      </c>
      <c r="Q8" s="11"/>
      <c r="R8" s="41" t="s">
        <v>45</v>
      </c>
      <c r="S8" s="215" t="s">
        <v>194</v>
      </c>
      <c r="T8" s="215" t="s">
        <v>52</v>
      </c>
      <c r="U8" s="215" t="s">
        <v>46</v>
      </c>
      <c r="V8" s="222" t="s">
        <v>193</v>
      </c>
    </row>
    <row r="9" spans="2:22" x14ac:dyDescent="0.25">
      <c r="B9" s="200" t="s">
        <v>117</v>
      </c>
      <c r="C9" s="65" t="s">
        <v>147</v>
      </c>
      <c r="D9" s="217" t="str">
        <f>IF(F9="Solvent",VLOOKUP(B9,'[1]Base de datos Propiedades'!$A$1:$Y$545,21,0),"")</f>
        <v/>
      </c>
      <c r="E9" s="217" t="str">
        <f t="shared" si="0"/>
        <v/>
      </c>
      <c r="F9" s="65" t="s">
        <v>3</v>
      </c>
      <c r="G9" s="230" t="s">
        <v>5</v>
      </c>
      <c r="H9" s="208">
        <v>100</v>
      </c>
      <c r="I9" s="67">
        <f>IFERROR(VLOOKUP($B9,'Detalle de PI''s'!$A$102:$E$108,5,0),0)</f>
        <v>0</v>
      </c>
      <c r="J9" s="67">
        <f>IFERROR(VLOOKUP($B9,'Detalle de PI''s'!$A$91:$E$101,5,0),0)</f>
        <v>0</v>
      </c>
      <c r="K9" s="67">
        <f t="shared" si="1"/>
        <v>0</v>
      </c>
      <c r="L9" s="4">
        <f t="shared" si="2"/>
        <v>0</v>
      </c>
      <c r="N9" s="27"/>
      <c r="O9" s="82" t="str">
        <f>I2</f>
        <v>ENTONADOR UNIVERSAL</v>
      </c>
      <c r="P9" s="238">
        <v>355.41649176021139</v>
      </c>
      <c r="Q9" s="11"/>
      <c r="R9" s="51" t="s">
        <v>19</v>
      </c>
      <c r="S9" s="52">
        <f>SUMPRODUCT($H$7:$H$53,$L$7:$L$53)/100</f>
        <v>0.32030660640834585</v>
      </c>
      <c r="T9" s="53">
        <f>V9</f>
        <v>0.31411132819938187</v>
      </c>
      <c r="U9" s="52">
        <f>ABS(S9-T9)</f>
        <v>6.1952782089639835E-3</v>
      </c>
      <c r="V9" s="54">
        <f>+'[3]3'!V9</f>
        <v>0.31411132819938187</v>
      </c>
    </row>
    <row r="10" spans="2:22" x14ac:dyDescent="0.25">
      <c r="B10" s="201" t="s">
        <v>15</v>
      </c>
      <c r="C10" s="65" t="s">
        <v>148</v>
      </c>
      <c r="D10" s="217"/>
      <c r="E10" s="217" t="str">
        <f t="shared" si="0"/>
        <v/>
      </c>
      <c r="F10" s="65" t="s">
        <v>3</v>
      </c>
      <c r="G10" s="230" t="str">
        <f>VLOOKUP(B10,'[2]Base de datos Propiedades'!$A$1:$D$506,4,0)</f>
        <v>Sílicas</v>
      </c>
      <c r="H10" s="208">
        <f>VLOOKUP(B10,'[2]Base de datos Propiedades'!$A$1:$M$506,13,0)</f>
        <v>100</v>
      </c>
      <c r="I10" s="67">
        <f>IFERROR(VLOOKUP($B10,'Detalle de PI''s'!$A$102:$E$108,5,0),0)</f>
        <v>0</v>
      </c>
      <c r="J10" s="67">
        <f>IFERROR(VLOOKUP($B10,'Detalle de PI''s'!$A$91:$E$101,5,0),0)</f>
        <v>5.6818904835670815E-3</v>
      </c>
      <c r="K10" s="67">
        <f t="shared" si="1"/>
        <v>0</v>
      </c>
      <c r="L10" s="4">
        <f t="shared" si="2"/>
        <v>7.6049102807534052E-4</v>
      </c>
      <c r="N10" s="204"/>
      <c r="O10" s="65" t="str">
        <f>J2</f>
        <v>VEHÍCULO ACRÍLICO-CAB</v>
      </c>
      <c r="P10" s="210">
        <v>133.84471775279721</v>
      </c>
      <c r="Q10" s="11"/>
      <c r="R10" s="42" t="s">
        <v>26</v>
      </c>
      <c r="S10" s="9">
        <f>SUMIF($F$7:$F$53,$F$15,$L$7:$L$53)</f>
        <v>0.23817870752389655</v>
      </c>
      <c r="T10" s="31"/>
      <c r="U10" s="9"/>
      <c r="V10" s="43">
        <f>+'[3]3'!V10</f>
        <v>0.23404510102400003</v>
      </c>
    </row>
    <row r="11" spans="2:22" x14ac:dyDescent="0.25">
      <c r="B11" s="200" t="s">
        <v>129</v>
      </c>
      <c r="C11" s="65" t="s">
        <v>149</v>
      </c>
      <c r="D11" s="217"/>
      <c r="E11" s="217" t="str">
        <f t="shared" si="0"/>
        <v/>
      </c>
      <c r="F11" s="65" t="str">
        <f>VLOOKUP(B11,'[2]Base de datos Propiedades'!$A$1:$D$506,3,0)</f>
        <v>Pigmento</v>
      </c>
      <c r="G11" s="230" t="str">
        <f>VLOOKUP(B11,'[2]Base de datos Propiedades'!$A$1:$D$506,4,0)</f>
        <v>Dióxido de titanio</v>
      </c>
      <c r="H11" s="208">
        <f>VLOOKUP(B11,'[2]Base de datos Propiedades'!$A$1:$M$506,13,0)</f>
        <v>100</v>
      </c>
      <c r="I11" s="67">
        <f>IFERROR(VLOOKUP($B11,'Detalle de PI''s'!$A$102:$E$108,5,0),0)</f>
        <v>0</v>
      </c>
      <c r="J11" s="67">
        <f>IFERROR(VLOOKUP($B11,'Detalle de PI''s'!$A$91:$E$101,5,0),0)</f>
        <v>0</v>
      </c>
      <c r="K11" s="67">
        <f t="shared" si="1"/>
        <v>0</v>
      </c>
      <c r="L11" s="4">
        <f t="shared" si="2"/>
        <v>0</v>
      </c>
      <c r="N11" s="204" t="s">
        <v>13</v>
      </c>
      <c r="O11" s="65" t="s">
        <v>197</v>
      </c>
      <c r="P11" s="210">
        <v>510.73879048699143</v>
      </c>
      <c r="Q11" s="11"/>
      <c r="R11" s="42" t="s">
        <v>53</v>
      </c>
      <c r="S11" s="9">
        <f>S9-S10</f>
        <v>8.2127898884449296E-2</v>
      </c>
      <c r="T11" s="31"/>
      <c r="U11" s="9"/>
      <c r="V11" s="43">
        <f>+'[3]3'!V11</f>
        <v>8.0066227175381838E-2</v>
      </c>
    </row>
    <row r="12" spans="2:22" x14ac:dyDescent="0.25">
      <c r="B12" s="200" t="s">
        <v>121</v>
      </c>
      <c r="C12" s="65" t="s">
        <v>150</v>
      </c>
      <c r="D12" s="217"/>
      <c r="E12" s="217" t="str">
        <f t="shared" si="0"/>
        <v/>
      </c>
      <c r="F12" s="65" t="s">
        <v>3</v>
      </c>
      <c r="G12" s="230" t="s">
        <v>130</v>
      </c>
      <c r="H12" s="208">
        <v>65</v>
      </c>
      <c r="I12" s="67">
        <f>IFERROR(VLOOKUP($B12,'Detalle de PI''s'!$A$102:$E$108,5,0),0)</f>
        <v>0</v>
      </c>
      <c r="J12" s="67">
        <f>IFERROR(VLOOKUP($B12,'Detalle de PI''s'!$A$91:$E$101,5,0),0)</f>
        <v>0</v>
      </c>
      <c r="K12" s="67">
        <f t="shared" si="1"/>
        <v>0</v>
      </c>
      <c r="L12" s="4">
        <f t="shared" si="2"/>
        <v>0</v>
      </c>
      <c r="N12" s="204" t="s">
        <v>67</v>
      </c>
      <c r="O12" s="64" t="s">
        <v>198</v>
      </c>
      <c r="P12" s="210">
        <v>0</v>
      </c>
      <c r="Q12" s="11"/>
      <c r="R12" s="51" t="s">
        <v>20</v>
      </c>
      <c r="S12" s="55">
        <f>S10/S11</f>
        <v>2.9000949830581271</v>
      </c>
      <c r="T12" s="56">
        <f>V12</f>
        <v>2.923143868279614</v>
      </c>
      <c r="U12" s="52">
        <f t="shared" ref="U12:U17" si="3">S12-T12</f>
        <v>-2.3048885221486959E-2</v>
      </c>
      <c r="V12" s="57">
        <f>+'[3]3'!V12</f>
        <v>2.923143868279614</v>
      </c>
    </row>
    <row r="13" spans="2:22" ht="14.45" customHeight="1" thickBot="1" x14ac:dyDescent="0.3">
      <c r="B13" s="200" t="s">
        <v>110</v>
      </c>
      <c r="C13" s="65" t="s">
        <v>151</v>
      </c>
      <c r="D13" s="217" t="str">
        <f>IF(F13="Solvent",VLOOKUP(B13,'[1]Base de datos Propiedades'!$A$1:$Y$545,21,0),"")</f>
        <v/>
      </c>
      <c r="E13" s="217" t="str">
        <f t="shared" si="0"/>
        <v/>
      </c>
      <c r="F13" s="65" t="str">
        <f>VLOOKUP(B13,'[2]Base de datos Propiedades'!$A$1:$D$506,3,0)</f>
        <v>Pigmento</v>
      </c>
      <c r="G13" s="230" t="str">
        <f>VLOOKUP(B13,'[2]Base de datos Propiedades'!$A$1:$D$506,4,0)</f>
        <v>Metálicos</v>
      </c>
      <c r="H13" s="208">
        <f>VLOOKUP(B13,'[2]Base de datos Propiedades'!$A$1:$M$506,13,0)</f>
        <v>64</v>
      </c>
      <c r="I13" s="67">
        <f>IFERROR(VLOOKUP($B13,'Detalle de PI''s'!$A$102:$E$108,5,0),0)</f>
        <v>0</v>
      </c>
      <c r="J13" s="67">
        <f>IFERROR(VLOOKUP($B13,'Detalle de PI''s'!$A$91:$E$101,5,0),0)</f>
        <v>0</v>
      </c>
      <c r="K13" s="67">
        <f t="shared" si="1"/>
        <v>0</v>
      </c>
      <c r="L13" s="4">
        <f t="shared" si="2"/>
        <v>0</v>
      </c>
      <c r="N13" s="83"/>
      <c r="O13" s="84"/>
      <c r="P13" s="118"/>
      <c r="Q13" s="11"/>
      <c r="R13" s="42" t="s">
        <v>27</v>
      </c>
      <c r="S13" s="9">
        <f>SUMPRODUCT(($G$7:$G$53=G8)*$L$7:$L$53,($G$7:G$53=G8)*$H$7:$H$53*0.01)/$S$11</f>
        <v>0.42271972602127578</v>
      </c>
      <c r="T13" s="31"/>
      <c r="U13" s="9"/>
      <c r="V13" s="43">
        <f>+'[3]3'!V13</f>
        <v>0</v>
      </c>
    </row>
    <row r="14" spans="2:22" ht="14.45" customHeight="1" thickBot="1" x14ac:dyDescent="0.3">
      <c r="B14" s="200" t="s">
        <v>101</v>
      </c>
      <c r="C14" s="65" t="s">
        <v>152</v>
      </c>
      <c r="D14" s="217" t="str">
        <f>IF(F14="Solvent",VLOOKUP(B14,'[1]Base de datos Propiedades'!$A$1:$Y$545,21,0),"")</f>
        <v/>
      </c>
      <c r="E14" s="217" t="str">
        <f t="shared" si="0"/>
        <v/>
      </c>
      <c r="F14" s="65" t="str">
        <f>VLOOKUP(B14,'[2]Base de datos Propiedades'!$A$1:$D$506,3,0)</f>
        <v>Pigmento</v>
      </c>
      <c r="G14" s="230" t="str">
        <f>VLOOKUP(B14,'[2]Base de datos Propiedades'!$A$1:$D$506,4,0)</f>
        <v>Rojos inorgánicos</v>
      </c>
      <c r="H14" s="208">
        <f>VLOOKUP(B14,'[2]Base de datos Propiedades'!$A$1:$M$506,13,0)</f>
        <v>100</v>
      </c>
      <c r="I14" s="67">
        <f>IFERROR(VLOOKUP($B14,'Detalle de PI''s'!$A$102:$E$108,5,0),0)</f>
        <v>0</v>
      </c>
      <c r="J14" s="67">
        <f>IFERROR(VLOOKUP($B14,'Detalle de PI''s'!$A$91:$E$101,5,0),0)</f>
        <v>0</v>
      </c>
      <c r="K14" s="67">
        <f t="shared" si="1"/>
        <v>0</v>
      </c>
      <c r="L14" s="4">
        <f t="shared" si="2"/>
        <v>0</v>
      </c>
      <c r="N14" s="212"/>
      <c r="O14" s="213" t="s">
        <v>105</v>
      </c>
      <c r="P14" s="214">
        <f>SUM(P9:P12)</f>
        <v>1000</v>
      </c>
      <c r="Q14" s="11"/>
      <c r="R14" s="42" t="s">
        <v>54</v>
      </c>
      <c r="S14" s="9">
        <f>SUMPRODUCT((G7:G53=G28)*L7:L53,(G7:G53=G28)*H7:H53*0.01)/S11</f>
        <v>0.23921895365701845</v>
      </c>
      <c r="T14" s="31"/>
      <c r="U14" s="9"/>
      <c r="V14" s="43">
        <f>+'[3]3'!V14</f>
        <v>0.67129743090185856</v>
      </c>
    </row>
    <row r="15" spans="2:22" ht="14.45" customHeight="1" x14ac:dyDescent="0.25">
      <c r="B15" s="202" t="s">
        <v>75</v>
      </c>
      <c r="C15" s="71" t="s">
        <v>153</v>
      </c>
      <c r="D15" s="217" t="str">
        <f>IF(F15="Solvent",VLOOKUP(B15,'[1]Base de datos Propiedades'!$A$1:$Y$545,21,0),"")</f>
        <v/>
      </c>
      <c r="E15" s="217" t="str">
        <f t="shared" si="0"/>
        <v/>
      </c>
      <c r="F15" s="65" t="str">
        <f>VLOOKUP(B15,'[2]Base de datos Propiedades'!$A$1:$D$506,3,0)</f>
        <v>Pigmento</v>
      </c>
      <c r="G15" s="230" t="str">
        <f>VLOOKUP(B15,'[2]Base de datos Propiedades'!$A$1:$D$506,4,0)</f>
        <v>Negros</v>
      </c>
      <c r="H15" s="208">
        <f>VLOOKUP(B15,'[2]Base de datos Propiedades'!$A$1:$M$506,13,0)</f>
        <v>100</v>
      </c>
      <c r="I15" s="67">
        <f>IFERROR(VLOOKUP($B15,'Detalle de PI''s'!$A$102:$E$108,5,0),0)</f>
        <v>0</v>
      </c>
      <c r="J15" s="67">
        <f>IFERROR(VLOOKUP($B15,'Detalle de PI''s'!$A$91:$E$101,5,0),0)</f>
        <v>0</v>
      </c>
      <c r="K15" s="67">
        <f t="shared" si="1"/>
        <v>0</v>
      </c>
      <c r="L15" s="4">
        <f t="shared" si="2"/>
        <v>0</v>
      </c>
      <c r="Q15" s="13"/>
      <c r="R15" s="51" t="s">
        <v>28</v>
      </c>
      <c r="S15" s="59">
        <f>SUMPRODUCT((G7:G53=G19)*L7:L53,(G7:G53=G19)*H7:H53*0.01)/S11</f>
        <v>0.21272680886845646</v>
      </c>
      <c r="T15" s="53">
        <v>0.22</v>
      </c>
      <c r="U15" s="52">
        <f t="shared" si="3"/>
        <v>-7.2731911315435382E-3</v>
      </c>
      <c r="V15" s="54">
        <f>+'[3]3'!V15</f>
        <v>0.29254632439375833</v>
      </c>
    </row>
    <row r="16" spans="2:22" ht="14.45" customHeight="1" x14ac:dyDescent="0.25">
      <c r="B16" s="202" t="s">
        <v>89</v>
      </c>
      <c r="C16" s="71" t="s">
        <v>154</v>
      </c>
      <c r="D16" s="217"/>
      <c r="E16" s="217" t="str">
        <f t="shared" si="0"/>
        <v/>
      </c>
      <c r="F16" s="65" t="s">
        <v>3</v>
      </c>
      <c r="G16" s="230" t="s">
        <v>94</v>
      </c>
      <c r="H16" s="208">
        <v>100</v>
      </c>
      <c r="I16" s="67">
        <f>IFERROR(VLOOKUP($B16,'Detalle de PI''s'!$A$102:$E$108,5,0),0)</f>
        <v>0.66800000000000004</v>
      </c>
      <c r="J16" s="67">
        <f>IFERROR(VLOOKUP($B16,'Detalle de PI''s'!$A$91:$E$101,5,0),0)</f>
        <v>0</v>
      </c>
      <c r="K16" s="67">
        <f t="shared" si="1"/>
        <v>0</v>
      </c>
      <c r="L16" s="4">
        <f t="shared" si="2"/>
        <v>0.2374182164958212</v>
      </c>
      <c r="Q16" s="13"/>
      <c r="R16" s="42" t="s">
        <v>55</v>
      </c>
      <c r="S16" s="10">
        <f>S14/(S14+S15)</f>
        <v>0.52930898681351024</v>
      </c>
      <c r="T16" s="31"/>
      <c r="U16" s="9"/>
      <c r="V16" s="43">
        <f>+'[3]3'!V16</f>
        <v>0.69647951466570157</v>
      </c>
    </row>
    <row r="17" spans="1:22" ht="14.45" customHeight="1" x14ac:dyDescent="0.25">
      <c r="B17" s="202" t="s">
        <v>98</v>
      </c>
      <c r="C17" s="71" t="s">
        <v>155</v>
      </c>
      <c r="D17" s="217" t="str">
        <f>IF(F17="Solvent",VLOOKUP(B17,'[1]Base de datos Propiedades'!$A$1:$Y$545,21,0),"")</f>
        <v/>
      </c>
      <c r="E17" s="217" t="str">
        <f t="shared" si="0"/>
        <v/>
      </c>
      <c r="F17" s="65" t="str">
        <f>VLOOKUP(B17,'[2]Base de datos Propiedades'!$A$1:$D$506,3,0)</f>
        <v>Pigmento</v>
      </c>
      <c r="G17" s="230" t="str">
        <f>VLOOKUP(B17,'[2]Base de datos Propiedades'!$A$1:$D$506,4,0)</f>
        <v>Amarillo óxido de hierro</v>
      </c>
      <c r="H17" s="208">
        <f>VLOOKUP(B17,'[2]Base de datos Propiedades'!$A$1:$M$506,13,0)</f>
        <v>100</v>
      </c>
      <c r="I17" s="67">
        <f>IFERROR(VLOOKUP($B17,'Detalle de PI''s'!$A$102:$E$108,5,0),0)</f>
        <v>0</v>
      </c>
      <c r="J17" s="67">
        <f>IFERROR(VLOOKUP($B17,'Detalle de PI''s'!$A$91:$E$101,5,0),0)</f>
        <v>0</v>
      </c>
      <c r="K17" s="67">
        <f t="shared" si="1"/>
        <v>0</v>
      </c>
      <c r="L17" s="4">
        <f t="shared" si="2"/>
        <v>0</v>
      </c>
      <c r="Q17" s="13"/>
      <c r="R17" s="51" t="s">
        <v>56</v>
      </c>
      <c r="S17" s="58">
        <f>(S14+S13)/SUM(S13:S15)</f>
        <v>0.75679066837094466</v>
      </c>
      <c r="T17" s="53">
        <f>V17</f>
        <v>0.69647951466570157</v>
      </c>
      <c r="U17" s="52">
        <f t="shared" si="3"/>
        <v>6.0311153705243092E-2</v>
      </c>
      <c r="V17" s="54">
        <f>+'[3]3'!V17</f>
        <v>0.69647951466570157</v>
      </c>
    </row>
    <row r="18" spans="1:22" ht="14.45" customHeight="1" x14ac:dyDescent="0.25">
      <c r="B18" s="201" t="s">
        <v>35</v>
      </c>
      <c r="C18" s="72" t="s">
        <v>156</v>
      </c>
      <c r="D18" s="217" t="str">
        <f>IF(F18="Solvent",VLOOKUP(B18,'[1]Base de datos Propiedades'!$A$1:$Y$545,21,0),"")</f>
        <v/>
      </c>
      <c r="E18" s="217" t="str">
        <f t="shared" si="0"/>
        <v/>
      </c>
      <c r="F18" s="65" t="str">
        <f>VLOOKUP(B18,'[2]Base de datos Propiedades'!$A$1:$D$506,3,0)</f>
        <v>Solvent Resin</v>
      </c>
      <c r="G18" s="230" t="str">
        <f>VLOOKUP(B18,'[2]Base de datos Propiedades'!$A$1:$D$506,4,0)</f>
        <v>Resina CAB</v>
      </c>
      <c r="H18" s="208">
        <f>VLOOKUP(B18,'[2]Base de datos Propiedades'!$A$1:$M$506,13,0)</f>
        <v>100</v>
      </c>
      <c r="I18" s="67">
        <f>IFERROR(VLOOKUP($B18,'Detalle de PI''s'!$A$102:$E$108,5,0),0)</f>
        <v>0</v>
      </c>
      <c r="J18" s="67">
        <f>IFERROR(VLOOKUP($B18,'Detalle de PI''s'!$A$91:$E$101,5,0),0)</f>
        <v>0</v>
      </c>
      <c r="K18" s="67">
        <f t="shared" si="1"/>
        <v>0</v>
      </c>
      <c r="L18" s="4">
        <f t="shared" si="2"/>
        <v>0</v>
      </c>
      <c r="Q18" s="13"/>
      <c r="R18" s="47" t="s">
        <v>77</v>
      </c>
      <c r="S18" s="21">
        <v>0</v>
      </c>
      <c r="T18" s="1"/>
      <c r="U18" s="1"/>
      <c r="V18" s="43">
        <f>+'[3]3'!V18</f>
        <v>0</v>
      </c>
    </row>
    <row r="19" spans="1:22" ht="14.45" customHeight="1" x14ac:dyDescent="0.25">
      <c r="B19" s="201" t="s">
        <v>33</v>
      </c>
      <c r="C19" s="72" t="s">
        <v>157</v>
      </c>
      <c r="D19" s="217" t="str">
        <f>IF(F19="Solvent",VLOOKUP(B19,'[1]Base de datos Propiedades'!$A$1:$Y$545,21,0),"")</f>
        <v/>
      </c>
      <c r="E19" s="217" t="str">
        <f t="shared" si="0"/>
        <v/>
      </c>
      <c r="F19" s="65" t="str">
        <f>VLOOKUP(B19,'[2]Base de datos Propiedades'!$A$1:$D$506,3,0)</f>
        <v>Solvent Resin</v>
      </c>
      <c r="G19" s="230" t="str">
        <f>VLOOKUP(B19,'[2]Base de datos Propiedades'!$A$1:$D$506,4,0)</f>
        <v>Resina CAB</v>
      </c>
      <c r="H19" s="208">
        <f>VLOOKUP(B19,'[2]Base de datos Propiedades'!$A$1:$M$506,13,0)</f>
        <v>100</v>
      </c>
      <c r="I19" s="67">
        <f>IFERROR(VLOOKUP($B19,'Detalle de PI''s'!$A$102:$E$108,5,0),0)</f>
        <v>3.3509999999999998E-2</v>
      </c>
      <c r="J19" s="67">
        <f>IFERROR(VLOOKUP($B19,'Detalle de PI''s'!$A$91:$E$101,5,0),0)</f>
        <v>0</v>
      </c>
      <c r="K19" s="67">
        <f t="shared" si="1"/>
        <v>0</v>
      </c>
      <c r="L19" s="4">
        <f t="shared" si="2"/>
        <v>1.1910006638884684E-2</v>
      </c>
      <c r="Q19" s="13"/>
      <c r="R19" s="42" t="s">
        <v>21</v>
      </c>
      <c r="S19" s="21">
        <f>1-S9</f>
        <v>0.67969339359165415</v>
      </c>
      <c r="T19" s="9"/>
      <c r="U19" s="9"/>
      <c r="V19" s="43">
        <f>+'[3]3'!V19</f>
        <v>0.68588867180061808</v>
      </c>
    </row>
    <row r="20" spans="1:22" ht="14.45" customHeight="1" x14ac:dyDescent="0.25">
      <c r="B20" s="201" t="s">
        <v>6</v>
      </c>
      <c r="C20" s="63" t="s">
        <v>158</v>
      </c>
      <c r="D20" s="217" t="str">
        <f>IF(F20="Solvent",VLOOKUP(B20,'[1]Base de datos Propiedades'!$A$1:$Y$545,21,0),"")</f>
        <v/>
      </c>
      <c r="E20" s="217" t="str">
        <f t="shared" si="0"/>
        <v/>
      </c>
      <c r="F20" s="65" t="str">
        <f>VLOOKUP(B20,'[2]Base de datos Propiedades'!$A$1:$D$506,3,0)</f>
        <v>Solvent Resin</v>
      </c>
      <c r="G20" s="230" t="str">
        <f>VLOOKUP(B20,'[2]Base de datos Propiedades'!$A$1:$D$506,4,0)</f>
        <v>Resina CAB</v>
      </c>
      <c r="H20" s="208">
        <f>VLOOKUP(B20,'[2]Base de datos Propiedades'!$A$1:$M$506,13,0)</f>
        <v>100</v>
      </c>
      <c r="I20" s="67">
        <f>IFERROR(VLOOKUP($B20,'Detalle de PI''s'!$A$102:$E$108,5,0),0)</f>
        <v>0</v>
      </c>
      <c r="J20" s="67">
        <f>IFERROR(VLOOKUP($B20,'Detalle de PI''s'!$A$91:$E$101,5,0),0)</f>
        <v>0</v>
      </c>
      <c r="K20" s="67">
        <f t="shared" si="1"/>
        <v>0</v>
      </c>
      <c r="L20" s="4">
        <f t="shared" si="2"/>
        <v>0</v>
      </c>
      <c r="Q20" s="13"/>
      <c r="R20" s="42" t="s">
        <v>138</v>
      </c>
      <c r="S20" s="9">
        <f>SUMPRODUCT(($G$7:$G$53=G29)*$L$7:$L$53,($G$7:G$53=G29)*$H$7:$H$53*0.01)/$S$11</f>
        <v>0</v>
      </c>
      <c r="T20" s="9"/>
      <c r="U20" s="9"/>
      <c r="V20" s="43">
        <v>0</v>
      </c>
    </row>
    <row r="21" spans="1:22" ht="15" customHeight="1" x14ac:dyDescent="0.25">
      <c r="A21" t="s">
        <v>42</v>
      </c>
      <c r="B21" s="201" t="s">
        <v>16</v>
      </c>
      <c r="C21" s="72" t="s">
        <v>159</v>
      </c>
      <c r="D21" s="217" t="str">
        <f>IF(F21="Solvent",VLOOKUP(B21,'[1]Base de datos Propiedades'!$A$1:$Y$545,21,0),"")</f>
        <v/>
      </c>
      <c r="E21" s="217" t="str">
        <f t="shared" si="0"/>
        <v/>
      </c>
      <c r="F21" s="65" t="str">
        <f>VLOOKUP(B21,'[2]Base de datos Propiedades'!$A$1:$D$506,3,0)</f>
        <v>Solvent Resin</v>
      </c>
      <c r="G21" s="230" t="str">
        <f>VLOOKUP(B21,'[2]Base de datos Propiedades'!$A$1:$D$506,4,0)</f>
        <v>Resina CAB</v>
      </c>
      <c r="H21" s="208">
        <f>VLOOKUP(B21,'[2]Base de datos Propiedades'!$A$1:$M$506,13,0)</f>
        <v>100</v>
      </c>
      <c r="I21" s="67">
        <f>IFERROR(VLOOKUP($B21,'Detalle de PI''s'!$A$102:$E$108,5,0),0)</f>
        <v>0</v>
      </c>
      <c r="J21" s="67">
        <f>IFERROR(VLOOKUP($B21,'Detalle de PI''s'!$A$91:$E$101,5,0),0)</f>
        <v>4.1546646765290587E-2</v>
      </c>
      <c r="K21" s="67">
        <f t="shared" si="1"/>
        <v>0</v>
      </c>
      <c r="L21" s="4">
        <f t="shared" si="2"/>
        <v>5.5607992098754833E-3</v>
      </c>
      <c r="Q21" s="20"/>
      <c r="R21" s="42" t="s">
        <v>22</v>
      </c>
      <c r="S21" s="32">
        <f>SUMIF($E$7:$E$53,E41,$L$7:$L$53)</f>
        <v>1.1576868530501008E-3</v>
      </c>
      <c r="T21" s="1"/>
      <c r="U21" s="9"/>
      <c r="V21" s="43">
        <f>+'[3]3'!V22</f>
        <v>4.8763840039129612E-3</v>
      </c>
    </row>
    <row r="22" spans="1:22" ht="15" customHeight="1" x14ac:dyDescent="0.25">
      <c r="B22" s="201" t="s">
        <v>85</v>
      </c>
      <c r="C22" s="72" t="s">
        <v>160</v>
      </c>
      <c r="D22" s="217" t="str">
        <f>IF(F22="Solvent",VLOOKUP(B22,'[1]Base de datos Propiedades'!$A$1:$Y$545,21,0),"")</f>
        <v/>
      </c>
      <c r="E22" s="217" t="str">
        <f t="shared" si="0"/>
        <v/>
      </c>
      <c r="F22" s="65" t="str">
        <f>VLOOKUP(B22,'[2]Base de datos Propiedades'!$A$1:$D$506,3,0)</f>
        <v>Aditivo</v>
      </c>
      <c r="G22" s="230" t="str">
        <f>VLOOKUP(B22,'[2]Base de datos Propiedades'!$A$1:$D$506,4,0)</f>
        <v>Aditivo reológico</v>
      </c>
      <c r="H22" s="208">
        <v>23</v>
      </c>
      <c r="I22" s="67">
        <f>IFERROR(VLOOKUP($B22,'Detalle de PI''s'!$A$102:$E$108,5,0),0)</f>
        <v>4.3799999999999999E-2</v>
      </c>
      <c r="J22" s="67">
        <f>IFERROR(VLOOKUP($B22,'Detalle de PI''s'!$A$91:$E$101,5,0),0)</f>
        <v>0</v>
      </c>
      <c r="K22" s="67">
        <f t="shared" si="1"/>
        <v>0</v>
      </c>
      <c r="L22" s="4">
        <f t="shared" si="2"/>
        <v>1.5567242339097259E-2</v>
      </c>
      <c r="Q22" s="20"/>
      <c r="R22" s="42" t="s">
        <v>24</v>
      </c>
      <c r="S22" s="32">
        <f>SUMIF($E$7:$E$53,"Medio",$L$7:$L$53)</f>
        <v>0.6217713789163023</v>
      </c>
      <c r="T22" s="1"/>
      <c r="U22" s="9"/>
      <c r="V22" s="43">
        <f>+'[3]3'!V23</f>
        <v>0.62758613637201355</v>
      </c>
    </row>
    <row r="23" spans="1:22" ht="15" customHeight="1" x14ac:dyDescent="0.25">
      <c r="B23" s="202" t="s">
        <v>8</v>
      </c>
      <c r="C23" s="65" t="s">
        <v>161</v>
      </c>
      <c r="D23" s="217">
        <f>IF(F23="Solvent",VLOOKUP(B23,'[1]Base de datos Propiedades'!$A$1:$Y$545,21,0),"")</f>
        <v>0.5</v>
      </c>
      <c r="E23" s="217" t="str">
        <f t="shared" si="0"/>
        <v>Medio</v>
      </c>
      <c r="F23" s="65" t="str">
        <f>VLOOKUP(B23,'[2]Base de datos Propiedades'!$A$1:$D$506,3,0)</f>
        <v>Solvent</v>
      </c>
      <c r="G23" s="230" t="str">
        <f>VLOOKUP(B23,'[2]Base de datos Propiedades'!$A$1:$D$506,4,0)</f>
        <v>Solvente alcohol</v>
      </c>
      <c r="H23" s="208">
        <f>VLOOKUP(B23,'[2]Base de datos Propiedades'!$A$1:$M$506,13,0)</f>
        <v>0</v>
      </c>
      <c r="I23" s="67">
        <f>IFERROR(VLOOKUP($B23,'Detalle de PI''s'!$A$102:$E$108,5,0),0)</f>
        <v>0</v>
      </c>
      <c r="J23" s="67">
        <f>IFERROR(VLOOKUP($B23,'Detalle de PI''s'!$A$91:$E$101,5,0),0)</f>
        <v>4.2016851678480669E-4</v>
      </c>
      <c r="K23" s="67">
        <f t="shared" si="1"/>
        <v>0</v>
      </c>
      <c r="L23" s="4">
        <f t="shared" si="2"/>
        <v>5.6237336537673892E-5</v>
      </c>
      <c r="Q23" s="20"/>
      <c r="R23" s="42" t="s">
        <v>23</v>
      </c>
      <c r="S23" s="32">
        <f>SUMIF($E$7:$E$53,"Lento",$L$7:$L$53)</f>
        <v>2.7567321832193082E-3</v>
      </c>
      <c r="T23" s="1"/>
      <c r="U23" s="9"/>
      <c r="V23" s="43">
        <f>+'[3]3'!V26</f>
        <v>5.4209600000000016E-3</v>
      </c>
    </row>
    <row r="24" spans="1:22" ht="15" customHeight="1" x14ac:dyDescent="0.25">
      <c r="A24" t="s">
        <v>42</v>
      </c>
      <c r="B24" s="202" t="s">
        <v>12</v>
      </c>
      <c r="C24" s="65" t="s">
        <v>162</v>
      </c>
      <c r="D24" s="217">
        <f>IF(F24="Solvent",VLOOKUP(B24,'[1]Base de datos Propiedades'!$A$1:$Y$545,21,0),"")</f>
        <v>1.4</v>
      </c>
      <c r="E24" s="217" t="str">
        <f t="shared" si="0"/>
        <v>Rápido</v>
      </c>
      <c r="F24" s="65" t="str">
        <f>VLOOKUP(B24,'[2]Base de datos Propiedades'!$A$1:$D$506,3,0)</f>
        <v>Solvent</v>
      </c>
      <c r="G24" s="230" t="str">
        <f>VLOOKUP(B24,'[2]Base de datos Propiedades'!$A$1:$D$506,4,0)</f>
        <v>Solvente Éster</v>
      </c>
      <c r="H24" s="208">
        <f>VLOOKUP(B24,'[2]Base de datos Propiedades'!$A$1:$M$506,13,0)</f>
        <v>0</v>
      </c>
      <c r="I24" s="67">
        <f>IFERROR(VLOOKUP($B24,'Detalle de PI''s'!$A$102:$E$108,5,0),0)</f>
        <v>0</v>
      </c>
      <c r="J24" s="67">
        <f>IFERROR(VLOOKUP($B24,'Detalle de PI''s'!$A$91:$E$101,5,0),0)</f>
        <v>0</v>
      </c>
      <c r="K24" s="67">
        <f t="shared" si="1"/>
        <v>0</v>
      </c>
      <c r="L24" s="4">
        <f t="shared" si="2"/>
        <v>0</v>
      </c>
      <c r="Q24" s="20"/>
      <c r="R24" s="42" t="s">
        <v>60</v>
      </c>
      <c r="S24" s="32">
        <f>SUMPRODUCT((F7:F53=F37)*(100-H7:H53)*0.01,(F7:F53=F37)*L7:L53)</f>
        <v>1.1986776601104889E-2</v>
      </c>
      <c r="T24" s="1"/>
      <c r="U24" s="9"/>
      <c r="V24" s="45">
        <f>+'[3]3'!V27</f>
        <v>3.4179402057016317E-4</v>
      </c>
    </row>
    <row r="25" spans="1:22" ht="15" customHeight="1" x14ac:dyDescent="0.25">
      <c r="A25" t="s">
        <v>42</v>
      </c>
      <c r="B25" s="202" t="s">
        <v>14</v>
      </c>
      <c r="C25" s="65" t="s">
        <v>163</v>
      </c>
      <c r="D25" s="217">
        <f>IF(F25="Solvent",VLOOKUP(B25,'[1]Base de datos Propiedades'!$A$1:$Y$545,21,0),"")</f>
        <v>0.4</v>
      </c>
      <c r="E25" s="217" t="str">
        <f t="shared" si="0"/>
        <v>Medio</v>
      </c>
      <c r="F25" s="65" t="str">
        <f>VLOOKUP(B25,'[2]Base de datos Propiedades'!$A$1:$D$506,3,0)</f>
        <v>Solvent</v>
      </c>
      <c r="G25" s="230" t="str">
        <f>VLOOKUP(B25,'[2]Base de datos Propiedades'!$A$1:$D$506,4,0)</f>
        <v>Solvente Éster</v>
      </c>
      <c r="H25" s="208">
        <f>VLOOKUP(B25,'[2]Base de datos Propiedades'!$A$1:$M$506,13,0)</f>
        <v>0</v>
      </c>
      <c r="I25" s="67">
        <f>IFERROR(VLOOKUP($B25,'Detalle de PI''s'!$A$102:$E$108,5,0),0)</f>
        <v>0</v>
      </c>
      <c r="J25" s="67">
        <f>IFERROR(VLOOKUP($B25,'Detalle de PI''s'!$A$91:$E$101,5,0),0)</f>
        <v>0</v>
      </c>
      <c r="K25" s="67">
        <f t="shared" si="1"/>
        <v>0</v>
      </c>
      <c r="L25" s="4">
        <f t="shared" si="2"/>
        <v>0</v>
      </c>
      <c r="Q25" s="13"/>
      <c r="R25" s="42" t="s">
        <v>61</v>
      </c>
      <c r="S25" s="32">
        <f>SUMPRODUCT((F7:F53=F19)*(100-H7:H53)*0.01,(F7:F53=F19)*L7:L53)</f>
        <v>4.2020819037977539E-2</v>
      </c>
      <c r="T25" s="1"/>
      <c r="U25" s="9"/>
      <c r="V25" s="45">
        <f>+'[3]3'!V28</f>
        <v>4.7663397404121607E-2</v>
      </c>
    </row>
    <row r="26" spans="1:22" ht="15" customHeight="1" x14ac:dyDescent="0.25">
      <c r="B26" s="200" t="s">
        <v>108</v>
      </c>
      <c r="C26" s="65" t="s">
        <v>164</v>
      </c>
      <c r="D26" s="217" t="str">
        <f>IF(F26="Solvent",VLOOKUP(B26,'[1]Base de datos Propiedades'!$A$1:$Y$545,21,0),"")</f>
        <v/>
      </c>
      <c r="E26" s="217" t="str">
        <f t="shared" si="0"/>
        <v/>
      </c>
      <c r="F26" s="65" t="str">
        <f>VLOOKUP(B26,'[2]Base de datos Propiedades'!$A$1:$D$506,3,0)</f>
        <v>Solvent Resin</v>
      </c>
      <c r="G26" s="230" t="str">
        <f>VLOOKUP(B26,'[2]Base de datos Propiedades'!$A$1:$D$506,4,0)</f>
        <v>Resina acrílica</v>
      </c>
      <c r="H26" s="208">
        <f>VLOOKUP(B26,'[2]Base de datos Propiedades'!$A$1:$M$506,13,0)</f>
        <v>61</v>
      </c>
      <c r="I26" s="67">
        <f>IFERROR(VLOOKUP($B26,'Detalle de PI''s'!$A$102:$E$108,5,0),0)</f>
        <v>0</v>
      </c>
      <c r="J26" s="67">
        <f>IFERROR(VLOOKUP($B26,'Detalle de PI''s'!$A$91:$E$101,5,0),0)</f>
        <v>0</v>
      </c>
      <c r="K26" s="67">
        <f t="shared" si="1"/>
        <v>0</v>
      </c>
      <c r="L26" s="4">
        <f t="shared" si="2"/>
        <v>0</v>
      </c>
      <c r="Q26" s="13"/>
      <c r="R26" s="42" t="s">
        <v>57</v>
      </c>
      <c r="S26" s="32">
        <f>(H37*0.01*L37)/(S11)</f>
        <v>1.5475386060981401E-2</v>
      </c>
      <c r="T26" s="33"/>
      <c r="U26" s="9"/>
      <c r="V26" s="43">
        <f>+'[3]3'!V30</f>
        <v>0</v>
      </c>
    </row>
    <row r="27" spans="1:22" ht="15" customHeight="1" x14ac:dyDescent="0.25">
      <c r="B27" s="202" t="s">
        <v>99</v>
      </c>
      <c r="C27" s="65" t="s">
        <v>165</v>
      </c>
      <c r="D27" s="217" t="str">
        <f>IF(F27="Solvent",VLOOKUP(B27,'[1]Base de datos Propiedades'!$A$1:$Y$545,21,0),"")</f>
        <v/>
      </c>
      <c r="E27" s="217" t="str">
        <f t="shared" si="0"/>
        <v/>
      </c>
      <c r="F27" s="65" t="str">
        <f>VLOOKUP(B27,'[2]Base de datos Propiedades'!$A$1:$D$506,3,0)</f>
        <v>Solvent Resin</v>
      </c>
      <c r="G27" s="230" t="str">
        <f>VLOOKUP(B27,'[2]Base de datos Propiedades'!$A$1:$D$506,4,0)</f>
        <v>Resina acrílica</v>
      </c>
      <c r="H27" s="208">
        <f>VLOOKUP(B27,'[2]Base de datos Propiedades'!$A$1:$M$506,13,0)</f>
        <v>54</v>
      </c>
      <c r="I27" s="67">
        <f>IFERROR(VLOOKUP($B27,'Detalle de PI''s'!$A$102:$E$108,5,0),0)</f>
        <v>0</v>
      </c>
      <c r="J27" s="67">
        <f>IFERROR(VLOOKUP($B27,'Detalle de PI''s'!$A$91:$E$101,5,0),0)</f>
        <v>0</v>
      </c>
      <c r="K27" s="67">
        <f t="shared" si="1"/>
        <v>0</v>
      </c>
      <c r="L27" s="4">
        <f t="shared" si="2"/>
        <v>0</v>
      </c>
      <c r="Q27" s="13"/>
      <c r="R27" s="42"/>
      <c r="S27" s="69"/>
      <c r="T27" s="89"/>
      <c r="U27" s="70"/>
      <c r="V27" s="43"/>
    </row>
    <row r="28" spans="1:22" ht="15" customHeight="1" x14ac:dyDescent="0.25">
      <c r="A28" t="s">
        <v>42</v>
      </c>
      <c r="B28" s="203" t="s">
        <v>58</v>
      </c>
      <c r="C28" s="65" t="s">
        <v>166</v>
      </c>
      <c r="D28" s="217" t="str">
        <f>IF(F28="Solvent",VLOOKUP(B28,'[1]Base de datos Propiedades'!$A$1:$Y$545,21,0),"")</f>
        <v/>
      </c>
      <c r="E28" s="217" t="str">
        <f t="shared" si="0"/>
        <v/>
      </c>
      <c r="F28" s="65" t="str">
        <f>VLOOKUP(B28,'[2]Base de datos Propiedades'!$A$1:$D$506,3,0)</f>
        <v>Solvent Resin</v>
      </c>
      <c r="G28" s="230" t="str">
        <f>VLOOKUP(B28,'[2]Base de datos Propiedades'!$A$1:$D$506,4,0)</f>
        <v>Resina acrílica</v>
      </c>
      <c r="H28" s="208">
        <f>VLOOKUP(B28,'[2]Base de datos Propiedades'!$A$1:$M$506,13,0)</f>
        <v>51</v>
      </c>
      <c r="I28" s="67">
        <f>IFERROR(VLOOKUP($B28,'Detalle de PI''s'!$A$102:$E$108,5,0),0)</f>
        <v>0</v>
      </c>
      <c r="J28" s="67">
        <f>IFERROR(VLOOKUP($B28,'Detalle de PI''s'!$A$91:$E$101,5,0),0)</f>
        <v>0.28781596897151263</v>
      </c>
      <c r="K28" s="67">
        <f t="shared" si="1"/>
        <v>0</v>
      </c>
      <c r="L28" s="4">
        <f t="shared" si="2"/>
        <v>3.8522647131739945E-2</v>
      </c>
      <c r="Q28" s="13"/>
      <c r="R28" s="42"/>
      <c r="S28" s="32"/>
      <c r="T28" s="33"/>
      <c r="U28" s="9"/>
      <c r="V28" s="43"/>
    </row>
    <row r="29" spans="1:22" ht="15" customHeight="1" x14ac:dyDescent="0.25">
      <c r="B29" s="203" t="s">
        <v>127</v>
      </c>
      <c r="C29" s="65" t="s">
        <v>167</v>
      </c>
      <c r="D29" s="217" t="str">
        <f>IF(F29="Solvent",VLOOKUP(B29,'[1]Base de datos Propiedades'!$A$1:$Y$545,21,0),"")</f>
        <v/>
      </c>
      <c r="E29" s="217" t="str">
        <f t="shared" si="0"/>
        <v/>
      </c>
      <c r="F29" s="65" t="str">
        <f>VLOOKUP(B29,'[2]Base de datos Propiedades'!$A$1:$D$506,3,0)</f>
        <v>Solvent Resin</v>
      </c>
      <c r="G29" s="230" t="str">
        <f>VLOOKUP(B29,'[2]Base de datos Propiedades'!$A$1:$D$506,4,0)</f>
        <v>Resina plastificante</v>
      </c>
      <c r="H29" s="208">
        <f>VLOOKUP(B29,'[2]Base de datos Propiedades'!$A$1:$M$506,13,0)</f>
        <v>100</v>
      </c>
      <c r="I29" s="67">
        <f>IFERROR(VLOOKUP($B29,'Detalle de PI''s'!$A$102:$E$108,5,0),0)</f>
        <v>0</v>
      </c>
      <c r="J29" s="67">
        <f>IFERROR(VLOOKUP($B29,'Detalle de PI''s'!$A$91:$E$101,5,0),0)</f>
        <v>0</v>
      </c>
      <c r="K29" s="67">
        <f t="shared" si="1"/>
        <v>0</v>
      </c>
      <c r="L29" s="4">
        <f t="shared" si="2"/>
        <v>0</v>
      </c>
      <c r="Q29" s="13"/>
      <c r="R29" s="42"/>
      <c r="S29" s="9"/>
      <c r="T29" s="8"/>
      <c r="U29" s="9"/>
      <c r="V29" s="44"/>
    </row>
    <row r="30" spans="1:22" ht="15" customHeight="1" x14ac:dyDescent="0.25">
      <c r="B30" s="203" t="s">
        <v>59</v>
      </c>
      <c r="C30" s="65" t="s">
        <v>168</v>
      </c>
      <c r="D30" s="217">
        <f>IF(F30="Solvent",VLOOKUP(B30,'[1]Base de datos Propiedades'!$A$1:$Y$545,21,0),"")</f>
        <v>0.03</v>
      </c>
      <c r="E30" s="217" t="str">
        <f t="shared" si="0"/>
        <v>Lento</v>
      </c>
      <c r="F30" s="65" t="str">
        <f>VLOOKUP(B30,'[2]Base de datos Propiedades'!$A$1:$D$506,3,0)</f>
        <v>Solvent</v>
      </c>
      <c r="G30" s="230" t="str">
        <f>VLOOKUP(B30,'[2]Base de datos Propiedades'!$A$1:$D$506,4,0)</f>
        <v>Solvente Éster</v>
      </c>
      <c r="H30" s="208">
        <f>VLOOKUP(B30,'[2]Base de datos Propiedades'!$A$1:$M$506,13,0)</f>
        <v>0</v>
      </c>
      <c r="I30" s="67">
        <f>IFERROR(VLOOKUP($B30,'Detalle de PI''s'!$A$102:$E$108,5,0),0)</f>
        <v>0</v>
      </c>
      <c r="J30" s="67">
        <f>IFERROR(VLOOKUP($B30,'Detalle de PI''s'!$A$91:$E$101,5,0),0)</f>
        <v>2.0596495920823858E-2</v>
      </c>
      <c r="K30" s="67">
        <f t="shared" si="1"/>
        <v>0</v>
      </c>
      <c r="L30" s="4">
        <f t="shared" si="2"/>
        <v>2.7567321832193082E-3</v>
      </c>
      <c r="Q30" s="20"/>
      <c r="R30" s="42"/>
      <c r="S30" s="9"/>
      <c r="T30" s="8"/>
      <c r="U30" s="9"/>
      <c r="V30" s="46"/>
    </row>
    <row r="31" spans="1:22" ht="15" customHeight="1" x14ac:dyDescent="0.25">
      <c r="B31" s="203" t="s">
        <v>100</v>
      </c>
      <c r="C31" s="65" t="s">
        <v>169</v>
      </c>
      <c r="D31" s="217" t="str">
        <f>IF(F31="Solvent",VLOOKUP(B31,'[1]Base de datos Propiedades'!$A$1:$Y$545,21,0),"")</f>
        <v/>
      </c>
      <c r="E31" s="217" t="str">
        <f t="shared" si="0"/>
        <v/>
      </c>
      <c r="F31" s="65" t="str">
        <f>VLOOKUP(B31,'[2]Base de datos Propiedades'!$A$1:$D$506,3,0)</f>
        <v>Aditivo</v>
      </c>
      <c r="G31" s="230" t="str">
        <f>VLOOKUP(B31,'[2]Base de datos Propiedades'!$A$1:$D$506,4,0)</f>
        <v>Humectantes&amp;Surfactantes</v>
      </c>
      <c r="H31" s="208">
        <f>VLOOKUP(B31,'[2]Base de datos Propiedades'!$A$1:$M$506,13,0)</f>
        <v>100</v>
      </c>
      <c r="I31" s="67">
        <f>IFERROR(VLOOKUP($B31,'Detalle de PI''s'!$A$102:$E$108,5,0),0)</f>
        <v>0</v>
      </c>
      <c r="J31" s="67">
        <f>IFERROR(VLOOKUP($B31,'Detalle de PI''s'!$A$91:$E$101,5,0),0)</f>
        <v>0</v>
      </c>
      <c r="K31" s="67">
        <f t="shared" si="1"/>
        <v>0</v>
      </c>
      <c r="L31" s="4">
        <f t="shared" si="2"/>
        <v>0</v>
      </c>
      <c r="Q31" s="20"/>
      <c r="R31" s="48"/>
      <c r="S31" s="9"/>
      <c r="T31" s="8"/>
      <c r="U31" s="9"/>
      <c r="V31" s="49"/>
    </row>
    <row r="32" spans="1:22" ht="15" customHeight="1" thickBot="1" x14ac:dyDescent="0.3">
      <c r="B32" s="201" t="s">
        <v>68</v>
      </c>
      <c r="C32" s="72" t="s">
        <v>170</v>
      </c>
      <c r="D32" s="217" t="str">
        <f>IF(F32="Solvent",VLOOKUP(B32,'[1]Base de datos Propiedades'!$A$1:$Y$545,21,0),"")</f>
        <v/>
      </c>
      <c r="E32" s="217" t="str">
        <f t="shared" si="0"/>
        <v/>
      </c>
      <c r="F32" s="65" t="str">
        <f>VLOOKUP(B32,'[2]Base de datos Propiedades'!$A$1:$D$506,3,0)</f>
        <v>Aditivo</v>
      </c>
      <c r="G32" s="230" t="str">
        <f>VLOOKUP(B32,'[2]Base de datos Propiedades'!$A$1:$D$506,4,0)</f>
        <v>Humectantes&amp;Surfactantes</v>
      </c>
      <c r="H32" s="208">
        <f>VLOOKUP(B32,'[2]Base de datos Propiedades'!$A$1:$M$506,13,0)</f>
        <v>45</v>
      </c>
      <c r="I32" s="67">
        <f>IFERROR(VLOOKUP($B32,'Detalle de PI''s'!$A$102:$E$108,5,0),0)</f>
        <v>0</v>
      </c>
      <c r="J32" s="67">
        <f>IFERROR(VLOOKUP($B32,'Detalle de PI''s'!$A$91:$E$101,5,0),0)</f>
        <v>0</v>
      </c>
      <c r="K32" s="67">
        <f t="shared" si="1"/>
        <v>0</v>
      </c>
      <c r="L32" s="4">
        <f t="shared" si="2"/>
        <v>0</v>
      </c>
      <c r="Q32" s="20"/>
      <c r="R32" s="50"/>
      <c r="S32" s="23"/>
      <c r="T32" s="23"/>
      <c r="U32" s="23"/>
      <c r="V32" s="60"/>
    </row>
    <row r="33" spans="1:22" ht="15" customHeight="1" x14ac:dyDescent="0.25">
      <c r="B33" s="201" t="s">
        <v>87</v>
      </c>
      <c r="C33" s="72" t="s">
        <v>171</v>
      </c>
      <c r="D33" s="217" t="str">
        <f>IF(F33="Solvent",VLOOKUP(B33,'[1]Base de datos Propiedades'!$A$1:$Y$545,21,0),"")</f>
        <v/>
      </c>
      <c r="E33" s="217" t="str">
        <f t="shared" si="0"/>
        <v/>
      </c>
      <c r="F33" s="65" t="str">
        <f>VLOOKUP(B33,'[2]Base de datos Propiedades'!$A$1:$D$506,3,0)</f>
        <v>Aditivo</v>
      </c>
      <c r="G33" s="230" t="str">
        <f>VLOOKUP(B33,'[2]Base de datos Propiedades'!$A$1:$D$506,4,0)</f>
        <v>Humectantes&amp;Surfactantes</v>
      </c>
      <c r="H33" s="208">
        <f>VLOOKUP(B33,'[2]Base de datos Propiedades'!$A$1:$M$506,13,0)</f>
        <v>100</v>
      </c>
      <c r="I33" s="67">
        <f>IFERROR(VLOOKUP($B33,'Detalle de PI''s'!$A$102:$E$108,5,0),0)</f>
        <v>1.3699999999999999E-2</v>
      </c>
      <c r="J33" s="67">
        <f>IFERROR(VLOOKUP($B33,'Detalle de PI''s'!$A$91:$E$101,5,0),0)</f>
        <v>0</v>
      </c>
      <c r="K33" s="67">
        <f t="shared" si="1"/>
        <v>0</v>
      </c>
      <c r="L33" s="4">
        <f t="shared" si="2"/>
        <v>4.8692059371148958E-3</v>
      </c>
      <c r="Q33" s="20"/>
      <c r="R33" s="12"/>
      <c r="S33" s="12"/>
      <c r="T33" s="12"/>
      <c r="U33" s="12"/>
      <c r="V33" s="79"/>
    </row>
    <row r="34" spans="1:22" ht="15" customHeight="1" x14ac:dyDescent="0.25">
      <c r="B34" s="200" t="s">
        <v>97</v>
      </c>
      <c r="C34" s="65" t="s">
        <v>172</v>
      </c>
      <c r="D34" s="217"/>
      <c r="E34" s="217" t="str">
        <f t="shared" si="0"/>
        <v/>
      </c>
      <c r="F34" s="65" t="s">
        <v>74</v>
      </c>
      <c r="G34" s="230" t="s">
        <v>79</v>
      </c>
      <c r="H34" s="208">
        <v>30</v>
      </c>
      <c r="I34" s="67">
        <f>IFERROR(VLOOKUP($B34,'Detalle de PI''s'!$A$102:$E$108,5,0),0)</f>
        <v>0</v>
      </c>
      <c r="J34" s="67">
        <f>IFERROR(VLOOKUP($B34,'Detalle de PI''s'!$A$91:$E$101,5,0),0)</f>
        <v>0</v>
      </c>
      <c r="K34" s="67">
        <f t="shared" si="1"/>
        <v>0</v>
      </c>
      <c r="L34" s="4">
        <f t="shared" si="2"/>
        <v>0</v>
      </c>
      <c r="Q34" s="20"/>
    </row>
    <row r="35" spans="1:22" ht="15" customHeight="1" x14ac:dyDescent="0.25">
      <c r="B35" s="200" t="s">
        <v>102</v>
      </c>
      <c r="C35" s="65" t="s">
        <v>173</v>
      </c>
      <c r="D35" s="217" t="str">
        <f>IF(F35="Solvent",VLOOKUP(B35,'[1]Base de datos Propiedades'!$A$1:$Y$545,21,0),"")</f>
        <v/>
      </c>
      <c r="E35" s="217" t="str">
        <f t="shared" si="0"/>
        <v/>
      </c>
      <c r="F35" s="65" t="str">
        <f>VLOOKUP(B35,'[2]Base de datos Propiedades'!$A$1:$D$506,3,0)</f>
        <v>Aditivo</v>
      </c>
      <c r="G35" s="230" t="str">
        <f>VLOOKUP(B35,'[2]Base de datos Propiedades'!$A$1:$D$506,4,0)</f>
        <v xml:space="preserve">UV&amp;Hals </v>
      </c>
      <c r="H35" s="208">
        <f>VLOOKUP(B35,'[2]Base de datos Propiedades'!$A$1:$M$506,13,0)</f>
        <v>100</v>
      </c>
      <c r="I35" s="67">
        <f>IFERROR(VLOOKUP($B35,'Detalle de PI''s'!$A$102:$E$108,5,0),0)</f>
        <v>0</v>
      </c>
      <c r="J35" s="67">
        <f>IFERROR(VLOOKUP($B35,'Detalle de PI''s'!$A$91:$E$101,5,0),0)</f>
        <v>0</v>
      </c>
      <c r="K35" s="67">
        <f t="shared" si="1"/>
        <v>0</v>
      </c>
      <c r="L35" s="4">
        <f t="shared" si="2"/>
        <v>0</v>
      </c>
      <c r="Q35" s="20"/>
    </row>
    <row r="36" spans="1:22" ht="15" customHeight="1" x14ac:dyDescent="0.25">
      <c r="B36" s="200" t="s">
        <v>124</v>
      </c>
      <c r="C36" s="65" t="s">
        <v>174</v>
      </c>
      <c r="D36" s="217" t="str">
        <f>IF(F36="Solvent",VLOOKUP(B36,'[1]Base de datos Propiedades'!$A$1:$Y$545,21,0),"")</f>
        <v/>
      </c>
      <c r="E36" s="217" t="str">
        <f t="shared" si="0"/>
        <v/>
      </c>
      <c r="F36" s="65" t="str">
        <f>VLOOKUP(B36,'[2]Base de datos Propiedades'!$A$1:$D$506,3,0)</f>
        <v>Aditivo</v>
      </c>
      <c r="G36" s="230" t="str">
        <f>VLOOKUP(B36,'[2]Base de datos Propiedades'!$A$1:$D$506,4,0)</f>
        <v xml:space="preserve">UV&amp;Hals </v>
      </c>
      <c r="H36" s="208">
        <f>VLOOKUP(B36,'[2]Base de datos Propiedades'!$A$1:$M$506,13,0)</f>
        <v>100</v>
      </c>
      <c r="I36" s="67">
        <f>IFERROR(VLOOKUP($B36,'Detalle de PI''s'!$A$102:$E$108,5,0),0)</f>
        <v>0</v>
      </c>
      <c r="J36" s="67">
        <f>IFERROR(VLOOKUP($B36,'Detalle de PI''s'!$A$91:$E$101,5,0),0)</f>
        <v>0</v>
      </c>
      <c r="K36" s="67">
        <f t="shared" si="1"/>
        <v>0</v>
      </c>
      <c r="L36" s="4">
        <f t="shared" si="2"/>
        <v>0</v>
      </c>
      <c r="Q36" s="20"/>
    </row>
    <row r="37" spans="1:22" ht="15" customHeight="1" x14ac:dyDescent="0.25">
      <c r="B37" s="203" t="s">
        <v>62</v>
      </c>
      <c r="C37" s="65" t="s">
        <v>175</v>
      </c>
      <c r="D37" s="217" t="str">
        <f>IF(F37="Solvent",VLOOKUP(B37,'[1]Base de datos Propiedades'!$A$1:$Y$545,21,0),"")</f>
        <v/>
      </c>
      <c r="E37" s="217" t="str">
        <f t="shared" si="0"/>
        <v/>
      </c>
      <c r="F37" s="65" t="str">
        <f>VLOOKUP(B37,'[2]Base de datos Propiedades'!$A$1:$D$506,3,0)</f>
        <v>Aditivo</v>
      </c>
      <c r="G37" s="230" t="str">
        <f>VLOOKUP(B37,'[2]Base de datos Propiedades'!$A$1:$D$506,4,0)</f>
        <v>Otros</v>
      </c>
      <c r="H37" s="208">
        <f>VLOOKUP(B37,'[2]Base de datos Propiedades'!$A$1:$M$506,13,0)</f>
        <v>100</v>
      </c>
      <c r="I37" s="67">
        <f>IFERROR(VLOOKUP($B37,'Detalle de PI''s'!$A$102:$E$108,5,0),0)</f>
        <v>0</v>
      </c>
      <c r="J37" s="67">
        <f>IFERROR(VLOOKUP($B37,'Detalle de PI''s'!$A$91:$E$101,5,0),0)</f>
        <v>9.4957870803798299E-3</v>
      </c>
      <c r="K37" s="67">
        <f t="shared" si="1"/>
        <v>0</v>
      </c>
      <c r="L37" s="4">
        <f t="shared" si="2"/>
        <v>1.2709609416140966E-3</v>
      </c>
      <c r="Q37" s="20"/>
    </row>
    <row r="38" spans="1:22" ht="15" customHeight="1" x14ac:dyDescent="0.25">
      <c r="B38" s="203" t="s">
        <v>103</v>
      </c>
      <c r="C38" s="65" t="s">
        <v>176</v>
      </c>
      <c r="D38" s="217" t="str">
        <f>IF(F38="Solvent",VLOOKUP(B38,'[1]Base de datos Propiedades'!$A$1:$Y$545,21,0),"")</f>
        <v/>
      </c>
      <c r="E38" s="217" t="str">
        <f t="shared" si="0"/>
        <v/>
      </c>
      <c r="F38" s="65" t="str">
        <f>VLOOKUP(B38,'[2]Base de datos Propiedades'!$A$1:$D$506,3,0)</f>
        <v>Aditivo</v>
      </c>
      <c r="G38" s="230" t="str">
        <f>VLOOKUP(B38,'[2]Base de datos Propiedades'!$A$1:$D$506,4,0)</f>
        <v>Anticrater y nivelación (tensión superficial)</v>
      </c>
      <c r="H38" s="208">
        <f>VLOOKUP(B38,'[2]Base de datos Propiedades'!$A$1:$M$506,13,0)</f>
        <v>99</v>
      </c>
      <c r="I38" s="67">
        <f>IFERROR(VLOOKUP($B38,'Detalle de PI''s'!$A$102:$E$108,5,0),0)</f>
        <v>0</v>
      </c>
      <c r="J38" s="67">
        <f>IFERROR(VLOOKUP($B38,'Detalle de PI''s'!$A$91:$E$101,5,0),0)</f>
        <v>0</v>
      </c>
      <c r="K38" s="67">
        <f t="shared" si="1"/>
        <v>0</v>
      </c>
      <c r="L38" s="4">
        <f t="shared" si="2"/>
        <v>0</v>
      </c>
      <c r="Q38" s="20"/>
    </row>
    <row r="39" spans="1:22" x14ac:dyDescent="0.25">
      <c r="B39" s="203" t="s">
        <v>71</v>
      </c>
      <c r="C39" s="65" t="s">
        <v>177</v>
      </c>
      <c r="D39" s="217" t="str">
        <f>IF(F39="Solvent",VLOOKUP(B39,'[1]Base de datos Propiedades'!$A$1:$Y$545,21,0),"")</f>
        <v/>
      </c>
      <c r="E39" s="217" t="str">
        <f t="shared" si="0"/>
        <v/>
      </c>
      <c r="F39" s="65" t="str">
        <f>VLOOKUP(B39,'[2]Base de datos Propiedades'!$A$1:$D$506,3,0)</f>
        <v>Aditivo</v>
      </c>
      <c r="G39" s="230" t="str">
        <f>VLOOKUP(B39,'[2]Base de datos Propiedades'!$A$1:$D$506,4,0)</f>
        <v>Anticrater y nivelación (tensión superficial)</v>
      </c>
      <c r="H39" s="208">
        <f>VLOOKUP(B39,'[2]Base de datos Propiedades'!$A$1:$M$506,13,0)</f>
        <v>100</v>
      </c>
      <c r="I39" s="67">
        <f>IFERROR(VLOOKUP($B39,'Detalle de PI''s'!$A$102:$E$108,5,0),0)</f>
        <v>0</v>
      </c>
      <c r="J39" s="67">
        <f>IFERROR(VLOOKUP($B39,'Detalle de PI''s'!$A$91:$E$101,5,0),0)</f>
        <v>4.2797913601711913E-3</v>
      </c>
      <c r="K39" s="67">
        <f t="shared" si="1"/>
        <v>0</v>
      </c>
      <c r="L39" s="4">
        <f t="shared" si="2"/>
        <v>5.7282746664297311E-4</v>
      </c>
      <c r="Q39" s="20"/>
    </row>
    <row r="40" spans="1:22" ht="15.75" thickBot="1" x14ac:dyDescent="0.3">
      <c r="B40" s="201" t="s">
        <v>34</v>
      </c>
      <c r="C40" s="72" t="s">
        <v>178</v>
      </c>
      <c r="D40" s="217" t="str">
        <f>IF(F40="Solvent",VLOOKUP(B40,'[1]Base de datos Propiedades'!$A$1:$Y$545,21,0),"")</f>
        <v/>
      </c>
      <c r="E40" s="217" t="str">
        <f t="shared" si="0"/>
        <v/>
      </c>
      <c r="F40" s="65" t="str">
        <f>VLOOKUP(B40,'[2]Base de datos Propiedades'!$A$1:$D$506,3,0)</f>
        <v>Solvent Resin</v>
      </c>
      <c r="G40" s="230" t="str">
        <f>VLOOKUP(B40,'[2]Base de datos Propiedades'!$A$1:$D$506,4,0)</f>
        <v>Resina CAB</v>
      </c>
      <c r="H40" s="208">
        <f>VLOOKUP(B40,'[2]Base de datos Propiedades'!$A$1:$M$506,13,0)</f>
        <v>100</v>
      </c>
      <c r="I40" s="67">
        <f>IFERROR(VLOOKUP($B40,'Detalle de PI''s'!$A$102:$E$108,5,0),0)</f>
        <v>0</v>
      </c>
      <c r="J40" s="67">
        <f>IFERROR(VLOOKUP($B40,'Detalle de PI''s'!$A$91:$E$101,5,0),0)</f>
        <v>0</v>
      </c>
      <c r="K40" s="67">
        <f t="shared" si="1"/>
        <v>0</v>
      </c>
      <c r="L40" s="4">
        <f t="shared" si="2"/>
        <v>0</v>
      </c>
      <c r="Q40" s="20"/>
    </row>
    <row r="41" spans="1:22" s="15" customFormat="1" ht="15" customHeight="1" x14ac:dyDescent="0.25">
      <c r="A41" s="17"/>
      <c r="B41" s="201" t="s">
        <v>63</v>
      </c>
      <c r="C41" s="72" t="s">
        <v>179</v>
      </c>
      <c r="D41" s="217">
        <f>IF(F41="Solvent",VLOOKUP(B41,'[1]Base de datos Propiedades'!$A$1:$Y$545,21,0),"")</f>
        <v>6.3</v>
      </c>
      <c r="E41" s="217" t="str">
        <f t="shared" si="0"/>
        <v>Rápido</v>
      </c>
      <c r="F41" s="65" t="str">
        <f>VLOOKUP(B41,'[2]Base de datos Propiedades'!$A$1:$D$506,3,0)</f>
        <v>Solvent</v>
      </c>
      <c r="G41" s="230" t="str">
        <f>VLOOKUP(B41,'[2]Base de datos Propiedades'!$A$1:$D$506,4,0)</f>
        <v>Solvente cetona</v>
      </c>
      <c r="H41" s="208">
        <f>VLOOKUP(B41,'[2]Base de datos Propiedades'!$A$1:$M$506,13,0)</f>
        <v>0</v>
      </c>
      <c r="I41" s="67">
        <f>IFERROR(VLOOKUP($B41,'Detalle de PI''s'!$A$102:$E$108,5,0),0)</f>
        <v>0</v>
      </c>
      <c r="J41" s="67">
        <f>IFERROR(VLOOKUP($B41,'Detalle de PI''s'!$A$91:$E$101,5,0),0)</f>
        <v>0</v>
      </c>
      <c r="K41" s="67">
        <f t="shared" si="1"/>
        <v>0</v>
      </c>
      <c r="L41" s="4">
        <f t="shared" si="2"/>
        <v>0</v>
      </c>
      <c r="N41"/>
      <c r="O41"/>
      <c r="P41"/>
      <c r="Q41" s="20"/>
      <c r="R41"/>
      <c r="S41"/>
      <c r="T41"/>
      <c r="U41"/>
      <c r="V41"/>
    </row>
    <row r="42" spans="1:22" s="15" customFormat="1" ht="15" customHeight="1" x14ac:dyDescent="0.25">
      <c r="A42" s="18"/>
      <c r="B42" s="201" t="s">
        <v>128</v>
      </c>
      <c r="C42" s="72" t="s">
        <v>180</v>
      </c>
      <c r="D42" s="217">
        <f>IF(F42="Solvent",VLOOKUP(B42,'[1]Base de datos Propiedades'!$A$1:$Y$545,21,0),"")</f>
        <v>3.8</v>
      </c>
      <c r="E42" s="217" t="str">
        <f t="shared" si="0"/>
        <v>Rápido</v>
      </c>
      <c r="F42" s="65" t="str">
        <f>VLOOKUP(B42,'[2]Base de datos Propiedades'!$A$1:$D$506,3,0)</f>
        <v>Solvent</v>
      </c>
      <c r="G42" s="230" t="str">
        <f>VLOOKUP(B42,'[2]Base de datos Propiedades'!$A$1:$D$506,4,0)</f>
        <v>Solvente cetona</v>
      </c>
      <c r="H42" s="208">
        <f>VLOOKUP(B42,'[2]Base de datos Propiedades'!$A$1:$M$506,13,0)</f>
        <v>0</v>
      </c>
      <c r="I42" s="67">
        <f>IFERROR(VLOOKUP($B42,'Detalle de PI''s'!$A$102:$E$108,5,0),0)</f>
        <v>0</v>
      </c>
      <c r="J42" s="67">
        <f>IFERROR(VLOOKUP($B42,'Detalle de PI''s'!$A$91:$E$101,5,0),0)</f>
        <v>0</v>
      </c>
      <c r="K42" s="67">
        <f t="shared" si="1"/>
        <v>0</v>
      </c>
      <c r="L42" s="4">
        <f t="shared" si="2"/>
        <v>0</v>
      </c>
      <c r="N42"/>
      <c r="O42"/>
      <c r="P42"/>
      <c r="Q42" s="20"/>
      <c r="R42"/>
      <c r="S42"/>
      <c r="T42"/>
      <c r="U42"/>
      <c r="V42"/>
    </row>
    <row r="43" spans="1:22" s="15" customFormat="1" x14ac:dyDescent="0.25">
      <c r="A43" s="18"/>
      <c r="B43" s="201" t="s">
        <v>18</v>
      </c>
      <c r="C43" s="72" t="s">
        <v>181</v>
      </c>
      <c r="D43" s="217">
        <f>IF(F43="Solvent",VLOOKUP(B43,'[1]Base de datos Propiedades'!$A$1:$Y$545,21,0),"")</f>
        <v>1.6</v>
      </c>
      <c r="E43" s="217" t="str">
        <f t="shared" si="0"/>
        <v>Rápido</v>
      </c>
      <c r="F43" s="65" t="str">
        <f>VLOOKUP(B43,'[2]Base de datos Propiedades'!$A$1:$D$506,3,0)</f>
        <v>Solvent</v>
      </c>
      <c r="G43" s="230" t="str">
        <f>VLOOKUP(B43,'[2]Base de datos Propiedades'!$A$1:$D$506,4,0)</f>
        <v>Solvente cetona</v>
      </c>
      <c r="H43" s="208">
        <f>VLOOKUP(B43,'[2]Base de datos Propiedades'!$A$1:$M$506,13,0)</f>
        <v>0</v>
      </c>
      <c r="I43" s="67">
        <f>IFERROR(VLOOKUP($B43,'Detalle de PI''s'!$A$102:$E$108,5,0),0)</f>
        <v>0</v>
      </c>
      <c r="J43" s="67">
        <f>IFERROR(VLOOKUP($B43,'Detalle de PI''s'!$A$91:$E$101,5,0),0)</f>
        <v>8.6494773382710232E-3</v>
      </c>
      <c r="K43" s="67">
        <f t="shared" si="1"/>
        <v>0</v>
      </c>
      <c r="L43" s="4">
        <f t="shared" si="2"/>
        <v>1.1576868530501008E-3</v>
      </c>
      <c r="N43"/>
      <c r="O43"/>
      <c r="P43"/>
      <c r="Q43" s="20"/>
      <c r="R43"/>
      <c r="S43"/>
      <c r="T43"/>
      <c r="U43"/>
      <c r="V43"/>
    </row>
    <row r="44" spans="1:22" s="15" customFormat="1" x14ac:dyDescent="0.25">
      <c r="A44" s="18"/>
      <c r="B44" s="200" t="s">
        <v>11</v>
      </c>
      <c r="C44" s="65" t="s">
        <v>182</v>
      </c>
      <c r="D44" s="217">
        <f>IF(F44="Solvent",VLOOKUP(B44,'[1]Base de datos Propiedades'!$A$1:$Y$545,21,0),"")</f>
        <v>0.28999999999999998</v>
      </c>
      <c r="E44" s="217" t="str">
        <f t="shared" si="0"/>
        <v>Lento</v>
      </c>
      <c r="F44" s="65" t="str">
        <f>VLOOKUP(B44,'[2]Base de datos Propiedades'!$A$1:$D$506,3,0)</f>
        <v>Solvent</v>
      </c>
      <c r="G44" s="230" t="str">
        <f>VLOOKUP(B44,'[2]Base de datos Propiedades'!$A$1:$D$506,4,0)</f>
        <v>Solvente aromático</v>
      </c>
      <c r="H44" s="208">
        <f>VLOOKUP(B44,'[2]Base de datos Propiedades'!$A$1:$M$506,13,0)</f>
        <v>0</v>
      </c>
      <c r="I44" s="67">
        <f>IFERROR(VLOOKUP($B44,'Detalle de PI''s'!$A$102:$E$108,5,0),0)</f>
        <v>0</v>
      </c>
      <c r="J44" s="67">
        <f>IFERROR(VLOOKUP($B44,'Detalle de PI''s'!$A$91:$E$101,5,0),0)</f>
        <v>0</v>
      </c>
      <c r="K44" s="67">
        <f t="shared" si="1"/>
        <v>0</v>
      </c>
      <c r="L44" s="4">
        <f t="shared" si="2"/>
        <v>0</v>
      </c>
      <c r="N44"/>
      <c r="O44"/>
      <c r="P44"/>
      <c r="Q44" s="20"/>
      <c r="R44"/>
      <c r="S44"/>
      <c r="T44"/>
      <c r="U44"/>
      <c r="V44"/>
    </row>
    <row r="45" spans="1:22" s="15" customFormat="1" x14ac:dyDescent="0.25">
      <c r="A45" s="18"/>
      <c r="B45" s="200" t="s">
        <v>114</v>
      </c>
      <c r="C45" s="65" t="s">
        <v>183</v>
      </c>
      <c r="D45" s="217">
        <v>0.7</v>
      </c>
      <c r="E45" s="217" t="str">
        <f t="shared" si="0"/>
        <v>Medio</v>
      </c>
      <c r="F45" s="65" t="str">
        <f>VLOOKUP(B45,'[2]Base de datos Propiedades'!$A$1:$D$506,3,0)</f>
        <v>Solvent</v>
      </c>
      <c r="G45" s="230" t="str">
        <f>VLOOKUP(B45,'[2]Base de datos Propiedades'!$A$1:$D$506,4,0)</f>
        <v>Aromatico</v>
      </c>
      <c r="H45" s="208">
        <f>VLOOKUP(B45,'[2]Base de datos Propiedades'!$A$1:$M$506,13,0)</f>
        <v>0</v>
      </c>
      <c r="I45" s="67">
        <f>IFERROR(VLOOKUP($B45,'Detalle de PI''s'!$A$102:$E$108,5,0),0)</f>
        <v>0</v>
      </c>
      <c r="J45" s="67">
        <f>IFERROR(VLOOKUP($B45,'Detalle de PI''s'!$A$91:$E$101,5,0),0)</f>
        <v>0</v>
      </c>
      <c r="K45" s="67">
        <f t="shared" si="1"/>
        <v>0</v>
      </c>
      <c r="L45" s="4">
        <f t="shared" si="2"/>
        <v>0</v>
      </c>
      <c r="N45"/>
      <c r="O45"/>
      <c r="P45"/>
      <c r="Q45" s="20"/>
      <c r="R45"/>
      <c r="S45"/>
      <c r="T45"/>
      <c r="U45"/>
      <c r="V45"/>
    </row>
    <row r="46" spans="1:22" s="15" customFormat="1" ht="15.75" customHeight="1" x14ac:dyDescent="0.25">
      <c r="A46" s="18"/>
      <c r="B46" s="200" t="s">
        <v>9</v>
      </c>
      <c r="C46" s="65" t="s">
        <v>184</v>
      </c>
      <c r="D46" s="217">
        <f>IF(F46="Solvent",VLOOKUP(B46,'[1]Base de datos Propiedades'!$A$1:$Y$545,21,0),"")</f>
        <v>0.7</v>
      </c>
      <c r="E46" s="217" t="str">
        <f t="shared" si="0"/>
        <v>Medio</v>
      </c>
      <c r="F46" s="65" t="str">
        <f>VLOOKUP(B46,'[2]Base de datos Propiedades'!$A$1:$D$506,3,0)</f>
        <v>Solvent</v>
      </c>
      <c r="G46" s="230" t="str">
        <f>VLOOKUP(B46,'[2]Base de datos Propiedades'!$A$1:$D$506,4,0)</f>
        <v>Solvente aromático</v>
      </c>
      <c r="H46" s="208">
        <f>VLOOKUP(B46,'[2]Base de datos Propiedades'!$A$1:$M$506,13,0)</f>
        <v>0</v>
      </c>
      <c r="I46" s="67">
        <f>IFERROR(VLOOKUP($B46,'Detalle de PI''s'!$A$102:$E$108,5,0),0)</f>
        <v>0</v>
      </c>
      <c r="J46" s="67">
        <f>IFERROR(VLOOKUP($B46,'Detalle de PI''s'!$A$91:$E$101,5,0),0)</f>
        <v>7.5728804211231598E-2</v>
      </c>
      <c r="K46" s="67">
        <f t="shared" si="1"/>
        <v>0</v>
      </c>
      <c r="L46" s="4">
        <f t="shared" si="2"/>
        <v>1.0135900425409133E-2</v>
      </c>
      <c r="N46"/>
      <c r="O46"/>
      <c r="P46"/>
      <c r="Q46" s="20"/>
      <c r="R46"/>
      <c r="S46"/>
      <c r="T46"/>
      <c r="U46"/>
      <c r="V46"/>
    </row>
    <row r="47" spans="1:22" s="15" customFormat="1" x14ac:dyDescent="0.25">
      <c r="A47" s="18"/>
      <c r="B47" s="200" t="s">
        <v>65</v>
      </c>
      <c r="C47" s="65" t="s">
        <v>185</v>
      </c>
      <c r="D47" s="217" t="str">
        <f>IF(F47="Solvent",VLOOKUP(B47,'[1]Base de datos Propiedades'!$A$1:$Y$545,21,0),"")</f>
        <v/>
      </c>
      <c r="E47" s="217" t="str">
        <f t="shared" si="0"/>
        <v/>
      </c>
      <c r="F47" s="65" t="str">
        <f>VLOOKUP(B47,'[2]Base de datos Propiedades'!$A$1:$D$506,3,0)</f>
        <v>Solvent Resin</v>
      </c>
      <c r="G47" s="230" t="str">
        <f>VLOOKUP(B47,'[2]Base de datos Propiedades'!$A$1:$D$506,4,0)</f>
        <v>Resina acrílica</v>
      </c>
      <c r="H47" s="208">
        <f>VLOOKUP(B47,'[2]Base de datos Propiedades'!$A$1:$M$506,13,0)</f>
        <v>70</v>
      </c>
      <c r="I47" s="67">
        <f>IFERROR(VLOOKUP($B47,'Detalle de PI''s'!$A$102:$E$108,5,0),0)</f>
        <v>0</v>
      </c>
      <c r="J47" s="67">
        <f>IFERROR(VLOOKUP($B47,'Detalle de PI''s'!$A$91:$E$101,5,0),0)</f>
        <v>0</v>
      </c>
      <c r="K47" s="67">
        <f t="shared" si="1"/>
        <v>0</v>
      </c>
      <c r="L47" s="4">
        <f t="shared" si="2"/>
        <v>0</v>
      </c>
      <c r="N47"/>
      <c r="O47"/>
      <c r="P47"/>
      <c r="Q47" s="20"/>
      <c r="R47"/>
      <c r="S47"/>
      <c r="T47"/>
      <c r="U47"/>
      <c r="V47"/>
    </row>
    <row r="48" spans="1:22" s="15" customFormat="1" x14ac:dyDescent="0.25">
      <c r="A48" s="18"/>
      <c r="B48" s="200" t="s">
        <v>106</v>
      </c>
      <c r="C48" s="65" t="s">
        <v>186</v>
      </c>
      <c r="D48" s="217" t="str">
        <f>IF(F48="Solvent",VLOOKUP(B48,'[1]Base de datos Propiedades'!$A$1:$Y$545,21,0),"")</f>
        <v/>
      </c>
      <c r="E48" s="217" t="str">
        <f t="shared" si="0"/>
        <v/>
      </c>
      <c r="F48" s="65" t="str">
        <f>VLOOKUP(B48,'[2]Base de datos Propiedades'!$A$1:$D$506,3,0)</f>
        <v>Aditivo</v>
      </c>
      <c r="G48" s="230" t="str">
        <f>VLOOKUP(B48,'[2]Base de datos Propiedades'!$A$1:$D$506,4,0)</f>
        <v>Aditivo reológico</v>
      </c>
      <c r="H48" s="208">
        <f>VLOOKUP(B48,'[2]Base de datos Propiedades'!$A$1:$M$506,13,0)</f>
        <v>51.732999999999997</v>
      </c>
      <c r="I48" s="67">
        <f>IFERROR(VLOOKUP($B48,'Detalle de PI''s'!$A$102:$E$108,5,0),0)</f>
        <v>0</v>
      </c>
      <c r="J48" s="67">
        <f>IFERROR(VLOOKUP($B48,'Detalle de PI''s'!$A$91:$E$101,5,0),0)</f>
        <v>0</v>
      </c>
      <c r="K48" s="67">
        <f t="shared" si="1"/>
        <v>0</v>
      </c>
      <c r="L48" s="4">
        <f t="shared" si="2"/>
        <v>0</v>
      </c>
      <c r="N48"/>
      <c r="O48"/>
      <c r="P48"/>
      <c r="Q48" s="20"/>
      <c r="R48"/>
      <c r="S48"/>
      <c r="T48"/>
      <c r="U48"/>
      <c r="V48"/>
    </row>
    <row r="49" spans="1:22" s="15" customFormat="1" x14ac:dyDescent="0.25">
      <c r="A49" s="18"/>
      <c r="B49" s="204" t="s">
        <v>119</v>
      </c>
      <c r="C49" s="65" t="s">
        <v>187</v>
      </c>
      <c r="D49" s="217"/>
      <c r="E49" s="217" t="str">
        <f t="shared" si="0"/>
        <v/>
      </c>
      <c r="F49" s="65" t="s">
        <v>74</v>
      </c>
      <c r="G49" s="230" t="s">
        <v>95</v>
      </c>
      <c r="H49" s="208">
        <v>100</v>
      </c>
      <c r="I49" s="67">
        <f>IFERROR(VLOOKUP($B49,'Detalle de PI''s'!$A$102:$E$108,5,0),0)</f>
        <v>0</v>
      </c>
      <c r="J49" s="67">
        <f>IFERROR(VLOOKUP($B49,'Detalle de PI''s'!$A$91:$E$101,5,0),0)</f>
        <v>0</v>
      </c>
      <c r="K49" s="67">
        <f t="shared" si="1"/>
        <v>0</v>
      </c>
      <c r="L49" s="4">
        <f t="shared" si="2"/>
        <v>0</v>
      </c>
      <c r="N49"/>
      <c r="O49"/>
      <c r="P49"/>
      <c r="Q49" s="20"/>
      <c r="R49"/>
      <c r="S49"/>
      <c r="T49"/>
      <c r="U49"/>
      <c r="V49"/>
    </row>
    <row r="50" spans="1:22" s="15" customFormat="1" x14ac:dyDescent="0.25">
      <c r="A50" s="18"/>
      <c r="B50" s="200" t="s">
        <v>107</v>
      </c>
      <c r="C50" s="65" t="s">
        <v>188</v>
      </c>
      <c r="D50" s="217" t="str">
        <f>IF(F50="Solvent",VLOOKUP(B50,'[1]Base de datos Propiedades'!$A$1:$Y$545,21,0),"")</f>
        <v/>
      </c>
      <c r="E50" s="217" t="str">
        <f t="shared" si="0"/>
        <v/>
      </c>
      <c r="F50" s="65" t="str">
        <f>VLOOKUP(B50,'[2]Base de datos Propiedades'!$A$1:$D$506,3,0)</f>
        <v>Aditivo</v>
      </c>
      <c r="G50" s="230" t="str">
        <f>VLOOKUP(B50,'[2]Base de datos Propiedades'!$A$1:$D$506,4,0)</f>
        <v>Aditivo reológico</v>
      </c>
      <c r="H50" s="208">
        <f>VLOOKUP(B50,'[2]Base de datos Propiedades'!$A$1:$M$506,13,0)</f>
        <v>100</v>
      </c>
      <c r="I50" s="67">
        <f>IFERROR(VLOOKUP($B50,'Detalle de PI''s'!$A$102:$E$108,5,0),0)</f>
        <v>0</v>
      </c>
      <c r="J50" s="67">
        <f>IFERROR(VLOOKUP($B50,'Detalle de PI''s'!$A$91:$E$101,5,0),0)</f>
        <v>0</v>
      </c>
      <c r="K50" s="67">
        <f t="shared" si="1"/>
        <v>0</v>
      </c>
      <c r="L50" s="4">
        <f t="shared" si="2"/>
        <v>0</v>
      </c>
      <c r="N50"/>
      <c r="O50"/>
      <c r="P50"/>
      <c r="Q50" s="20"/>
      <c r="R50"/>
      <c r="S50"/>
      <c r="T50"/>
      <c r="U50"/>
      <c r="V50"/>
    </row>
    <row r="51" spans="1:22" s="15" customFormat="1" x14ac:dyDescent="0.25">
      <c r="A51" s="18"/>
      <c r="B51" s="200" t="s">
        <v>112</v>
      </c>
      <c r="C51" s="65" t="s">
        <v>189</v>
      </c>
      <c r="D51" s="217">
        <f>IF(F51="Solvent",VLOOKUP(B51,'[1]Base de datos Propiedades'!$A$1:$Y$545,21,0),"")</f>
        <v>0.19</v>
      </c>
      <c r="E51" s="217" t="str">
        <f t="shared" si="0"/>
        <v>Lento</v>
      </c>
      <c r="F51" s="65" t="str">
        <f>VLOOKUP(B51,'[2]Base de datos Propiedades'!$A$1:$D$506,3,0)</f>
        <v>Solvent</v>
      </c>
      <c r="G51" s="230" t="str">
        <f>VLOOKUP(B51,'[2]Base de datos Propiedades'!$A$1:$D$506,4,0)</f>
        <v>Solvente Éster</v>
      </c>
      <c r="H51" s="208">
        <f>VLOOKUP(B51,'[2]Base de datos Propiedades'!$A$1:$M$506,13,0)</f>
        <v>0</v>
      </c>
      <c r="I51" s="67">
        <f>IFERROR(VLOOKUP($B51,'Detalle de PI''s'!$A$102:$E$108,5,0),0)</f>
        <v>0</v>
      </c>
      <c r="J51" s="67">
        <f>IFERROR(VLOOKUP($B51,'Detalle de PI''s'!$A$91:$E$101,5,0),0)</f>
        <v>0</v>
      </c>
      <c r="K51" s="67">
        <f t="shared" si="1"/>
        <v>0</v>
      </c>
      <c r="L51" s="4">
        <f t="shared" si="2"/>
        <v>0</v>
      </c>
      <c r="N51"/>
      <c r="O51"/>
      <c r="P51"/>
      <c r="Q51" s="20"/>
      <c r="R51"/>
      <c r="S51"/>
      <c r="T51"/>
      <c r="U51"/>
      <c r="V51"/>
    </row>
    <row r="52" spans="1:22" s="15" customFormat="1" x14ac:dyDescent="0.25">
      <c r="A52" s="18"/>
      <c r="B52" s="203" t="s">
        <v>67</v>
      </c>
      <c r="C52" s="64" t="s">
        <v>190</v>
      </c>
      <c r="D52" s="218"/>
      <c r="E52" s="218" t="str">
        <f t="shared" si="0"/>
        <v/>
      </c>
      <c r="F52" s="65" t="str">
        <f>VLOOKUP(B52,'[2]Base de datos Propiedades'!$A$1:$D$506,3,0)</f>
        <v>Aditivo</v>
      </c>
      <c r="G52" s="230" t="str">
        <f>VLOOKUP(B52,'[2]Base de datos Propiedades'!$A$1:$D$506,4,0)</f>
        <v>Control conductividad o resistividad</v>
      </c>
      <c r="H52" s="208">
        <f>VLOOKUP(B52,'[2]Base de datos Propiedades'!$A$1:$M$506,13,0)</f>
        <v>80</v>
      </c>
      <c r="I52" s="67">
        <f>IFERROR(VLOOKUP($B52,'Detalle de PI''s'!$A$102:$E$108,5,0),0)</f>
        <v>0</v>
      </c>
      <c r="J52" s="67">
        <f>IFERROR(VLOOKUP($B52,'Detalle de PI''s'!$A$91:$E$101,5,0),0)</f>
        <v>0</v>
      </c>
      <c r="K52" s="67">
        <f t="shared" si="1"/>
        <v>0</v>
      </c>
      <c r="L52" s="4">
        <f t="shared" si="2"/>
        <v>0</v>
      </c>
      <c r="N52"/>
      <c r="O52"/>
      <c r="P52"/>
      <c r="Q52" s="20"/>
      <c r="R52"/>
      <c r="S52"/>
      <c r="T52"/>
      <c r="U52"/>
      <c r="V52"/>
    </row>
    <row r="53" spans="1:22" s="15" customFormat="1" ht="15.75" thickBot="1" x14ac:dyDescent="0.3">
      <c r="A53" s="18"/>
      <c r="B53" s="205" t="s">
        <v>13</v>
      </c>
      <c r="C53" s="36" t="s">
        <v>191</v>
      </c>
      <c r="D53" s="219">
        <f>IF(F53="Solvent",VLOOKUP(B53,'[1]Base de datos Propiedades'!$A$1:$Y$545,21,0),"")</f>
        <v>1</v>
      </c>
      <c r="E53" s="219" t="str">
        <f t="shared" si="0"/>
        <v>Medio</v>
      </c>
      <c r="F53" s="36" t="str">
        <f>VLOOKUP(B53,'[2]Base de datos Propiedades'!$A$1:$D$506,3,0)</f>
        <v>Solvent</v>
      </c>
      <c r="G53" s="231" t="str">
        <f>VLOOKUP(B53,'[2]Base de datos Propiedades'!$A$1:$D$506,4,0)</f>
        <v>Solvente Éster</v>
      </c>
      <c r="H53" s="209">
        <f>VLOOKUP(B53,'[2]Base de datos Propiedades'!$A$1:$M$506,13,0)</f>
        <v>0</v>
      </c>
      <c r="I53" s="73">
        <f>IFERROR(VLOOKUP($B53,'Detalle de PI''s'!$A$102:$E$108,5,0),0)</f>
        <v>7.8189999999999996E-2</v>
      </c>
      <c r="J53" s="73">
        <f>IFERROR(VLOOKUP($B53,'Detalle de PI''s'!$A$91:$E$101,5,0),0)</f>
        <v>0.54578496935196741</v>
      </c>
      <c r="K53" s="73">
        <f t="shared" si="1"/>
        <v>1</v>
      </c>
      <c r="L53" s="5">
        <f t="shared" si="2"/>
        <v>0.61157924115435547</v>
      </c>
      <c r="N53"/>
      <c r="O53"/>
      <c r="P53"/>
      <c r="Q53" s="20"/>
      <c r="R53"/>
      <c r="S53"/>
      <c r="T53"/>
      <c r="U53"/>
      <c r="V53"/>
    </row>
    <row r="54" spans="1:22" s="15" customFormat="1" ht="15.75" thickBot="1" x14ac:dyDescent="0.3">
      <c r="A54" s="18"/>
      <c r="B54" s="206"/>
      <c r="C54" s="26"/>
      <c r="D54" s="220"/>
      <c r="E54" s="220"/>
      <c r="F54" s="26"/>
      <c r="G54" s="216"/>
      <c r="H54" s="232"/>
      <c r="I54" s="22"/>
      <c r="J54" s="22"/>
      <c r="K54" s="22"/>
      <c r="L54" s="22"/>
      <c r="N54"/>
      <c r="O54"/>
      <c r="P54"/>
      <c r="Q54" s="13"/>
      <c r="R54"/>
      <c r="S54"/>
      <c r="T54"/>
      <c r="U54"/>
      <c r="V54"/>
    </row>
    <row r="55" spans="1:22" s="15" customFormat="1" x14ac:dyDescent="0.25">
      <c r="A55" s="18"/>
      <c r="B55" s="207" t="s">
        <v>115</v>
      </c>
      <c r="C55" s="2" t="s">
        <v>145</v>
      </c>
      <c r="D55" s="228" t="str">
        <f>IF(F55="Solvent",VLOOKUP(B55,'[1]Base de datos Propiedades'!$A$1:$Y$545,21,0),"")</f>
        <v/>
      </c>
      <c r="E55" s="228" t="str">
        <f>IF(F55="Solvent",IF(D55&lt;0.3,"Lento",IF(D55&lt;1.31,"Medio","Rápido")),"")</f>
        <v/>
      </c>
      <c r="F55" s="2" t="str">
        <f>VLOOKUP(B55,'[2]Base de datos Propiedades'!$A$1:$D$506,3,0)</f>
        <v>Solvent Resin</v>
      </c>
      <c r="G55" s="233" t="str">
        <f>VLOOKUP(B55,'[2]Base de datos Propiedades'!$A$1:$D$506,4,0)</f>
        <v>Resina poliéster</v>
      </c>
      <c r="H55" s="221">
        <f>VLOOKUP(B55,'[2]Base de datos Propiedades'!$A$1:$M$506,13,0)</f>
        <v>90</v>
      </c>
      <c r="I55" s="74">
        <f t="shared" ref="I55:J70" si="4">I7*I$3/100%</f>
        <v>0</v>
      </c>
      <c r="J55" s="74">
        <f t="shared" si="4"/>
        <v>0</v>
      </c>
      <c r="K55" s="74">
        <f t="shared" ref="K55:K101" si="5">IF(ISNUMBER(VLOOKUP(B55,$N$9:$P$12,3,0)),VLOOKUP(B55,$N$9:$P$12,3,0),0)</f>
        <v>0</v>
      </c>
      <c r="L55" s="75">
        <f t="shared" ref="L55:L101" si="6">SUM(I55:K55)</f>
        <v>0</v>
      </c>
      <c r="N55"/>
      <c r="O55"/>
      <c r="P55"/>
      <c r="Q55" s="13"/>
      <c r="R55"/>
      <c r="S55"/>
      <c r="T55"/>
      <c r="U55"/>
      <c r="V55"/>
    </row>
    <row r="56" spans="1:22" s="15" customFormat="1" ht="15" customHeight="1" x14ac:dyDescent="0.25">
      <c r="A56" s="18"/>
      <c r="B56" s="127" t="s">
        <v>7</v>
      </c>
      <c r="C56" s="65" t="s">
        <v>146</v>
      </c>
      <c r="D56" s="217" t="str">
        <f>IF(F56="Solvent",VLOOKUP(B56,'[1]Base de datos Propiedades'!$A$1:$Y$545,21,0),"")</f>
        <v/>
      </c>
      <c r="E56" s="217" t="str">
        <f t="shared" ref="E56:E101" si="7">IF(F56="Solvent",IF(D56&lt;0.3,"Lento",IF(D56&lt;1.31,"Medio","Rápido")),"")</f>
        <v/>
      </c>
      <c r="F56" s="65" t="str">
        <f>VLOOKUP(B56,'[2]Base de datos Propiedades'!$A$1:$D$506,3,0)</f>
        <v>Solvent Resin</v>
      </c>
      <c r="G56" s="230" t="str">
        <f>VLOOKUP(B56,'[2]Base de datos Propiedades'!$A$1:$D$506,4,0)</f>
        <v>Resina poliéster</v>
      </c>
      <c r="H56" s="208">
        <f>VLOOKUP(B56,'[2]Base de datos Propiedades'!$A$1:$M$506,13,0)</f>
        <v>60</v>
      </c>
      <c r="I56" s="68">
        <f t="shared" si="4"/>
        <v>57.861804858562415</v>
      </c>
      <c r="J56" s="68">
        <f t="shared" si="4"/>
        <v>0</v>
      </c>
      <c r="K56" s="68">
        <f t="shared" si="5"/>
        <v>0</v>
      </c>
      <c r="L56" s="76">
        <f t="shared" si="6"/>
        <v>57.861804858562415</v>
      </c>
      <c r="N56"/>
      <c r="O56"/>
      <c r="P56"/>
      <c r="R56"/>
      <c r="S56"/>
      <c r="T56"/>
      <c r="U56"/>
      <c r="V56"/>
    </row>
    <row r="57" spans="1:22" s="15" customFormat="1" x14ac:dyDescent="0.25">
      <c r="A57" s="18"/>
      <c r="B57" s="200" t="s">
        <v>117</v>
      </c>
      <c r="C57" s="65" t="s">
        <v>147</v>
      </c>
      <c r="D57" s="217" t="str">
        <f>IF(F57="Solvent",VLOOKUP(B57,'[1]Base de datos Propiedades'!$A$1:$Y$545,21,0),"")</f>
        <v/>
      </c>
      <c r="E57" s="217" t="str">
        <f t="shared" si="7"/>
        <v/>
      </c>
      <c r="F57" s="65" t="s">
        <v>3</v>
      </c>
      <c r="G57" s="230" t="s">
        <v>5</v>
      </c>
      <c r="H57" s="208">
        <v>100</v>
      </c>
      <c r="I57" s="68">
        <f t="shared" si="4"/>
        <v>0</v>
      </c>
      <c r="J57" s="68">
        <f t="shared" si="4"/>
        <v>0</v>
      </c>
      <c r="K57" s="68">
        <f t="shared" si="5"/>
        <v>0</v>
      </c>
      <c r="L57" s="76">
        <f t="shared" si="6"/>
        <v>0</v>
      </c>
      <c r="N57"/>
      <c r="O57"/>
      <c r="P57"/>
      <c r="R57"/>
      <c r="S57"/>
      <c r="T57"/>
      <c r="U57"/>
      <c r="V57"/>
    </row>
    <row r="58" spans="1:22" s="15" customFormat="1" x14ac:dyDescent="0.25">
      <c r="A58" s="18"/>
      <c r="B58" s="201" t="s">
        <v>15</v>
      </c>
      <c r="C58" s="65" t="s">
        <v>148</v>
      </c>
      <c r="D58" s="217"/>
      <c r="E58" s="217" t="str">
        <f t="shared" si="7"/>
        <v/>
      </c>
      <c r="F58" s="65" t="s">
        <v>3</v>
      </c>
      <c r="G58" s="230" t="str">
        <f>VLOOKUP(B58,'[2]Base de datos Propiedades'!$A$1:$D$506,4,0)</f>
        <v>Sílicas</v>
      </c>
      <c r="H58" s="208">
        <f>VLOOKUP(B58,'[2]Base de datos Propiedades'!$A$1:$M$506,13,0)</f>
        <v>100</v>
      </c>
      <c r="I58" s="68">
        <f t="shared" si="4"/>
        <v>0</v>
      </c>
      <c r="J58" s="68">
        <f t="shared" si="4"/>
        <v>0.76049102807534052</v>
      </c>
      <c r="K58" s="68">
        <f t="shared" si="5"/>
        <v>0</v>
      </c>
      <c r="L58" s="76">
        <f t="shared" si="6"/>
        <v>0.76049102807534052</v>
      </c>
      <c r="N58"/>
      <c r="O58"/>
      <c r="P58"/>
      <c r="R58"/>
      <c r="S58"/>
      <c r="T58"/>
      <c r="U58"/>
      <c r="V58"/>
    </row>
    <row r="59" spans="1:22" s="15" customFormat="1" x14ac:dyDescent="0.25">
      <c r="A59" s="18"/>
      <c r="B59" s="200" t="s">
        <v>129</v>
      </c>
      <c r="C59" s="65" t="s">
        <v>149</v>
      </c>
      <c r="D59" s="217"/>
      <c r="E59" s="217" t="str">
        <f t="shared" si="7"/>
        <v/>
      </c>
      <c r="F59" s="65" t="str">
        <f>VLOOKUP(B59,'[2]Base de datos Propiedades'!$A$1:$D$506,3,0)</f>
        <v>Pigmento</v>
      </c>
      <c r="G59" s="230" t="str">
        <f>VLOOKUP(B59,'[2]Base de datos Propiedades'!$A$1:$D$506,4,0)</f>
        <v>Dióxido de titanio</v>
      </c>
      <c r="H59" s="208">
        <f>VLOOKUP(B59,'[2]Base de datos Propiedades'!$A$1:$M$506,13,0)</f>
        <v>100</v>
      </c>
      <c r="I59" s="68">
        <f t="shared" si="4"/>
        <v>0</v>
      </c>
      <c r="J59" s="68">
        <f t="shared" si="4"/>
        <v>0</v>
      </c>
      <c r="K59" s="68">
        <f t="shared" si="5"/>
        <v>0</v>
      </c>
      <c r="L59" s="76">
        <f t="shared" si="6"/>
        <v>0</v>
      </c>
      <c r="N59"/>
      <c r="O59"/>
      <c r="P59"/>
      <c r="R59"/>
      <c r="S59"/>
      <c r="T59"/>
      <c r="U59"/>
      <c r="V59"/>
    </row>
    <row r="60" spans="1:22" s="15" customFormat="1" x14ac:dyDescent="0.25">
      <c r="A60" s="18"/>
      <c r="B60" s="200" t="s">
        <v>121</v>
      </c>
      <c r="C60" s="65" t="s">
        <v>150</v>
      </c>
      <c r="D60" s="217"/>
      <c r="E60" s="217" t="str">
        <f t="shared" si="7"/>
        <v/>
      </c>
      <c r="F60" s="65" t="s">
        <v>3</v>
      </c>
      <c r="G60" s="230" t="s">
        <v>130</v>
      </c>
      <c r="H60" s="208">
        <v>65</v>
      </c>
      <c r="I60" s="68">
        <f t="shared" si="4"/>
        <v>0</v>
      </c>
      <c r="J60" s="68">
        <f t="shared" si="4"/>
        <v>0</v>
      </c>
      <c r="K60" s="68">
        <f t="shared" si="5"/>
        <v>0</v>
      </c>
      <c r="L60" s="76">
        <f t="shared" si="6"/>
        <v>0</v>
      </c>
      <c r="N60"/>
      <c r="O60"/>
      <c r="P60"/>
      <c r="R60"/>
      <c r="S60"/>
      <c r="T60"/>
      <c r="U60"/>
      <c r="V60"/>
    </row>
    <row r="61" spans="1:22" s="15" customFormat="1" x14ac:dyDescent="0.25">
      <c r="A61" s="18"/>
      <c r="B61" s="200" t="s">
        <v>110</v>
      </c>
      <c r="C61" s="65" t="s">
        <v>151</v>
      </c>
      <c r="D61" s="217" t="str">
        <f>IF(F61="Solvent",VLOOKUP(B61,'[1]Base de datos Propiedades'!$A$1:$Y$545,21,0),"")</f>
        <v/>
      </c>
      <c r="E61" s="217" t="str">
        <f t="shared" si="7"/>
        <v/>
      </c>
      <c r="F61" s="65" t="str">
        <f>VLOOKUP(B61,'[2]Base de datos Propiedades'!$A$1:$D$506,3,0)</f>
        <v>Pigmento</v>
      </c>
      <c r="G61" s="230" t="str">
        <f>VLOOKUP(B61,'[2]Base de datos Propiedades'!$A$1:$D$506,4,0)</f>
        <v>Metálicos</v>
      </c>
      <c r="H61" s="208">
        <f>VLOOKUP(B61,'[2]Base de datos Propiedades'!$A$1:$M$506,13,0)</f>
        <v>64</v>
      </c>
      <c r="I61" s="68">
        <f t="shared" si="4"/>
        <v>0</v>
      </c>
      <c r="J61" s="68">
        <f t="shared" si="4"/>
        <v>0</v>
      </c>
      <c r="K61" s="68">
        <f t="shared" si="5"/>
        <v>0</v>
      </c>
      <c r="L61" s="76">
        <f t="shared" si="6"/>
        <v>0</v>
      </c>
      <c r="N61"/>
      <c r="O61"/>
      <c r="P61"/>
      <c r="Q61"/>
      <c r="R61"/>
      <c r="S61"/>
      <c r="T61"/>
      <c r="U61"/>
      <c r="V61"/>
    </row>
    <row r="62" spans="1:22" ht="15" customHeight="1" x14ac:dyDescent="0.25">
      <c r="B62" s="200" t="s">
        <v>101</v>
      </c>
      <c r="C62" s="65" t="s">
        <v>152</v>
      </c>
      <c r="D62" s="217" t="str">
        <f>IF(F62="Solvent",VLOOKUP(B62,'[1]Base de datos Propiedades'!$A$1:$Y$545,21,0),"")</f>
        <v/>
      </c>
      <c r="E62" s="217" t="str">
        <f t="shared" si="7"/>
        <v/>
      </c>
      <c r="F62" s="65" t="str">
        <f>VLOOKUP(B62,'[2]Base de datos Propiedades'!$A$1:$D$506,3,0)</f>
        <v>Pigmento</v>
      </c>
      <c r="G62" s="230" t="str">
        <f>VLOOKUP(B62,'[2]Base de datos Propiedades'!$A$1:$D$506,4,0)</f>
        <v>Rojos inorgánicos</v>
      </c>
      <c r="H62" s="208">
        <f>VLOOKUP(B62,'[2]Base de datos Propiedades'!$A$1:$M$506,13,0)</f>
        <v>100</v>
      </c>
      <c r="I62" s="68">
        <f t="shared" si="4"/>
        <v>0</v>
      </c>
      <c r="J62" s="68">
        <f t="shared" si="4"/>
        <v>0</v>
      </c>
      <c r="K62" s="68">
        <f t="shared" si="5"/>
        <v>0</v>
      </c>
      <c r="L62" s="76">
        <f t="shared" si="6"/>
        <v>0</v>
      </c>
    </row>
    <row r="63" spans="1:22" x14ac:dyDescent="0.25">
      <c r="B63" s="202" t="s">
        <v>75</v>
      </c>
      <c r="C63" s="71" t="s">
        <v>153</v>
      </c>
      <c r="D63" s="217" t="str">
        <f>IF(F63="Solvent",VLOOKUP(B63,'[1]Base de datos Propiedades'!$A$1:$Y$545,21,0),"")</f>
        <v/>
      </c>
      <c r="E63" s="217" t="str">
        <f t="shared" si="7"/>
        <v/>
      </c>
      <c r="F63" s="65" t="str">
        <f>VLOOKUP(B63,'[2]Base de datos Propiedades'!$A$1:$D$506,3,0)</f>
        <v>Pigmento</v>
      </c>
      <c r="G63" s="230" t="str">
        <f>VLOOKUP(B63,'[2]Base de datos Propiedades'!$A$1:$D$506,4,0)</f>
        <v>Negros</v>
      </c>
      <c r="H63" s="208">
        <f>VLOOKUP(B63,'[2]Base de datos Propiedades'!$A$1:$M$506,13,0)</f>
        <v>100</v>
      </c>
      <c r="I63" s="68">
        <f t="shared" si="4"/>
        <v>0</v>
      </c>
      <c r="J63" s="68">
        <f t="shared" si="4"/>
        <v>0</v>
      </c>
      <c r="K63" s="68">
        <f t="shared" si="5"/>
        <v>0</v>
      </c>
      <c r="L63" s="76">
        <f t="shared" si="6"/>
        <v>0</v>
      </c>
    </row>
    <row r="64" spans="1:22" x14ac:dyDescent="0.25">
      <c r="B64" s="202" t="s">
        <v>89</v>
      </c>
      <c r="C64" s="71" t="s">
        <v>154</v>
      </c>
      <c r="D64" s="217"/>
      <c r="E64" s="217" t="str">
        <f t="shared" si="7"/>
        <v/>
      </c>
      <c r="F64" s="65" t="s">
        <v>3</v>
      </c>
      <c r="G64" s="230" t="s">
        <v>94</v>
      </c>
      <c r="H64" s="208">
        <v>100</v>
      </c>
      <c r="I64" s="68">
        <f t="shared" si="4"/>
        <v>237.41821649582121</v>
      </c>
      <c r="J64" s="68">
        <f t="shared" si="4"/>
        <v>0</v>
      </c>
      <c r="K64" s="68">
        <f t="shared" si="5"/>
        <v>0</v>
      </c>
      <c r="L64" s="76">
        <f t="shared" si="6"/>
        <v>237.41821649582121</v>
      </c>
    </row>
    <row r="65" spans="1:12" ht="15" customHeight="1" x14ac:dyDescent="0.25">
      <c r="B65" s="202" t="s">
        <v>98</v>
      </c>
      <c r="C65" s="71" t="s">
        <v>155</v>
      </c>
      <c r="D65" s="217" t="str">
        <f>IF(F65="Solvent",VLOOKUP(B65,'[1]Base de datos Propiedades'!$A$1:$Y$545,21,0),"")</f>
        <v/>
      </c>
      <c r="E65" s="217" t="str">
        <f t="shared" si="7"/>
        <v/>
      </c>
      <c r="F65" s="65" t="str">
        <f>VLOOKUP(B65,'[2]Base de datos Propiedades'!$A$1:$D$506,3,0)</f>
        <v>Pigmento</v>
      </c>
      <c r="G65" s="230" t="str">
        <f>VLOOKUP(B65,'[2]Base de datos Propiedades'!$A$1:$D$506,4,0)</f>
        <v>Amarillo óxido de hierro</v>
      </c>
      <c r="H65" s="208">
        <f>VLOOKUP(B65,'[2]Base de datos Propiedades'!$A$1:$M$506,13,0)</f>
        <v>100</v>
      </c>
      <c r="I65" s="68">
        <f t="shared" si="4"/>
        <v>0</v>
      </c>
      <c r="J65" s="68">
        <f t="shared" si="4"/>
        <v>0</v>
      </c>
      <c r="K65" s="68">
        <f t="shared" si="5"/>
        <v>0</v>
      </c>
      <c r="L65" s="76">
        <f t="shared" si="6"/>
        <v>0</v>
      </c>
    </row>
    <row r="66" spans="1:12" ht="15" customHeight="1" x14ac:dyDescent="0.25">
      <c r="A66" s="14" t="s">
        <v>13</v>
      </c>
      <c r="B66" s="201" t="s">
        <v>35</v>
      </c>
      <c r="C66" s="72" t="s">
        <v>156</v>
      </c>
      <c r="D66" s="217" t="str">
        <f>IF(F66="Solvent",VLOOKUP(B66,'[1]Base de datos Propiedades'!$A$1:$Y$545,21,0),"")</f>
        <v/>
      </c>
      <c r="E66" s="217" t="str">
        <f t="shared" si="7"/>
        <v/>
      </c>
      <c r="F66" s="65" t="str">
        <f>VLOOKUP(B66,'[2]Base de datos Propiedades'!$A$1:$D$506,3,0)</f>
        <v>Solvent Resin</v>
      </c>
      <c r="G66" s="230" t="str">
        <f>VLOOKUP(B66,'[2]Base de datos Propiedades'!$A$1:$D$506,4,0)</f>
        <v>Resina CAB</v>
      </c>
      <c r="H66" s="208">
        <f>VLOOKUP(B66,'[2]Base de datos Propiedades'!$A$1:$M$506,13,0)</f>
        <v>100</v>
      </c>
      <c r="I66" s="68">
        <f t="shared" si="4"/>
        <v>0</v>
      </c>
      <c r="J66" s="68">
        <f t="shared" si="4"/>
        <v>0</v>
      </c>
      <c r="K66" s="68">
        <f t="shared" si="5"/>
        <v>0</v>
      </c>
      <c r="L66" s="76">
        <f t="shared" si="6"/>
        <v>0</v>
      </c>
    </row>
    <row r="67" spans="1:12" ht="15" customHeight="1" x14ac:dyDescent="0.25">
      <c r="B67" s="201" t="s">
        <v>33</v>
      </c>
      <c r="C67" s="72" t="s">
        <v>157</v>
      </c>
      <c r="D67" s="217" t="str">
        <f>IF(F67="Solvent",VLOOKUP(B67,'[1]Base de datos Propiedades'!$A$1:$Y$545,21,0),"")</f>
        <v/>
      </c>
      <c r="E67" s="217" t="str">
        <f t="shared" si="7"/>
        <v/>
      </c>
      <c r="F67" s="65" t="str">
        <f>VLOOKUP(B67,'[2]Base de datos Propiedades'!$A$1:$D$506,3,0)</f>
        <v>Solvent Resin</v>
      </c>
      <c r="G67" s="230" t="str">
        <f>VLOOKUP(B67,'[2]Base de datos Propiedades'!$A$1:$D$506,4,0)</f>
        <v>Resina CAB</v>
      </c>
      <c r="H67" s="208">
        <f>VLOOKUP(B67,'[2]Base de datos Propiedades'!$A$1:$M$506,13,0)</f>
        <v>100</v>
      </c>
      <c r="I67" s="68">
        <f t="shared" si="4"/>
        <v>11.910006638884683</v>
      </c>
      <c r="J67" s="68">
        <f t="shared" si="4"/>
        <v>0</v>
      </c>
      <c r="K67" s="68">
        <f t="shared" si="5"/>
        <v>0</v>
      </c>
      <c r="L67" s="76">
        <f t="shared" si="6"/>
        <v>11.910006638884683</v>
      </c>
    </row>
    <row r="68" spans="1:12" ht="15" customHeight="1" x14ac:dyDescent="0.25">
      <c r="B68" s="201" t="s">
        <v>6</v>
      </c>
      <c r="C68" s="63" t="s">
        <v>158</v>
      </c>
      <c r="D68" s="217" t="str">
        <f>IF(F68="Solvent",VLOOKUP(B68,'[1]Base de datos Propiedades'!$A$1:$Y$545,21,0),"")</f>
        <v/>
      </c>
      <c r="E68" s="217" t="str">
        <f t="shared" si="7"/>
        <v/>
      </c>
      <c r="F68" s="65" t="str">
        <f>VLOOKUP(B68,'[2]Base de datos Propiedades'!$A$1:$D$506,3,0)</f>
        <v>Solvent Resin</v>
      </c>
      <c r="G68" s="230" t="str">
        <f>VLOOKUP(B68,'[2]Base de datos Propiedades'!$A$1:$D$506,4,0)</f>
        <v>Resina CAB</v>
      </c>
      <c r="H68" s="208">
        <f>VLOOKUP(B68,'[2]Base de datos Propiedades'!$A$1:$M$506,13,0)</f>
        <v>100</v>
      </c>
      <c r="I68" s="68">
        <f t="shared" si="4"/>
        <v>0</v>
      </c>
      <c r="J68" s="68">
        <f t="shared" si="4"/>
        <v>0</v>
      </c>
      <c r="K68" s="68">
        <f t="shared" si="5"/>
        <v>0</v>
      </c>
      <c r="L68" s="76">
        <f t="shared" si="6"/>
        <v>0</v>
      </c>
    </row>
    <row r="69" spans="1:12" ht="15" customHeight="1" x14ac:dyDescent="0.25">
      <c r="B69" s="201" t="s">
        <v>16</v>
      </c>
      <c r="C69" s="72" t="s">
        <v>159</v>
      </c>
      <c r="D69" s="217" t="str">
        <f>IF(F69="Solvent",VLOOKUP(B69,'[1]Base de datos Propiedades'!$A$1:$Y$545,21,0),"")</f>
        <v/>
      </c>
      <c r="E69" s="217" t="str">
        <f t="shared" si="7"/>
        <v/>
      </c>
      <c r="F69" s="65" t="str">
        <f>VLOOKUP(B69,'[2]Base de datos Propiedades'!$A$1:$D$506,3,0)</f>
        <v>Solvent Resin</v>
      </c>
      <c r="G69" s="230" t="str">
        <f>VLOOKUP(B69,'[2]Base de datos Propiedades'!$A$1:$D$506,4,0)</f>
        <v>Resina CAB</v>
      </c>
      <c r="H69" s="208">
        <f>VLOOKUP(B69,'[2]Base de datos Propiedades'!$A$1:$M$506,13,0)</f>
        <v>100</v>
      </c>
      <c r="I69" s="68">
        <f t="shared" si="4"/>
        <v>0</v>
      </c>
      <c r="J69" s="68">
        <f t="shared" si="4"/>
        <v>5.5607992098754835</v>
      </c>
      <c r="K69" s="68">
        <f t="shared" si="5"/>
        <v>0</v>
      </c>
      <c r="L69" s="76">
        <f t="shared" si="6"/>
        <v>5.5607992098754835</v>
      </c>
    </row>
    <row r="70" spans="1:12" ht="15" customHeight="1" x14ac:dyDescent="0.25">
      <c r="B70" s="201" t="s">
        <v>85</v>
      </c>
      <c r="C70" s="72" t="s">
        <v>160</v>
      </c>
      <c r="D70" s="217" t="str">
        <f>IF(F70="Solvent",VLOOKUP(B70,'[1]Base de datos Propiedades'!$A$1:$Y$545,21,0),"")</f>
        <v/>
      </c>
      <c r="E70" s="217" t="str">
        <f t="shared" si="7"/>
        <v/>
      </c>
      <c r="F70" s="65" t="str">
        <f>VLOOKUP(B70,'[2]Base de datos Propiedades'!$A$1:$D$506,3,0)</f>
        <v>Aditivo</v>
      </c>
      <c r="G70" s="230" t="str">
        <f>VLOOKUP(B70,'[2]Base de datos Propiedades'!$A$1:$D$506,4,0)</f>
        <v>Aditivo reológico</v>
      </c>
      <c r="H70" s="208">
        <v>23</v>
      </c>
      <c r="I70" s="68">
        <f t="shared" si="4"/>
        <v>15.567242339097259</v>
      </c>
      <c r="J70" s="68">
        <f t="shared" si="4"/>
        <v>0</v>
      </c>
      <c r="K70" s="68">
        <f t="shared" si="5"/>
        <v>0</v>
      </c>
      <c r="L70" s="76">
        <f t="shared" si="6"/>
        <v>15.567242339097259</v>
      </c>
    </row>
    <row r="71" spans="1:12" ht="15" customHeight="1" x14ac:dyDescent="0.25">
      <c r="B71" s="202" t="s">
        <v>8</v>
      </c>
      <c r="C71" s="65" t="s">
        <v>161</v>
      </c>
      <c r="D71" s="217">
        <f>IF(F71="Solvent",VLOOKUP(B71,'[1]Base de datos Propiedades'!$A$1:$Y$545,21,0),"")</f>
        <v>0.5</v>
      </c>
      <c r="E71" s="217" t="str">
        <f t="shared" si="7"/>
        <v>Medio</v>
      </c>
      <c r="F71" s="65" t="str">
        <f>VLOOKUP(B71,'[2]Base de datos Propiedades'!$A$1:$D$506,3,0)</f>
        <v>Solvent</v>
      </c>
      <c r="G71" s="230" t="str">
        <f>VLOOKUP(B71,'[2]Base de datos Propiedades'!$A$1:$D$506,4,0)</f>
        <v>Solvente alcohol</v>
      </c>
      <c r="H71" s="208">
        <f>VLOOKUP(B71,'[2]Base de datos Propiedades'!$A$1:$M$506,13,0)</f>
        <v>0</v>
      </c>
      <c r="I71" s="68">
        <f t="shared" ref="I71:J86" si="8">I23*I$3/100%</f>
        <v>0</v>
      </c>
      <c r="J71" s="68">
        <f t="shared" si="8"/>
        <v>5.623733653767389E-2</v>
      </c>
      <c r="K71" s="68">
        <f t="shared" si="5"/>
        <v>0</v>
      </c>
      <c r="L71" s="76">
        <f t="shared" si="6"/>
        <v>5.623733653767389E-2</v>
      </c>
    </row>
    <row r="72" spans="1:12" ht="15" customHeight="1" x14ac:dyDescent="0.25">
      <c r="B72" s="202" t="s">
        <v>12</v>
      </c>
      <c r="C72" s="65" t="s">
        <v>162</v>
      </c>
      <c r="D72" s="217">
        <f>IF(F72="Solvent",VLOOKUP(B72,'[1]Base de datos Propiedades'!$A$1:$Y$545,21,0),"")</f>
        <v>1.4</v>
      </c>
      <c r="E72" s="217" t="str">
        <f t="shared" si="7"/>
        <v>Rápido</v>
      </c>
      <c r="F72" s="65" t="str">
        <f>VLOOKUP(B72,'[2]Base de datos Propiedades'!$A$1:$D$506,3,0)</f>
        <v>Solvent</v>
      </c>
      <c r="G72" s="230" t="str">
        <f>VLOOKUP(B72,'[2]Base de datos Propiedades'!$A$1:$D$506,4,0)</f>
        <v>Solvente Éster</v>
      </c>
      <c r="H72" s="208">
        <f>VLOOKUP(B72,'[2]Base de datos Propiedades'!$A$1:$M$506,13,0)</f>
        <v>0</v>
      </c>
      <c r="I72" s="68">
        <f t="shared" si="8"/>
        <v>0</v>
      </c>
      <c r="J72" s="68">
        <f t="shared" si="8"/>
        <v>0</v>
      </c>
      <c r="K72" s="68">
        <f t="shared" si="5"/>
        <v>0</v>
      </c>
      <c r="L72" s="76">
        <f t="shared" si="6"/>
        <v>0</v>
      </c>
    </row>
    <row r="73" spans="1:12" x14ac:dyDescent="0.25">
      <c r="B73" s="202" t="s">
        <v>14</v>
      </c>
      <c r="C73" s="65" t="s">
        <v>163</v>
      </c>
      <c r="D73" s="217">
        <f>IF(F73="Solvent",VLOOKUP(B73,'[1]Base de datos Propiedades'!$A$1:$Y$545,21,0),"")</f>
        <v>0.4</v>
      </c>
      <c r="E73" s="217" t="str">
        <f t="shared" si="7"/>
        <v>Medio</v>
      </c>
      <c r="F73" s="65" t="str">
        <f>VLOOKUP(B73,'[2]Base de datos Propiedades'!$A$1:$D$506,3,0)</f>
        <v>Solvent</v>
      </c>
      <c r="G73" s="230" t="str">
        <f>VLOOKUP(B73,'[2]Base de datos Propiedades'!$A$1:$D$506,4,0)</f>
        <v>Solvente Éster</v>
      </c>
      <c r="H73" s="208">
        <f>VLOOKUP(B73,'[2]Base de datos Propiedades'!$A$1:$M$506,13,0)</f>
        <v>0</v>
      </c>
      <c r="I73" s="68">
        <f t="shared" si="8"/>
        <v>0</v>
      </c>
      <c r="J73" s="68">
        <f t="shared" si="8"/>
        <v>0</v>
      </c>
      <c r="K73" s="68">
        <f t="shared" si="5"/>
        <v>0</v>
      </c>
      <c r="L73" s="76">
        <f t="shared" si="6"/>
        <v>0</v>
      </c>
    </row>
    <row r="74" spans="1:12" x14ac:dyDescent="0.25">
      <c r="B74" s="200" t="s">
        <v>108</v>
      </c>
      <c r="C74" s="65" t="s">
        <v>164</v>
      </c>
      <c r="D74" s="217" t="str">
        <f>IF(F74="Solvent",VLOOKUP(B74,'[1]Base de datos Propiedades'!$A$1:$Y$545,21,0),"")</f>
        <v/>
      </c>
      <c r="E74" s="217" t="str">
        <f t="shared" si="7"/>
        <v/>
      </c>
      <c r="F74" s="65" t="str">
        <f>VLOOKUP(B74,'[2]Base de datos Propiedades'!$A$1:$D$506,3,0)</f>
        <v>Solvent Resin</v>
      </c>
      <c r="G74" s="230" t="str">
        <f>VLOOKUP(B74,'[2]Base de datos Propiedades'!$A$1:$D$506,4,0)</f>
        <v>Resina acrílica</v>
      </c>
      <c r="H74" s="208">
        <f>VLOOKUP(B74,'[2]Base de datos Propiedades'!$A$1:$M$506,13,0)</f>
        <v>61</v>
      </c>
      <c r="I74" s="68">
        <f t="shared" si="8"/>
        <v>0</v>
      </c>
      <c r="J74" s="68">
        <f t="shared" si="8"/>
        <v>0</v>
      </c>
      <c r="K74" s="68">
        <f t="shared" si="5"/>
        <v>0</v>
      </c>
      <c r="L74" s="76">
        <f t="shared" si="6"/>
        <v>0</v>
      </c>
    </row>
    <row r="75" spans="1:12" x14ac:dyDescent="0.25">
      <c r="B75" s="202" t="s">
        <v>99</v>
      </c>
      <c r="C75" s="65" t="s">
        <v>165</v>
      </c>
      <c r="D75" s="217" t="str">
        <f>IF(F75="Solvent",VLOOKUP(B75,'[1]Base de datos Propiedades'!$A$1:$Y$545,21,0),"")</f>
        <v/>
      </c>
      <c r="E75" s="217" t="str">
        <f t="shared" si="7"/>
        <v/>
      </c>
      <c r="F75" s="65" t="str">
        <f>VLOOKUP(B75,'[2]Base de datos Propiedades'!$A$1:$D$506,3,0)</f>
        <v>Solvent Resin</v>
      </c>
      <c r="G75" s="230" t="str">
        <f>VLOOKUP(B75,'[2]Base de datos Propiedades'!$A$1:$D$506,4,0)</f>
        <v>Resina acrílica</v>
      </c>
      <c r="H75" s="208">
        <f>VLOOKUP(B75,'[2]Base de datos Propiedades'!$A$1:$M$506,13,0)</f>
        <v>54</v>
      </c>
      <c r="I75" s="68">
        <f t="shared" si="8"/>
        <v>0</v>
      </c>
      <c r="J75" s="68">
        <f t="shared" si="8"/>
        <v>0</v>
      </c>
      <c r="K75" s="68">
        <f t="shared" si="5"/>
        <v>0</v>
      </c>
      <c r="L75" s="76">
        <f t="shared" si="6"/>
        <v>0</v>
      </c>
    </row>
    <row r="76" spans="1:12" x14ac:dyDescent="0.25">
      <c r="A76" t="s">
        <v>42</v>
      </c>
      <c r="B76" s="203" t="s">
        <v>58</v>
      </c>
      <c r="C76" s="65" t="s">
        <v>166</v>
      </c>
      <c r="D76" s="217" t="str">
        <f>IF(F76="Solvent",VLOOKUP(B76,'[1]Base de datos Propiedades'!$A$1:$Y$545,21,0),"")</f>
        <v/>
      </c>
      <c r="E76" s="217" t="str">
        <f t="shared" si="7"/>
        <v/>
      </c>
      <c r="F76" s="65" t="str">
        <f>VLOOKUP(B76,'[2]Base de datos Propiedades'!$A$1:$D$506,3,0)</f>
        <v>Solvent Resin</v>
      </c>
      <c r="G76" s="230" t="str">
        <f>VLOOKUP(B76,'[2]Base de datos Propiedades'!$A$1:$D$506,4,0)</f>
        <v>Resina acrílica</v>
      </c>
      <c r="H76" s="208">
        <f>VLOOKUP(B76,'[2]Base de datos Propiedades'!$A$1:$M$506,13,0)</f>
        <v>51</v>
      </c>
      <c r="I76" s="68">
        <f t="shared" si="8"/>
        <v>0</v>
      </c>
      <c r="J76" s="68">
        <f t="shared" si="8"/>
        <v>38.522647131739944</v>
      </c>
      <c r="K76" s="68">
        <f t="shared" si="5"/>
        <v>0</v>
      </c>
      <c r="L76" s="76">
        <f t="shared" si="6"/>
        <v>38.522647131739944</v>
      </c>
    </row>
    <row r="77" spans="1:12" x14ac:dyDescent="0.25">
      <c r="A77" t="s">
        <v>42</v>
      </c>
      <c r="B77" s="203" t="s">
        <v>127</v>
      </c>
      <c r="C77" s="65" t="s">
        <v>167</v>
      </c>
      <c r="D77" s="217" t="str">
        <f>IF(F77="Solvent",VLOOKUP(B77,'[1]Base de datos Propiedades'!$A$1:$Y$545,21,0),"")</f>
        <v/>
      </c>
      <c r="E77" s="217" t="str">
        <f t="shared" si="7"/>
        <v/>
      </c>
      <c r="F77" s="65" t="str">
        <f>VLOOKUP(B77,'[2]Base de datos Propiedades'!$A$1:$D$506,3,0)</f>
        <v>Solvent Resin</v>
      </c>
      <c r="G77" s="230" t="str">
        <f>VLOOKUP(B77,'[2]Base de datos Propiedades'!$A$1:$D$506,4,0)</f>
        <v>Resina plastificante</v>
      </c>
      <c r="H77" s="208">
        <f>VLOOKUP(B77,'[2]Base de datos Propiedades'!$A$1:$M$506,13,0)</f>
        <v>100</v>
      </c>
      <c r="I77" s="68">
        <f t="shared" si="8"/>
        <v>0</v>
      </c>
      <c r="J77" s="68">
        <f t="shared" si="8"/>
        <v>0</v>
      </c>
      <c r="K77" s="68">
        <f t="shared" si="5"/>
        <v>0</v>
      </c>
      <c r="L77" s="76">
        <f t="shared" si="6"/>
        <v>0</v>
      </c>
    </row>
    <row r="78" spans="1:12" x14ac:dyDescent="0.25">
      <c r="A78" t="s">
        <v>42</v>
      </c>
      <c r="B78" s="203" t="s">
        <v>59</v>
      </c>
      <c r="C78" s="65" t="s">
        <v>168</v>
      </c>
      <c r="D78" s="217">
        <f>IF(F78="Solvent",VLOOKUP(B78,'[1]Base de datos Propiedades'!$A$1:$Y$545,21,0),"")</f>
        <v>0.03</v>
      </c>
      <c r="E78" s="217" t="str">
        <f t="shared" si="7"/>
        <v>Lento</v>
      </c>
      <c r="F78" s="65" t="str">
        <f>VLOOKUP(B78,'[2]Base de datos Propiedades'!$A$1:$D$506,3,0)</f>
        <v>Solvent</v>
      </c>
      <c r="G78" s="230" t="str">
        <f>VLOOKUP(B78,'[2]Base de datos Propiedades'!$A$1:$D$506,4,0)</f>
        <v>Solvente Éster</v>
      </c>
      <c r="H78" s="208">
        <f>VLOOKUP(B78,'[2]Base de datos Propiedades'!$A$1:$M$506,13,0)</f>
        <v>0</v>
      </c>
      <c r="I78" s="68">
        <f t="shared" si="8"/>
        <v>0</v>
      </c>
      <c r="J78" s="68">
        <f t="shared" si="8"/>
        <v>2.7567321832193081</v>
      </c>
      <c r="K78" s="68">
        <f t="shared" si="5"/>
        <v>0</v>
      </c>
      <c r="L78" s="76">
        <f t="shared" si="6"/>
        <v>2.7567321832193081</v>
      </c>
    </row>
    <row r="79" spans="1:12" x14ac:dyDescent="0.25">
      <c r="A79" t="s">
        <v>42</v>
      </c>
      <c r="B79" s="203" t="s">
        <v>100</v>
      </c>
      <c r="C79" s="65" t="s">
        <v>169</v>
      </c>
      <c r="D79" s="217" t="str">
        <f>IF(F79="Solvent",VLOOKUP(B79,'[1]Base de datos Propiedades'!$A$1:$Y$545,21,0),"")</f>
        <v/>
      </c>
      <c r="E79" s="217" t="str">
        <f t="shared" si="7"/>
        <v/>
      </c>
      <c r="F79" s="65" t="str">
        <f>VLOOKUP(B79,'[2]Base de datos Propiedades'!$A$1:$D$506,3,0)</f>
        <v>Aditivo</v>
      </c>
      <c r="G79" s="230" t="str">
        <f>VLOOKUP(B79,'[2]Base de datos Propiedades'!$A$1:$D$506,4,0)</f>
        <v>Humectantes&amp;Surfactantes</v>
      </c>
      <c r="H79" s="208">
        <f>VLOOKUP(B79,'[2]Base de datos Propiedades'!$A$1:$M$506,13,0)</f>
        <v>100</v>
      </c>
      <c r="I79" s="68">
        <f t="shared" si="8"/>
        <v>0</v>
      </c>
      <c r="J79" s="68">
        <f t="shared" si="8"/>
        <v>0</v>
      </c>
      <c r="K79" s="68">
        <f t="shared" si="5"/>
        <v>0</v>
      </c>
      <c r="L79" s="76">
        <f t="shared" si="6"/>
        <v>0</v>
      </c>
    </row>
    <row r="80" spans="1:12" x14ac:dyDescent="0.25">
      <c r="A80" t="s">
        <v>42</v>
      </c>
      <c r="B80" s="201" t="s">
        <v>68</v>
      </c>
      <c r="C80" s="72" t="s">
        <v>170</v>
      </c>
      <c r="D80" s="217" t="str">
        <f>IF(F80="Solvent",VLOOKUP(B80,'[1]Base de datos Propiedades'!$A$1:$Y$545,21,0),"")</f>
        <v/>
      </c>
      <c r="E80" s="217" t="str">
        <f t="shared" si="7"/>
        <v/>
      </c>
      <c r="F80" s="65" t="str">
        <f>VLOOKUP(B80,'[2]Base de datos Propiedades'!$A$1:$D$506,3,0)</f>
        <v>Aditivo</v>
      </c>
      <c r="G80" s="230" t="str">
        <f>VLOOKUP(B80,'[2]Base de datos Propiedades'!$A$1:$D$506,4,0)</f>
        <v>Humectantes&amp;Surfactantes</v>
      </c>
      <c r="H80" s="208">
        <f>VLOOKUP(B80,'[2]Base de datos Propiedades'!$A$1:$M$506,13,0)</f>
        <v>45</v>
      </c>
      <c r="I80" s="68">
        <f t="shared" si="8"/>
        <v>0</v>
      </c>
      <c r="J80" s="68">
        <f t="shared" si="8"/>
        <v>0</v>
      </c>
      <c r="K80" s="68">
        <f t="shared" si="5"/>
        <v>0</v>
      </c>
      <c r="L80" s="76">
        <f t="shared" si="6"/>
        <v>0</v>
      </c>
    </row>
    <row r="81" spans="1:12" x14ac:dyDescent="0.25">
      <c r="A81" t="s">
        <v>42</v>
      </c>
      <c r="B81" s="201" t="s">
        <v>87</v>
      </c>
      <c r="C81" s="72" t="s">
        <v>171</v>
      </c>
      <c r="D81" s="217" t="str">
        <f>IF(F81="Solvent",VLOOKUP(B81,'[1]Base de datos Propiedades'!$A$1:$Y$545,21,0),"")</f>
        <v/>
      </c>
      <c r="E81" s="217" t="str">
        <f t="shared" si="7"/>
        <v/>
      </c>
      <c r="F81" s="65" t="str">
        <f>VLOOKUP(B81,'[2]Base de datos Propiedades'!$A$1:$D$506,3,0)</f>
        <v>Aditivo</v>
      </c>
      <c r="G81" s="230" t="str">
        <f>VLOOKUP(B81,'[2]Base de datos Propiedades'!$A$1:$D$506,4,0)</f>
        <v>Humectantes&amp;Surfactantes</v>
      </c>
      <c r="H81" s="208">
        <f>VLOOKUP(B81,'[2]Base de datos Propiedades'!$A$1:$M$506,13,0)</f>
        <v>100</v>
      </c>
      <c r="I81" s="68">
        <f t="shared" si="8"/>
        <v>4.8692059371148959</v>
      </c>
      <c r="J81" s="68">
        <f t="shared" si="8"/>
        <v>0</v>
      </c>
      <c r="K81" s="68">
        <f t="shared" si="5"/>
        <v>0</v>
      </c>
      <c r="L81" s="76">
        <f t="shared" si="6"/>
        <v>4.8692059371148959</v>
      </c>
    </row>
    <row r="82" spans="1:12" x14ac:dyDescent="0.25">
      <c r="B82" s="200" t="s">
        <v>97</v>
      </c>
      <c r="C82" s="65" t="s">
        <v>172</v>
      </c>
      <c r="D82" s="217"/>
      <c r="E82" s="217" t="str">
        <f t="shared" si="7"/>
        <v/>
      </c>
      <c r="F82" s="65" t="s">
        <v>74</v>
      </c>
      <c r="G82" s="230" t="s">
        <v>79</v>
      </c>
      <c r="H82" s="208">
        <v>30</v>
      </c>
      <c r="I82" s="68">
        <f t="shared" si="8"/>
        <v>0</v>
      </c>
      <c r="J82" s="68">
        <f t="shared" si="8"/>
        <v>0</v>
      </c>
      <c r="K82" s="68">
        <f t="shared" si="5"/>
        <v>0</v>
      </c>
      <c r="L82" s="76">
        <f t="shared" si="6"/>
        <v>0</v>
      </c>
    </row>
    <row r="83" spans="1:12" x14ac:dyDescent="0.25">
      <c r="A83" t="s">
        <v>42</v>
      </c>
      <c r="B83" s="200" t="s">
        <v>102</v>
      </c>
      <c r="C83" s="65" t="s">
        <v>173</v>
      </c>
      <c r="D83" s="217" t="str">
        <f>IF(F83="Solvent",VLOOKUP(B83,'[1]Base de datos Propiedades'!$A$1:$Y$545,21,0),"")</f>
        <v/>
      </c>
      <c r="E83" s="217" t="str">
        <f t="shared" si="7"/>
        <v/>
      </c>
      <c r="F83" s="65" t="str">
        <f>VLOOKUP(B83,'[2]Base de datos Propiedades'!$A$1:$D$506,3,0)</f>
        <v>Aditivo</v>
      </c>
      <c r="G83" s="230" t="str">
        <f>VLOOKUP(B83,'[2]Base de datos Propiedades'!$A$1:$D$506,4,0)</f>
        <v xml:space="preserve">UV&amp;Hals </v>
      </c>
      <c r="H83" s="208">
        <f>VLOOKUP(B83,'[2]Base de datos Propiedades'!$A$1:$M$506,13,0)</f>
        <v>100</v>
      </c>
      <c r="I83" s="68">
        <f t="shared" si="8"/>
        <v>0</v>
      </c>
      <c r="J83" s="68">
        <f t="shared" si="8"/>
        <v>0</v>
      </c>
      <c r="K83" s="68">
        <f t="shared" si="5"/>
        <v>0</v>
      </c>
      <c r="L83" s="76">
        <f t="shared" si="6"/>
        <v>0</v>
      </c>
    </row>
    <row r="84" spans="1:12" x14ac:dyDescent="0.25">
      <c r="A84" t="s">
        <v>42</v>
      </c>
      <c r="B84" s="200" t="s">
        <v>124</v>
      </c>
      <c r="C84" s="65" t="s">
        <v>174</v>
      </c>
      <c r="D84" s="217" t="str">
        <f>IF(F84="Solvent",VLOOKUP(B84,'[1]Base de datos Propiedades'!$A$1:$Y$545,21,0),"")</f>
        <v/>
      </c>
      <c r="E84" s="217" t="str">
        <f t="shared" si="7"/>
        <v/>
      </c>
      <c r="F84" s="65" t="str">
        <f>VLOOKUP(B84,'[2]Base de datos Propiedades'!$A$1:$D$506,3,0)</f>
        <v>Aditivo</v>
      </c>
      <c r="G84" s="230" t="str">
        <f>VLOOKUP(B84,'[2]Base de datos Propiedades'!$A$1:$D$506,4,0)</f>
        <v xml:space="preserve">UV&amp;Hals </v>
      </c>
      <c r="H84" s="208">
        <f>VLOOKUP(B84,'[2]Base de datos Propiedades'!$A$1:$M$506,13,0)</f>
        <v>100</v>
      </c>
      <c r="I84" s="68">
        <f t="shared" si="8"/>
        <v>0</v>
      </c>
      <c r="J84" s="68">
        <f t="shared" si="8"/>
        <v>0</v>
      </c>
      <c r="K84" s="68">
        <f t="shared" si="5"/>
        <v>0</v>
      </c>
      <c r="L84" s="76">
        <f t="shared" si="6"/>
        <v>0</v>
      </c>
    </row>
    <row r="85" spans="1:12" x14ac:dyDescent="0.25">
      <c r="A85" t="s">
        <v>42</v>
      </c>
      <c r="B85" s="203" t="s">
        <v>62</v>
      </c>
      <c r="C85" s="65" t="s">
        <v>175</v>
      </c>
      <c r="D85" s="217" t="str">
        <f>IF(F85="Solvent",VLOOKUP(B85,'[1]Base de datos Propiedades'!$A$1:$Y$545,21,0),"")</f>
        <v/>
      </c>
      <c r="E85" s="217" t="str">
        <f t="shared" si="7"/>
        <v/>
      </c>
      <c r="F85" s="65" t="str">
        <f>VLOOKUP(B85,'[2]Base de datos Propiedades'!$A$1:$D$506,3,0)</f>
        <v>Aditivo</v>
      </c>
      <c r="G85" s="230" t="str">
        <f>VLOOKUP(B85,'[2]Base de datos Propiedades'!$A$1:$D$506,4,0)</f>
        <v>Otros</v>
      </c>
      <c r="H85" s="208">
        <f>VLOOKUP(B85,'[2]Base de datos Propiedades'!$A$1:$M$506,13,0)</f>
        <v>100</v>
      </c>
      <c r="I85" s="68">
        <f t="shared" si="8"/>
        <v>0</v>
      </c>
      <c r="J85" s="68">
        <f t="shared" si="8"/>
        <v>1.2709609416140966</v>
      </c>
      <c r="K85" s="68">
        <f t="shared" si="5"/>
        <v>0</v>
      </c>
      <c r="L85" s="76">
        <f t="shared" si="6"/>
        <v>1.2709609416140966</v>
      </c>
    </row>
    <row r="86" spans="1:12" x14ac:dyDescent="0.25">
      <c r="B86" s="203" t="s">
        <v>103</v>
      </c>
      <c r="C86" s="65" t="s">
        <v>176</v>
      </c>
      <c r="D86" s="217" t="str">
        <f>IF(F86="Solvent",VLOOKUP(B86,'[1]Base de datos Propiedades'!$A$1:$Y$545,21,0),"")</f>
        <v/>
      </c>
      <c r="E86" s="217" t="str">
        <f t="shared" si="7"/>
        <v/>
      </c>
      <c r="F86" s="65" t="str">
        <f>VLOOKUP(B86,'[2]Base de datos Propiedades'!$A$1:$D$506,3,0)</f>
        <v>Aditivo</v>
      </c>
      <c r="G86" s="230" t="str">
        <f>VLOOKUP(B86,'[2]Base de datos Propiedades'!$A$1:$D$506,4,0)</f>
        <v>Anticrater y nivelación (tensión superficial)</v>
      </c>
      <c r="H86" s="208">
        <f>VLOOKUP(B86,'[2]Base de datos Propiedades'!$A$1:$M$506,13,0)</f>
        <v>99</v>
      </c>
      <c r="I86" s="68">
        <f t="shared" si="8"/>
        <v>0</v>
      </c>
      <c r="J86" s="68">
        <f t="shared" si="8"/>
        <v>0</v>
      </c>
      <c r="K86" s="68">
        <f t="shared" si="5"/>
        <v>0</v>
      </c>
      <c r="L86" s="76">
        <f t="shared" si="6"/>
        <v>0</v>
      </c>
    </row>
    <row r="87" spans="1:12" ht="15.75" customHeight="1" x14ac:dyDescent="0.25">
      <c r="B87" s="203" t="s">
        <v>71</v>
      </c>
      <c r="C87" s="65" t="s">
        <v>177</v>
      </c>
      <c r="D87" s="217" t="str">
        <f>IF(F87="Solvent",VLOOKUP(B87,'[1]Base de datos Propiedades'!$A$1:$Y$545,21,0),"")</f>
        <v/>
      </c>
      <c r="E87" s="217" t="str">
        <f t="shared" si="7"/>
        <v/>
      </c>
      <c r="F87" s="65" t="str">
        <f>VLOOKUP(B87,'[2]Base de datos Propiedades'!$A$1:$D$506,3,0)</f>
        <v>Aditivo</v>
      </c>
      <c r="G87" s="230" t="str">
        <f>VLOOKUP(B87,'[2]Base de datos Propiedades'!$A$1:$D$506,4,0)</f>
        <v>Anticrater y nivelación (tensión superficial)</v>
      </c>
      <c r="H87" s="208">
        <f>VLOOKUP(B87,'[2]Base de datos Propiedades'!$A$1:$M$506,13,0)</f>
        <v>100</v>
      </c>
      <c r="I87" s="68">
        <f t="shared" ref="I87:J101" si="9">I39*I$3/100%</f>
        <v>0</v>
      </c>
      <c r="J87" s="68">
        <f t="shared" si="9"/>
        <v>0.57282746664297313</v>
      </c>
      <c r="K87" s="68">
        <f t="shared" si="5"/>
        <v>0</v>
      </c>
      <c r="L87" s="76">
        <f t="shared" si="6"/>
        <v>0.57282746664297313</v>
      </c>
    </row>
    <row r="88" spans="1:12" x14ac:dyDescent="0.25">
      <c r="B88" s="201" t="s">
        <v>34</v>
      </c>
      <c r="C88" s="72" t="s">
        <v>178</v>
      </c>
      <c r="D88" s="217" t="str">
        <f>IF(F88="Solvent",VLOOKUP(B88,'[1]Base de datos Propiedades'!$A$1:$Y$545,21,0),"")</f>
        <v/>
      </c>
      <c r="E88" s="217" t="str">
        <f t="shared" si="7"/>
        <v/>
      </c>
      <c r="F88" s="65" t="str">
        <f>VLOOKUP(B88,'[2]Base de datos Propiedades'!$A$1:$D$506,3,0)</f>
        <v>Solvent Resin</v>
      </c>
      <c r="G88" s="230" t="str">
        <f>VLOOKUP(B88,'[2]Base de datos Propiedades'!$A$1:$D$506,4,0)</f>
        <v>Resina CAB</v>
      </c>
      <c r="H88" s="208">
        <f>VLOOKUP(B88,'[2]Base de datos Propiedades'!$A$1:$M$506,13,0)</f>
        <v>100</v>
      </c>
      <c r="I88" s="68">
        <f t="shared" si="9"/>
        <v>0</v>
      </c>
      <c r="J88" s="68">
        <f t="shared" si="9"/>
        <v>0</v>
      </c>
      <c r="K88" s="68">
        <f t="shared" si="5"/>
        <v>0</v>
      </c>
      <c r="L88" s="76">
        <f t="shared" si="6"/>
        <v>0</v>
      </c>
    </row>
    <row r="89" spans="1:12" x14ac:dyDescent="0.25">
      <c r="B89" s="201" t="s">
        <v>63</v>
      </c>
      <c r="C89" s="72" t="s">
        <v>179</v>
      </c>
      <c r="D89" s="217">
        <f>IF(F89="Solvent",VLOOKUP(B89,'[1]Base de datos Propiedades'!$A$1:$Y$545,21,0),"")</f>
        <v>6.3</v>
      </c>
      <c r="E89" s="217" t="str">
        <f t="shared" si="7"/>
        <v>Rápido</v>
      </c>
      <c r="F89" s="65" t="str">
        <f>VLOOKUP(B89,'[2]Base de datos Propiedades'!$A$1:$D$506,3,0)</f>
        <v>Solvent</v>
      </c>
      <c r="G89" s="230" t="str">
        <f>VLOOKUP(B89,'[2]Base de datos Propiedades'!$A$1:$D$506,4,0)</f>
        <v>Solvente cetona</v>
      </c>
      <c r="H89" s="208">
        <f>VLOOKUP(B89,'[2]Base de datos Propiedades'!$A$1:$M$506,13,0)</f>
        <v>0</v>
      </c>
      <c r="I89" s="68">
        <f t="shared" si="9"/>
        <v>0</v>
      </c>
      <c r="J89" s="68">
        <f t="shared" si="9"/>
        <v>0</v>
      </c>
      <c r="K89" s="68">
        <f t="shared" si="5"/>
        <v>0</v>
      </c>
      <c r="L89" s="76">
        <f t="shared" si="6"/>
        <v>0</v>
      </c>
    </row>
    <row r="90" spans="1:12" x14ac:dyDescent="0.25">
      <c r="A90" t="s">
        <v>43</v>
      </c>
      <c r="B90" s="201" t="s">
        <v>128</v>
      </c>
      <c r="C90" s="72" t="s">
        <v>180</v>
      </c>
      <c r="D90" s="217">
        <f>IF(F90="Solvent",VLOOKUP(B90,'[1]Base de datos Propiedades'!$A$1:$Y$545,21,0),"")</f>
        <v>3.8</v>
      </c>
      <c r="E90" s="217" t="str">
        <f t="shared" si="7"/>
        <v>Rápido</v>
      </c>
      <c r="F90" s="65" t="str">
        <f>VLOOKUP(B90,'[2]Base de datos Propiedades'!$A$1:$D$506,3,0)</f>
        <v>Solvent</v>
      </c>
      <c r="G90" s="230" t="str">
        <f>VLOOKUP(B90,'[2]Base de datos Propiedades'!$A$1:$D$506,4,0)</f>
        <v>Solvente cetona</v>
      </c>
      <c r="H90" s="208">
        <f>VLOOKUP(B90,'[2]Base de datos Propiedades'!$A$1:$M$506,13,0)</f>
        <v>0</v>
      </c>
      <c r="I90" s="68">
        <f t="shared" si="9"/>
        <v>0</v>
      </c>
      <c r="J90" s="68">
        <f t="shared" si="9"/>
        <v>0</v>
      </c>
      <c r="K90" s="68">
        <f t="shared" si="5"/>
        <v>0</v>
      </c>
      <c r="L90" s="76">
        <f t="shared" si="6"/>
        <v>0</v>
      </c>
    </row>
    <row r="91" spans="1:12" x14ac:dyDescent="0.25">
      <c r="A91" t="s">
        <v>43</v>
      </c>
      <c r="B91" s="201" t="s">
        <v>18</v>
      </c>
      <c r="C91" s="72" t="s">
        <v>181</v>
      </c>
      <c r="D91" s="217">
        <f>IF(F91="Solvent",VLOOKUP(B91,'[1]Base de datos Propiedades'!$A$1:$Y$545,21,0),"")</f>
        <v>1.6</v>
      </c>
      <c r="E91" s="217" t="str">
        <f t="shared" si="7"/>
        <v>Rápido</v>
      </c>
      <c r="F91" s="65" t="str">
        <f>VLOOKUP(B91,'[2]Base de datos Propiedades'!$A$1:$D$506,3,0)</f>
        <v>Solvent</v>
      </c>
      <c r="G91" s="230" t="str">
        <f>VLOOKUP(B91,'[2]Base de datos Propiedades'!$A$1:$D$506,4,0)</f>
        <v>Solvente cetona</v>
      </c>
      <c r="H91" s="208">
        <f>VLOOKUP(B91,'[2]Base de datos Propiedades'!$A$1:$M$506,13,0)</f>
        <v>0</v>
      </c>
      <c r="I91" s="68">
        <f t="shared" si="9"/>
        <v>0</v>
      </c>
      <c r="J91" s="68">
        <f t="shared" si="9"/>
        <v>1.1576868530501008</v>
      </c>
      <c r="K91" s="68">
        <f t="shared" si="5"/>
        <v>0</v>
      </c>
      <c r="L91" s="76">
        <f t="shared" si="6"/>
        <v>1.1576868530501008</v>
      </c>
    </row>
    <row r="92" spans="1:12" x14ac:dyDescent="0.25">
      <c r="A92" t="s">
        <v>43</v>
      </c>
      <c r="B92" s="200" t="s">
        <v>11</v>
      </c>
      <c r="C92" s="65" t="s">
        <v>182</v>
      </c>
      <c r="D92" s="217">
        <f>IF(F92="Solvent",VLOOKUP(B92,'[1]Base de datos Propiedades'!$A$1:$Y$545,21,0),"")</f>
        <v>0.28999999999999998</v>
      </c>
      <c r="E92" s="217" t="str">
        <f t="shared" si="7"/>
        <v>Lento</v>
      </c>
      <c r="F92" s="65" t="str">
        <f>VLOOKUP(B92,'[2]Base de datos Propiedades'!$A$1:$D$506,3,0)</f>
        <v>Solvent</v>
      </c>
      <c r="G92" s="230" t="str">
        <f>VLOOKUP(B92,'[2]Base de datos Propiedades'!$A$1:$D$506,4,0)</f>
        <v>Solvente aromático</v>
      </c>
      <c r="H92" s="208">
        <f>VLOOKUP(B92,'[2]Base de datos Propiedades'!$A$1:$M$506,13,0)</f>
        <v>0</v>
      </c>
      <c r="I92" s="68">
        <f t="shared" si="9"/>
        <v>0</v>
      </c>
      <c r="J92" s="68">
        <f t="shared" si="9"/>
        <v>0</v>
      </c>
      <c r="K92" s="68">
        <f t="shared" si="5"/>
        <v>0</v>
      </c>
      <c r="L92" s="76">
        <f t="shared" si="6"/>
        <v>0</v>
      </c>
    </row>
    <row r="93" spans="1:12" x14ac:dyDescent="0.25">
      <c r="A93" t="s">
        <v>43</v>
      </c>
      <c r="B93" s="200" t="s">
        <v>114</v>
      </c>
      <c r="C93" s="65" t="s">
        <v>183</v>
      </c>
      <c r="D93" s="217">
        <v>0.7</v>
      </c>
      <c r="E93" s="217" t="str">
        <f t="shared" si="7"/>
        <v>Medio</v>
      </c>
      <c r="F93" s="65" t="str">
        <f>VLOOKUP(B93,'[2]Base de datos Propiedades'!$A$1:$D$506,3,0)</f>
        <v>Solvent</v>
      </c>
      <c r="G93" s="230" t="str">
        <f>VLOOKUP(B93,'[2]Base de datos Propiedades'!$A$1:$D$506,4,0)</f>
        <v>Aromatico</v>
      </c>
      <c r="H93" s="208">
        <f>VLOOKUP(B93,'[2]Base de datos Propiedades'!$A$1:$M$506,13,0)</f>
        <v>0</v>
      </c>
      <c r="I93" s="68">
        <f t="shared" si="9"/>
        <v>0</v>
      </c>
      <c r="J93" s="68">
        <f t="shared" si="9"/>
        <v>0</v>
      </c>
      <c r="K93" s="68">
        <f t="shared" si="5"/>
        <v>0</v>
      </c>
      <c r="L93" s="76">
        <f t="shared" si="6"/>
        <v>0</v>
      </c>
    </row>
    <row r="94" spans="1:12" x14ac:dyDescent="0.25">
      <c r="A94" t="s">
        <v>43</v>
      </c>
      <c r="B94" s="200" t="s">
        <v>9</v>
      </c>
      <c r="C94" s="65" t="s">
        <v>184</v>
      </c>
      <c r="D94" s="217">
        <f>IF(F94="Solvent",VLOOKUP(B94,'[1]Base de datos Propiedades'!$A$1:$Y$545,21,0),"")</f>
        <v>0.7</v>
      </c>
      <c r="E94" s="217" t="str">
        <f t="shared" si="7"/>
        <v>Medio</v>
      </c>
      <c r="F94" s="65" t="str">
        <f>VLOOKUP(B94,'[2]Base de datos Propiedades'!$A$1:$D$506,3,0)</f>
        <v>Solvent</v>
      </c>
      <c r="G94" s="230" t="str">
        <f>VLOOKUP(B94,'[2]Base de datos Propiedades'!$A$1:$D$506,4,0)</f>
        <v>Solvente aromático</v>
      </c>
      <c r="H94" s="208">
        <f>VLOOKUP(B94,'[2]Base de datos Propiedades'!$A$1:$M$506,13,0)</f>
        <v>0</v>
      </c>
      <c r="I94" s="68">
        <f t="shared" si="9"/>
        <v>0</v>
      </c>
      <c r="J94" s="68">
        <f t="shared" si="9"/>
        <v>10.135900425409133</v>
      </c>
      <c r="K94" s="68">
        <f t="shared" si="5"/>
        <v>0</v>
      </c>
      <c r="L94" s="76">
        <f t="shared" si="6"/>
        <v>10.135900425409133</v>
      </c>
    </row>
    <row r="95" spans="1:12" x14ac:dyDescent="0.25">
      <c r="A95" t="s">
        <v>43</v>
      </c>
      <c r="B95" s="200" t="s">
        <v>65</v>
      </c>
      <c r="C95" s="65" t="s">
        <v>185</v>
      </c>
      <c r="D95" s="217" t="str">
        <f>IF(F95="Solvent",VLOOKUP(B95,'[1]Base de datos Propiedades'!$A$1:$Y$545,21,0),"")</f>
        <v/>
      </c>
      <c r="E95" s="217" t="str">
        <f t="shared" si="7"/>
        <v/>
      </c>
      <c r="F95" s="65" t="str">
        <f>VLOOKUP(B95,'[2]Base de datos Propiedades'!$A$1:$D$506,3,0)</f>
        <v>Solvent Resin</v>
      </c>
      <c r="G95" s="230" t="str">
        <f>VLOOKUP(B95,'[2]Base de datos Propiedades'!$A$1:$D$506,4,0)</f>
        <v>Resina acrílica</v>
      </c>
      <c r="H95" s="208">
        <f>VLOOKUP(B95,'[2]Base de datos Propiedades'!$A$1:$M$506,13,0)</f>
        <v>70</v>
      </c>
      <c r="I95" s="68">
        <f t="shared" si="9"/>
        <v>0</v>
      </c>
      <c r="J95" s="68">
        <f t="shared" si="9"/>
        <v>0</v>
      </c>
      <c r="K95" s="68">
        <f t="shared" si="5"/>
        <v>0</v>
      </c>
      <c r="L95" s="76">
        <f t="shared" si="6"/>
        <v>0</v>
      </c>
    </row>
    <row r="96" spans="1:12" x14ac:dyDescent="0.25">
      <c r="B96" s="200" t="s">
        <v>106</v>
      </c>
      <c r="C96" s="65" t="s">
        <v>186</v>
      </c>
      <c r="D96" s="217" t="str">
        <f>IF(F96="Solvent",VLOOKUP(B96,'[1]Base de datos Propiedades'!$A$1:$Y$545,21,0),"")</f>
        <v/>
      </c>
      <c r="E96" s="217" t="str">
        <f t="shared" si="7"/>
        <v/>
      </c>
      <c r="F96" s="65" t="str">
        <f>VLOOKUP(B96,'[2]Base de datos Propiedades'!$A$1:$D$506,3,0)</f>
        <v>Aditivo</v>
      </c>
      <c r="G96" s="230" t="str">
        <f>VLOOKUP(B96,'[2]Base de datos Propiedades'!$A$1:$D$506,4,0)</f>
        <v>Aditivo reológico</v>
      </c>
      <c r="H96" s="208">
        <f>VLOOKUP(B96,'[2]Base de datos Propiedades'!$A$1:$M$506,13,0)</f>
        <v>51.732999999999997</v>
      </c>
      <c r="I96" s="68">
        <f t="shared" si="9"/>
        <v>0</v>
      </c>
      <c r="J96" s="68">
        <f t="shared" si="9"/>
        <v>0</v>
      </c>
      <c r="K96" s="68">
        <f t="shared" si="5"/>
        <v>0</v>
      </c>
      <c r="L96" s="76">
        <f t="shared" si="6"/>
        <v>0</v>
      </c>
    </row>
    <row r="97" spans="2:12" x14ac:dyDescent="0.25">
      <c r="B97" s="204" t="s">
        <v>119</v>
      </c>
      <c r="C97" s="65" t="s">
        <v>187</v>
      </c>
      <c r="D97" s="217"/>
      <c r="E97" s="217" t="str">
        <f t="shared" si="7"/>
        <v/>
      </c>
      <c r="F97" s="65" t="s">
        <v>74</v>
      </c>
      <c r="G97" s="230" t="s">
        <v>95</v>
      </c>
      <c r="H97" s="208">
        <v>100</v>
      </c>
      <c r="I97" s="68">
        <f t="shared" si="9"/>
        <v>0</v>
      </c>
      <c r="J97" s="68">
        <f t="shared" si="9"/>
        <v>0</v>
      </c>
      <c r="K97" s="68">
        <f t="shared" si="5"/>
        <v>0</v>
      </c>
      <c r="L97" s="76">
        <f t="shared" si="6"/>
        <v>0</v>
      </c>
    </row>
    <row r="98" spans="2:12" x14ac:dyDescent="0.25">
      <c r="B98" s="200" t="s">
        <v>107</v>
      </c>
      <c r="C98" s="65" t="s">
        <v>188</v>
      </c>
      <c r="D98" s="217" t="str">
        <f>IF(F98="Solvent",VLOOKUP(B98,'[1]Base de datos Propiedades'!$A$1:$Y$545,21,0),"")</f>
        <v/>
      </c>
      <c r="E98" s="217" t="str">
        <f t="shared" si="7"/>
        <v/>
      </c>
      <c r="F98" s="65" t="str">
        <f>VLOOKUP(B98,'[2]Base de datos Propiedades'!$A$1:$D$506,3,0)</f>
        <v>Aditivo</v>
      </c>
      <c r="G98" s="230" t="str">
        <f>VLOOKUP(B98,'[2]Base de datos Propiedades'!$A$1:$D$506,4,0)</f>
        <v>Aditivo reológico</v>
      </c>
      <c r="H98" s="208">
        <f>VLOOKUP(B98,'[2]Base de datos Propiedades'!$A$1:$M$506,13,0)</f>
        <v>100</v>
      </c>
      <c r="I98" s="68">
        <f t="shared" si="9"/>
        <v>0</v>
      </c>
      <c r="J98" s="68">
        <f t="shared" si="9"/>
        <v>0</v>
      </c>
      <c r="K98" s="68">
        <f t="shared" si="5"/>
        <v>0</v>
      </c>
      <c r="L98" s="76">
        <f t="shared" si="6"/>
        <v>0</v>
      </c>
    </row>
    <row r="99" spans="2:12" x14ac:dyDescent="0.25">
      <c r="B99" s="200" t="s">
        <v>112</v>
      </c>
      <c r="C99" s="65" t="s">
        <v>189</v>
      </c>
      <c r="D99" s="217">
        <f>IF(F99="Solvent",VLOOKUP(B99,'[1]Base de datos Propiedades'!$A$1:$Y$545,21,0),"")</f>
        <v>0.19</v>
      </c>
      <c r="E99" s="217" t="str">
        <f t="shared" si="7"/>
        <v>Lento</v>
      </c>
      <c r="F99" s="65" t="str">
        <f>VLOOKUP(B99,'[2]Base de datos Propiedades'!$A$1:$D$506,3,0)</f>
        <v>Solvent</v>
      </c>
      <c r="G99" s="230" t="str">
        <f>VLOOKUP(B99,'[2]Base de datos Propiedades'!$A$1:$D$506,4,0)</f>
        <v>Solvente Éster</v>
      </c>
      <c r="H99" s="208">
        <f>VLOOKUP(B99,'[2]Base de datos Propiedades'!$A$1:$M$506,13,0)</f>
        <v>0</v>
      </c>
      <c r="I99" s="68">
        <f t="shared" si="9"/>
        <v>0</v>
      </c>
      <c r="J99" s="68">
        <f t="shared" si="9"/>
        <v>0</v>
      </c>
      <c r="K99" s="68">
        <f t="shared" si="5"/>
        <v>0</v>
      </c>
      <c r="L99" s="76">
        <f t="shared" si="6"/>
        <v>0</v>
      </c>
    </row>
    <row r="100" spans="2:12" x14ac:dyDescent="0.25">
      <c r="B100" s="203" t="s">
        <v>67</v>
      </c>
      <c r="C100" s="64" t="s">
        <v>190</v>
      </c>
      <c r="D100" s="218"/>
      <c r="E100" s="218" t="str">
        <f t="shared" si="7"/>
        <v/>
      </c>
      <c r="F100" s="65" t="str">
        <f>VLOOKUP(B100,'[2]Base de datos Propiedades'!$A$1:$D$506,3,0)</f>
        <v>Aditivo</v>
      </c>
      <c r="G100" s="230" t="str">
        <f>VLOOKUP(B100,'[2]Base de datos Propiedades'!$A$1:$D$506,4,0)</f>
        <v>Control conductividad o resistividad</v>
      </c>
      <c r="H100" s="208">
        <f>VLOOKUP(B100,'[2]Base de datos Propiedades'!$A$1:$M$506,13,0)</f>
        <v>80</v>
      </c>
      <c r="I100" s="68">
        <f t="shared" si="9"/>
        <v>0</v>
      </c>
      <c r="J100" s="68">
        <f t="shared" si="9"/>
        <v>0</v>
      </c>
      <c r="K100" s="68">
        <f t="shared" si="5"/>
        <v>0</v>
      </c>
      <c r="L100" s="76">
        <f t="shared" si="6"/>
        <v>0</v>
      </c>
    </row>
    <row r="101" spans="2:12" ht="15.75" thickBot="1" x14ac:dyDescent="0.3">
      <c r="B101" s="205" t="s">
        <v>13</v>
      </c>
      <c r="C101" s="36" t="s">
        <v>191</v>
      </c>
      <c r="D101" s="219">
        <f>IF(F101="Solvent",VLOOKUP(B101,'[1]Base de datos Propiedades'!$A$1:$Y$545,21,0),"")</f>
        <v>1</v>
      </c>
      <c r="E101" s="219" t="str">
        <f t="shared" si="7"/>
        <v>Medio</v>
      </c>
      <c r="F101" s="36" t="str">
        <f>VLOOKUP(B101,'[2]Base de datos Propiedades'!$A$1:$D$506,3,0)</f>
        <v>Solvent</v>
      </c>
      <c r="G101" s="231" t="str">
        <f>VLOOKUP(B101,'[2]Base de datos Propiedades'!$A$1:$D$506,4,0)</f>
        <v>Solvente Éster</v>
      </c>
      <c r="H101" s="209">
        <f>VLOOKUP(B101,'[2]Base de datos Propiedades'!$A$1:$M$506,13,0)</f>
        <v>0</v>
      </c>
      <c r="I101" s="77">
        <f t="shared" si="9"/>
        <v>27.790015490730926</v>
      </c>
      <c r="J101" s="77">
        <f t="shared" si="9"/>
        <v>73.050435176633158</v>
      </c>
      <c r="K101" s="77">
        <f t="shared" si="5"/>
        <v>510.73879048699143</v>
      </c>
      <c r="L101" s="78">
        <f t="shared" si="6"/>
        <v>611.57924115435549</v>
      </c>
    </row>
  </sheetData>
  <sheetProtection algorithmName="SHA-512" hashValue="PmrGJOKSjm0aKXCRe7AGlweZw2CU9DWCivb2Jw8CHCMfsKoM81WrrTc8WuypdyBFrScJw4qSAJYlWY5DbG4Ukw==" saltValue="oKYZv368nVIW/8g0MSG3qg==" spinCount="100000" sheet="1" objects="1" scenarios="1" selectLockedCells="1" selectUnlockedCells="1"/>
  <autoFilter ref="N8:P14"/>
  <mergeCells count="9">
    <mergeCell ref="H5:H6"/>
    <mergeCell ref="N6:P6"/>
    <mergeCell ref="R6:V6"/>
    <mergeCell ref="B5:B6"/>
    <mergeCell ref="C5:C6"/>
    <mergeCell ref="D5:D6"/>
    <mergeCell ref="E5:E6"/>
    <mergeCell ref="F5:F6"/>
    <mergeCell ref="G5:G6"/>
  </mergeCells>
  <conditionalFormatting sqref="I54:K101 I7:J53">
    <cfRule type="cellIs" dxfId="25" priority="21" operator="greaterThan">
      <formula>0</formula>
    </cfRule>
  </conditionalFormatting>
  <conditionalFormatting sqref="A66">
    <cfRule type="duplicateValues" dxfId="24" priority="22"/>
  </conditionalFormatting>
  <conditionalFormatting sqref="A66">
    <cfRule type="duplicateValues" dxfId="23" priority="23"/>
  </conditionalFormatting>
  <conditionalFormatting sqref="B30:B31 B28">
    <cfRule type="duplicateValues" dxfId="22" priority="20"/>
  </conditionalFormatting>
  <conditionalFormatting sqref="B37:B39">
    <cfRule type="duplicateValues" dxfId="21" priority="19"/>
  </conditionalFormatting>
  <conditionalFormatting sqref="B15:B17">
    <cfRule type="duplicateValues" dxfId="20" priority="17"/>
  </conditionalFormatting>
  <conditionalFormatting sqref="B15:B17">
    <cfRule type="duplicateValues" dxfId="19" priority="18"/>
  </conditionalFormatting>
  <conditionalFormatting sqref="N14">
    <cfRule type="duplicateValues" dxfId="18" priority="24"/>
  </conditionalFormatting>
  <conditionalFormatting sqref="N12:N13">
    <cfRule type="duplicateValues" dxfId="17" priority="25"/>
  </conditionalFormatting>
  <conditionalFormatting sqref="B29">
    <cfRule type="duplicateValues" dxfId="16" priority="26"/>
  </conditionalFormatting>
  <conditionalFormatting sqref="K7:K53">
    <cfRule type="cellIs" dxfId="15" priority="14" operator="greaterThan">
      <formula>0</formula>
    </cfRule>
  </conditionalFormatting>
  <conditionalFormatting sqref="B63:B65">
    <cfRule type="duplicateValues" dxfId="14" priority="3"/>
  </conditionalFormatting>
  <conditionalFormatting sqref="B52">
    <cfRule type="duplicateValues" dxfId="13" priority="13"/>
  </conditionalFormatting>
  <conditionalFormatting sqref="B100">
    <cfRule type="duplicateValues" dxfId="12" priority="1"/>
  </conditionalFormatting>
  <conditionalFormatting sqref="B78:B79 B76">
    <cfRule type="duplicateValues" dxfId="11" priority="5"/>
  </conditionalFormatting>
  <conditionalFormatting sqref="B85:B87">
    <cfRule type="duplicateValues" dxfId="10" priority="4"/>
  </conditionalFormatting>
  <conditionalFormatting sqref="B63:B65">
    <cfRule type="duplicateValues" dxfId="9" priority="2"/>
  </conditionalFormatting>
  <conditionalFormatting sqref="B77">
    <cfRule type="duplicateValues" dxfId="8" priority="6"/>
  </conditionalFormatting>
  <conditionalFormatting sqref="N10">
    <cfRule type="duplicateValues" dxfId="7" priority="62"/>
  </conditionalFormatting>
  <conditionalFormatting sqref="N11">
    <cfRule type="duplicateValues" dxfId="6" priority="63"/>
  </conditionalFormatting>
  <pageMargins left="0.70866141732283472" right="0.70866141732283472" top="0.74803149606299213" bottom="0.74803149606299213" header="0.31496062992125984" footer="0.31496062992125984"/>
  <pageSetup scale="1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4"/>
  <sheetViews>
    <sheetView topLeftCell="A148" zoomScale="85" zoomScaleNormal="85" workbookViewId="0">
      <selection activeCell="C10" sqref="C10"/>
    </sheetView>
  </sheetViews>
  <sheetFormatPr baseColWidth="10" defaultColWidth="11.42578125" defaultRowHeight="15" x14ac:dyDescent="0.25"/>
  <cols>
    <col min="1" max="1" width="17.42578125" style="197" bestFit="1" customWidth="1"/>
    <col min="2" max="2" width="55.42578125" style="122" customWidth="1"/>
    <col min="3" max="3" width="36.5703125" style="122" bestFit="1" customWidth="1"/>
    <col min="4" max="4" width="18" style="122" bestFit="1" customWidth="1"/>
    <col min="5" max="5" width="12.140625" style="198" customWidth="1"/>
    <col min="6" max="6" width="19.85546875" style="122" bestFit="1" customWidth="1"/>
    <col min="7" max="16384" width="11.42578125" style="122"/>
  </cols>
  <sheetData>
    <row r="1" spans="1:5" ht="15.75" thickBot="1" x14ac:dyDescent="0.3">
      <c r="A1" s="119" t="s">
        <v>0</v>
      </c>
      <c r="B1" s="119" t="s">
        <v>1</v>
      </c>
      <c r="C1" s="119" t="s">
        <v>2</v>
      </c>
      <c r="D1" s="119" t="s">
        <v>32</v>
      </c>
      <c r="E1" s="120" t="s">
        <v>50</v>
      </c>
    </row>
    <row r="2" spans="1:5" x14ac:dyDescent="0.25">
      <c r="A2" s="123"/>
      <c r="B2" s="124"/>
      <c r="C2" s="125"/>
      <c r="D2" s="125"/>
      <c r="E2" s="126"/>
    </row>
    <row r="3" spans="1:5" x14ac:dyDescent="0.25">
      <c r="A3" s="127"/>
      <c r="B3" s="128"/>
      <c r="C3" s="129"/>
      <c r="D3" s="129"/>
      <c r="E3" s="130"/>
    </row>
    <row r="4" spans="1:5" ht="17.25" customHeight="1" x14ac:dyDescent="0.25">
      <c r="A4" s="127"/>
      <c r="B4" s="128"/>
      <c r="C4" s="129"/>
      <c r="D4" s="129"/>
      <c r="E4" s="130"/>
    </row>
    <row r="5" spans="1:5" ht="17.25" customHeight="1" x14ac:dyDescent="0.25">
      <c r="A5" s="131"/>
      <c r="B5" s="132"/>
      <c r="C5" s="129"/>
      <c r="D5" s="129"/>
      <c r="E5" s="130"/>
    </row>
    <row r="6" spans="1:5" ht="17.25" customHeight="1" x14ac:dyDescent="0.25">
      <c r="A6" s="133"/>
      <c r="B6" s="128"/>
      <c r="C6" s="129"/>
      <c r="D6" s="129"/>
      <c r="E6" s="130"/>
    </row>
    <row r="7" spans="1:5" ht="17.25" customHeight="1" x14ac:dyDescent="0.25">
      <c r="A7" s="131"/>
      <c r="B7" s="128"/>
      <c r="C7" s="129"/>
      <c r="D7" s="129"/>
      <c r="E7" s="130"/>
    </row>
    <row r="8" spans="1:5" x14ac:dyDescent="0.25">
      <c r="A8" s="133"/>
      <c r="B8" s="128"/>
      <c r="C8" s="129"/>
      <c r="D8" s="129"/>
      <c r="E8" s="130"/>
    </row>
    <row r="9" spans="1:5" x14ac:dyDescent="0.25">
      <c r="A9" s="133"/>
      <c r="B9" s="128"/>
      <c r="C9" s="129"/>
      <c r="D9" s="129"/>
      <c r="E9" s="130"/>
    </row>
    <row r="10" spans="1:5" x14ac:dyDescent="0.25">
      <c r="A10" s="133"/>
      <c r="B10" s="128"/>
      <c r="C10" s="129"/>
      <c r="D10" s="129"/>
      <c r="E10" s="130"/>
    </row>
    <row r="11" spans="1:5" ht="15.75" thickBot="1" x14ac:dyDescent="0.3">
      <c r="A11" s="134"/>
      <c r="B11" s="135"/>
      <c r="C11" s="136"/>
      <c r="D11" s="136"/>
      <c r="E11" s="137"/>
    </row>
    <row r="12" spans="1:5" x14ac:dyDescent="0.25">
      <c r="A12" s="138"/>
      <c r="B12" s="139"/>
      <c r="C12" s="140"/>
      <c r="D12" s="140"/>
      <c r="E12" s="141"/>
    </row>
    <row r="13" spans="1:5" x14ac:dyDescent="0.25">
      <c r="A13" s="131"/>
      <c r="B13" s="142"/>
      <c r="C13" s="143"/>
      <c r="D13" s="143"/>
      <c r="E13" s="144"/>
    </row>
    <row r="14" spans="1:5" x14ac:dyDescent="0.25">
      <c r="A14" s="131"/>
      <c r="B14" s="142"/>
      <c r="C14" s="143"/>
      <c r="D14" s="143"/>
      <c r="E14" s="144"/>
    </row>
    <row r="15" spans="1:5" x14ac:dyDescent="0.25">
      <c r="A15" s="131"/>
      <c r="B15" s="142"/>
      <c r="C15" s="143"/>
      <c r="D15" s="143"/>
      <c r="E15" s="144"/>
    </row>
    <row r="16" spans="1:5" ht="15.75" thickBot="1" x14ac:dyDescent="0.3">
      <c r="A16" s="145"/>
      <c r="B16" s="146"/>
      <c r="C16" s="136"/>
      <c r="D16" s="136"/>
      <c r="E16" s="147"/>
    </row>
    <row r="17" spans="1:5" x14ac:dyDescent="0.25">
      <c r="A17" s="127"/>
      <c r="B17" s="148"/>
      <c r="C17" s="143"/>
      <c r="D17" s="143"/>
      <c r="E17" s="130"/>
    </row>
    <row r="18" spans="1:5" x14ac:dyDescent="0.25">
      <c r="A18" s="131"/>
      <c r="B18" s="142"/>
      <c r="C18" s="143"/>
      <c r="D18" s="143"/>
      <c r="E18" s="144"/>
    </row>
    <row r="19" spans="1:5" ht="15.75" thickBot="1" x14ac:dyDescent="0.3">
      <c r="A19" s="145"/>
      <c r="B19" s="146"/>
      <c r="C19" s="136"/>
      <c r="D19" s="136"/>
      <c r="E19" s="147"/>
    </row>
    <row r="20" spans="1:5" x14ac:dyDescent="0.25">
      <c r="A20" s="149"/>
      <c r="B20" s="150"/>
      <c r="C20" s="125"/>
      <c r="D20" s="125"/>
      <c r="E20" s="126"/>
    </row>
    <row r="21" spans="1:5" x14ac:dyDescent="0.25">
      <c r="A21" s="131"/>
      <c r="B21" s="132"/>
      <c r="C21" s="129"/>
      <c r="D21" s="129"/>
      <c r="E21" s="144"/>
    </row>
    <row r="22" spans="1:5" x14ac:dyDescent="0.25">
      <c r="A22" s="131"/>
      <c r="B22" s="132"/>
      <c r="C22" s="129"/>
      <c r="D22" s="129"/>
      <c r="E22" s="144"/>
    </row>
    <row r="23" spans="1:5" x14ac:dyDescent="0.25">
      <c r="A23" s="131"/>
      <c r="B23" s="132"/>
      <c r="C23" s="129"/>
      <c r="D23" s="129"/>
      <c r="E23" s="144"/>
    </row>
    <row r="24" spans="1:5" x14ac:dyDescent="0.25">
      <c r="A24" s="131"/>
      <c r="B24" s="132"/>
      <c r="C24" s="129"/>
      <c r="D24" s="129"/>
      <c r="E24" s="144"/>
    </row>
    <row r="25" spans="1:5" x14ac:dyDescent="0.25">
      <c r="A25" s="131"/>
      <c r="B25" s="132"/>
      <c r="C25" s="129"/>
      <c r="D25" s="129"/>
      <c r="E25" s="144"/>
    </row>
    <row r="26" spans="1:5" x14ac:dyDescent="0.25">
      <c r="A26" s="131"/>
      <c r="B26" s="132"/>
      <c r="C26" s="129"/>
      <c r="D26" s="129"/>
      <c r="E26" s="144"/>
    </row>
    <row r="27" spans="1:5" x14ac:dyDescent="0.25">
      <c r="A27" s="131"/>
      <c r="B27" s="132"/>
      <c r="C27" s="129"/>
      <c r="D27" s="129"/>
      <c r="E27" s="144"/>
    </row>
    <row r="28" spans="1:5" x14ac:dyDescent="0.25">
      <c r="A28" s="131"/>
      <c r="B28" s="132"/>
      <c r="C28" s="129"/>
      <c r="D28" s="129"/>
      <c r="E28" s="144"/>
    </row>
    <row r="29" spans="1:5" ht="15.75" thickBot="1" x14ac:dyDescent="0.3">
      <c r="A29" s="145"/>
      <c r="B29" s="146"/>
      <c r="C29" s="136"/>
      <c r="D29" s="136"/>
      <c r="E29" s="147"/>
    </row>
    <row r="30" spans="1:5" x14ac:dyDescent="0.25">
      <c r="A30" s="127"/>
      <c r="B30" s="151"/>
      <c r="C30" s="129"/>
      <c r="D30" s="129"/>
      <c r="E30" s="130"/>
    </row>
    <row r="31" spans="1:5" x14ac:dyDescent="0.25">
      <c r="A31" s="131"/>
      <c r="B31" s="132"/>
      <c r="C31" s="129"/>
      <c r="D31" s="129"/>
      <c r="E31" s="144"/>
    </row>
    <row r="32" spans="1:5" x14ac:dyDescent="0.25">
      <c r="A32" s="131"/>
      <c r="B32" s="132"/>
      <c r="C32" s="129"/>
      <c r="D32" s="129"/>
      <c r="E32" s="144"/>
    </row>
    <row r="33" spans="1:5" x14ac:dyDescent="0.25">
      <c r="A33" s="131"/>
      <c r="B33" s="132"/>
      <c r="C33" s="129"/>
      <c r="D33" s="129"/>
      <c r="E33" s="144"/>
    </row>
    <row r="34" spans="1:5" x14ac:dyDescent="0.25">
      <c r="A34" s="131"/>
      <c r="B34" s="132"/>
      <c r="C34" s="129"/>
      <c r="D34" s="129"/>
      <c r="E34" s="144"/>
    </row>
    <row r="35" spans="1:5" x14ac:dyDescent="0.25">
      <c r="A35" s="131"/>
      <c r="B35" s="132"/>
      <c r="C35" s="129"/>
      <c r="D35" s="129"/>
      <c r="E35" s="144"/>
    </row>
    <row r="36" spans="1:5" ht="15.75" thickBot="1" x14ac:dyDescent="0.3">
      <c r="A36" s="145"/>
      <c r="B36" s="146"/>
      <c r="C36" s="136"/>
      <c r="D36" s="136"/>
      <c r="E36" s="147"/>
    </row>
    <row r="37" spans="1:5" x14ac:dyDescent="0.25">
      <c r="A37" s="127"/>
      <c r="B37" s="152"/>
      <c r="C37" s="143"/>
      <c r="D37" s="143"/>
      <c r="E37" s="130"/>
    </row>
    <row r="38" spans="1:5" x14ac:dyDescent="0.25">
      <c r="A38" s="131"/>
      <c r="B38" s="142"/>
      <c r="C38" s="143"/>
      <c r="D38" s="143"/>
      <c r="E38" s="144"/>
    </row>
    <row r="39" spans="1:5" x14ac:dyDescent="0.25">
      <c r="A39" s="131"/>
      <c r="B39" s="142"/>
      <c r="C39" s="143"/>
      <c r="D39" s="143"/>
      <c r="E39" s="144"/>
    </row>
    <row r="40" spans="1:5" ht="15.75" thickBot="1" x14ac:dyDescent="0.3">
      <c r="A40" s="145"/>
      <c r="B40" s="146"/>
      <c r="C40" s="136"/>
      <c r="D40" s="136"/>
      <c r="E40" s="147"/>
    </row>
    <row r="41" spans="1:5" x14ac:dyDescent="0.25">
      <c r="A41" s="127"/>
      <c r="B41" s="152"/>
      <c r="C41" s="143"/>
      <c r="D41" s="143"/>
      <c r="E41" s="130"/>
    </row>
    <row r="42" spans="1:5" x14ac:dyDescent="0.25">
      <c r="A42" s="131"/>
      <c r="B42" s="142"/>
      <c r="C42" s="143"/>
      <c r="D42" s="143"/>
      <c r="E42" s="144"/>
    </row>
    <row r="43" spans="1:5" x14ac:dyDescent="0.25">
      <c r="A43" s="131"/>
      <c r="B43" s="142"/>
      <c r="C43" s="143"/>
      <c r="D43" s="143"/>
      <c r="E43" s="144"/>
    </row>
    <row r="44" spans="1:5" x14ac:dyDescent="0.25">
      <c r="A44" s="131"/>
      <c r="B44" s="142"/>
      <c r="C44" s="143"/>
      <c r="D44" s="143"/>
      <c r="E44" s="144"/>
    </row>
    <row r="45" spans="1:5" x14ac:dyDescent="0.25">
      <c r="A45" s="131"/>
      <c r="B45" s="142"/>
      <c r="C45" s="143"/>
      <c r="D45" s="143"/>
      <c r="E45" s="144"/>
    </row>
    <row r="46" spans="1:5" x14ac:dyDescent="0.25">
      <c r="A46" s="131"/>
      <c r="B46" s="142"/>
      <c r="C46" s="143"/>
      <c r="D46" s="143"/>
      <c r="E46" s="144"/>
    </row>
    <row r="47" spans="1:5" x14ac:dyDescent="0.25">
      <c r="A47" s="131"/>
      <c r="B47" s="142"/>
      <c r="C47" s="143"/>
      <c r="D47" s="143"/>
      <c r="E47" s="144"/>
    </row>
    <row r="48" spans="1:5" x14ac:dyDescent="0.25">
      <c r="A48" s="131"/>
      <c r="B48" s="142"/>
      <c r="C48" s="143"/>
      <c r="D48" s="143"/>
      <c r="E48" s="144"/>
    </row>
    <row r="49" spans="1:11" x14ac:dyDescent="0.25">
      <c r="A49" s="131"/>
      <c r="B49" s="142"/>
      <c r="C49" s="143"/>
      <c r="D49" s="143"/>
      <c r="E49" s="144"/>
    </row>
    <row r="50" spans="1:11" ht="15.75" thickBot="1" x14ac:dyDescent="0.3">
      <c r="A50" s="131"/>
      <c r="B50" s="142"/>
      <c r="C50" s="143"/>
      <c r="D50" s="143"/>
      <c r="E50" s="144"/>
    </row>
    <row r="51" spans="1:11" x14ac:dyDescent="0.25">
      <c r="A51" s="149"/>
      <c r="B51" s="153"/>
      <c r="C51" s="125"/>
      <c r="D51" s="125"/>
      <c r="E51" s="126"/>
    </row>
    <row r="52" spans="1:11" x14ac:dyDescent="0.25">
      <c r="A52" s="131"/>
      <c r="B52" s="154"/>
      <c r="C52" s="143"/>
      <c r="D52" s="143"/>
      <c r="E52" s="144"/>
    </row>
    <row r="53" spans="1:11" x14ac:dyDescent="0.25">
      <c r="A53" s="131"/>
      <c r="B53" s="154"/>
      <c r="C53" s="143"/>
      <c r="D53" s="143"/>
      <c r="E53" s="144"/>
    </row>
    <row r="54" spans="1:11" x14ac:dyDescent="0.25">
      <c r="A54" s="131"/>
      <c r="B54" s="154"/>
      <c r="C54" s="143"/>
      <c r="D54" s="143"/>
      <c r="E54" s="144"/>
    </row>
    <row r="55" spans="1:11" x14ac:dyDescent="0.25">
      <c r="A55" s="131"/>
      <c r="B55" s="154"/>
      <c r="C55" s="143"/>
      <c r="D55" s="143"/>
      <c r="E55" s="144"/>
    </row>
    <row r="56" spans="1:11" ht="15.75" thickBot="1" x14ac:dyDescent="0.3">
      <c r="A56" s="155"/>
      <c r="B56" s="156"/>
      <c r="C56" s="136"/>
      <c r="D56" s="136"/>
      <c r="E56" s="157"/>
      <c r="K56" s="122" t="s">
        <v>137</v>
      </c>
    </row>
    <row r="57" spans="1:11" x14ac:dyDescent="0.25">
      <c r="A57" s="149"/>
      <c r="B57" s="153"/>
      <c r="C57" s="125"/>
      <c r="D57" s="125"/>
      <c r="E57" s="126"/>
    </row>
    <row r="58" spans="1:11" x14ac:dyDescent="0.25">
      <c r="A58" s="131"/>
      <c r="B58" s="142"/>
      <c r="C58" s="143"/>
      <c r="D58" s="143"/>
      <c r="E58" s="144"/>
    </row>
    <row r="59" spans="1:11" x14ac:dyDescent="0.25">
      <c r="A59" s="131"/>
      <c r="B59" s="142"/>
      <c r="C59" s="143"/>
      <c r="D59" s="143"/>
      <c r="E59" s="144"/>
    </row>
    <row r="60" spans="1:11" x14ac:dyDescent="0.25">
      <c r="A60" s="131"/>
      <c r="B60" s="142"/>
      <c r="C60" s="143"/>
      <c r="D60" s="143"/>
      <c r="E60" s="144"/>
    </row>
    <row r="61" spans="1:11" x14ac:dyDescent="0.25">
      <c r="A61" s="131"/>
      <c r="B61" s="142"/>
      <c r="C61" s="143"/>
      <c r="D61" s="143"/>
      <c r="E61" s="144"/>
    </row>
    <row r="62" spans="1:11" ht="15.75" thickBot="1" x14ac:dyDescent="0.3">
      <c r="A62" s="158"/>
      <c r="B62" s="159"/>
      <c r="C62" s="160"/>
      <c r="D62" s="160"/>
      <c r="E62" s="161"/>
    </row>
    <row r="63" spans="1:11" x14ac:dyDescent="0.25">
      <c r="A63" s="149"/>
      <c r="B63" s="153"/>
      <c r="C63" s="125"/>
      <c r="D63" s="125"/>
      <c r="E63" s="126"/>
    </row>
    <row r="64" spans="1:11" x14ac:dyDescent="0.25">
      <c r="A64" s="131"/>
      <c r="B64" s="142"/>
      <c r="C64" s="143"/>
      <c r="D64" s="143"/>
      <c r="E64" s="144"/>
    </row>
    <row r="65" spans="1:5" x14ac:dyDescent="0.25">
      <c r="A65" s="131"/>
      <c r="B65" s="142"/>
      <c r="C65" s="143"/>
      <c r="D65" s="143"/>
      <c r="E65" s="144"/>
    </row>
    <row r="66" spans="1:5" x14ac:dyDescent="0.25">
      <c r="A66" s="131"/>
      <c r="B66" s="142"/>
      <c r="C66" s="143"/>
      <c r="D66" s="143"/>
      <c r="E66" s="144"/>
    </row>
    <row r="67" spans="1:5" ht="15.75" thickBot="1" x14ac:dyDescent="0.3">
      <c r="A67" s="131"/>
      <c r="B67" s="142"/>
      <c r="C67" s="143"/>
      <c r="D67" s="143"/>
      <c r="E67" s="144"/>
    </row>
    <row r="68" spans="1:5" x14ac:dyDescent="0.25">
      <c r="A68" s="149"/>
      <c r="B68" s="162"/>
      <c r="C68" s="163"/>
      <c r="D68" s="163"/>
      <c r="E68" s="164"/>
    </row>
    <row r="69" spans="1:5" x14ac:dyDescent="0.25">
      <c r="A69" s="127"/>
      <c r="B69" s="165"/>
      <c r="C69" s="166"/>
      <c r="D69" s="166"/>
      <c r="E69" s="130"/>
    </row>
    <row r="70" spans="1:5" x14ac:dyDescent="0.25">
      <c r="A70" s="127"/>
      <c r="B70" s="165"/>
      <c r="C70" s="166"/>
      <c r="D70" s="166"/>
      <c r="E70" s="130"/>
    </row>
    <row r="71" spans="1:5" x14ac:dyDescent="0.25">
      <c r="A71" s="127"/>
      <c r="B71" s="165"/>
      <c r="C71" s="166"/>
      <c r="D71" s="166"/>
      <c r="E71" s="130"/>
    </row>
    <row r="72" spans="1:5" x14ac:dyDescent="0.25">
      <c r="A72" s="127"/>
      <c r="B72" s="165"/>
      <c r="C72" s="166"/>
      <c r="D72" s="166"/>
      <c r="E72" s="130"/>
    </row>
    <row r="73" spans="1:5" x14ac:dyDescent="0.25">
      <c r="A73" s="127"/>
      <c r="B73" s="165"/>
      <c r="C73" s="166"/>
      <c r="D73" s="166"/>
      <c r="E73" s="130"/>
    </row>
    <row r="74" spans="1:5" x14ac:dyDescent="0.25">
      <c r="A74" s="127"/>
      <c r="B74" s="165"/>
      <c r="C74" s="166"/>
      <c r="D74" s="166"/>
      <c r="E74" s="130"/>
    </row>
    <row r="75" spans="1:5" x14ac:dyDescent="0.25">
      <c r="A75" s="127"/>
      <c r="B75" s="165"/>
      <c r="C75" s="166"/>
      <c r="D75" s="166"/>
      <c r="E75" s="130"/>
    </row>
    <row r="76" spans="1:5" x14ac:dyDescent="0.25">
      <c r="A76" s="127"/>
      <c r="B76" s="165"/>
      <c r="C76" s="166"/>
      <c r="D76" s="166"/>
      <c r="E76" s="130"/>
    </row>
    <row r="77" spans="1:5" x14ac:dyDescent="0.25">
      <c r="A77" s="127"/>
      <c r="B77" s="165"/>
      <c r="C77" s="166"/>
      <c r="D77" s="166"/>
      <c r="E77" s="130"/>
    </row>
    <row r="78" spans="1:5" ht="15.75" thickBot="1" x14ac:dyDescent="0.3">
      <c r="A78" s="167"/>
      <c r="B78" s="168"/>
      <c r="C78" s="169"/>
      <c r="D78" s="169"/>
      <c r="E78" s="170"/>
    </row>
    <row r="79" spans="1:5" x14ac:dyDescent="0.25">
      <c r="A79" s="149"/>
      <c r="B79" s="153"/>
      <c r="C79" s="171"/>
      <c r="D79" s="171"/>
      <c r="E79" s="126"/>
    </row>
    <row r="80" spans="1:5" x14ac:dyDescent="0.25">
      <c r="A80" s="127"/>
      <c r="B80" s="165"/>
      <c r="C80" s="166"/>
      <c r="D80" s="166"/>
      <c r="E80" s="130"/>
    </row>
    <row r="81" spans="1:5" x14ac:dyDescent="0.25">
      <c r="A81" s="127"/>
      <c r="B81" s="165"/>
      <c r="C81" s="166"/>
      <c r="D81" s="166"/>
      <c r="E81" s="130"/>
    </row>
    <row r="82" spans="1:5" x14ac:dyDescent="0.25">
      <c r="A82" s="127"/>
      <c r="B82" s="165"/>
      <c r="C82" s="166"/>
      <c r="D82" s="166"/>
      <c r="E82" s="130"/>
    </row>
    <row r="83" spans="1:5" ht="15.75" thickBot="1" x14ac:dyDescent="0.3">
      <c r="A83" s="172"/>
      <c r="B83" s="173"/>
      <c r="C83" s="174"/>
      <c r="D83" s="174"/>
      <c r="E83" s="137"/>
    </row>
    <row r="84" spans="1:5" x14ac:dyDescent="0.25">
      <c r="A84" s="149"/>
      <c r="B84" s="153"/>
      <c r="C84" s="171"/>
      <c r="D84" s="171"/>
      <c r="E84" s="126"/>
    </row>
    <row r="85" spans="1:5" x14ac:dyDescent="0.25">
      <c r="A85" s="127"/>
      <c r="B85" s="165"/>
      <c r="C85" s="166"/>
      <c r="D85" s="166"/>
      <c r="E85" s="130"/>
    </row>
    <row r="86" spans="1:5" x14ac:dyDescent="0.25">
      <c r="A86" s="127"/>
      <c r="B86" s="142"/>
      <c r="C86" s="166"/>
      <c r="D86" s="166"/>
      <c r="E86" s="130"/>
    </row>
    <row r="87" spans="1:5" ht="15.75" thickBot="1" x14ac:dyDescent="0.3">
      <c r="A87" s="167"/>
      <c r="B87" s="175"/>
      <c r="C87" s="169"/>
      <c r="D87" s="169"/>
      <c r="E87" s="170"/>
    </row>
    <row r="88" spans="1:5" x14ac:dyDescent="0.25">
      <c r="A88" s="149"/>
      <c r="B88" s="153"/>
      <c r="C88" s="171"/>
      <c r="D88" s="171"/>
      <c r="E88" s="126"/>
    </row>
    <row r="89" spans="1:5" x14ac:dyDescent="0.25">
      <c r="A89" s="127"/>
      <c r="B89" s="165"/>
      <c r="C89" s="165"/>
      <c r="D89" s="165"/>
      <c r="E89" s="130"/>
    </row>
    <row r="90" spans="1:5" ht="15.75" thickBot="1" x14ac:dyDescent="0.3">
      <c r="A90" s="167"/>
      <c r="B90" s="168"/>
      <c r="C90" s="168"/>
      <c r="D90" s="168"/>
      <c r="E90" s="170"/>
    </row>
    <row r="91" spans="1:5" x14ac:dyDescent="0.25">
      <c r="A91" s="149"/>
      <c r="B91" s="153" t="s">
        <v>80</v>
      </c>
      <c r="C91" s="163"/>
      <c r="D91" s="163"/>
      <c r="E91" s="164"/>
    </row>
    <row r="92" spans="1:5" x14ac:dyDescent="0.25">
      <c r="A92" s="127" t="s">
        <v>13</v>
      </c>
      <c r="B92" s="165" t="s">
        <v>25</v>
      </c>
      <c r="C92" s="143"/>
      <c r="D92" s="143" t="s">
        <v>64</v>
      </c>
      <c r="E92" s="130">
        <v>0.54578496935196741</v>
      </c>
    </row>
    <row r="93" spans="1:5" x14ac:dyDescent="0.25">
      <c r="A93" s="127" t="s">
        <v>18</v>
      </c>
      <c r="B93" s="165" t="s">
        <v>70</v>
      </c>
      <c r="C93" s="143"/>
      <c r="D93" s="143" t="s">
        <v>64</v>
      </c>
      <c r="E93" s="130">
        <v>8.6494773382710232E-3</v>
      </c>
    </row>
    <row r="94" spans="1:5" x14ac:dyDescent="0.25">
      <c r="A94" s="127" t="s">
        <v>9</v>
      </c>
      <c r="B94" s="165" t="s">
        <v>10</v>
      </c>
      <c r="C94" s="143"/>
      <c r="D94" s="143" t="s">
        <v>64</v>
      </c>
      <c r="E94" s="130">
        <v>7.5728804211231598E-2</v>
      </c>
    </row>
    <row r="95" spans="1:5" x14ac:dyDescent="0.25">
      <c r="A95" s="127" t="s">
        <v>16</v>
      </c>
      <c r="B95" s="165" t="s">
        <v>17</v>
      </c>
      <c r="C95" s="143"/>
      <c r="D95" s="143" t="s">
        <v>4</v>
      </c>
      <c r="E95" s="130">
        <v>4.1546646765290587E-2</v>
      </c>
    </row>
    <row r="96" spans="1:5" x14ac:dyDescent="0.25">
      <c r="A96" s="127" t="s">
        <v>15</v>
      </c>
      <c r="B96" s="165" t="s">
        <v>81</v>
      </c>
      <c r="C96" s="143"/>
      <c r="D96" s="143" t="s">
        <v>3</v>
      </c>
      <c r="E96" s="130">
        <v>5.6818904835670815E-3</v>
      </c>
    </row>
    <row r="97" spans="1:5" x14ac:dyDescent="0.25">
      <c r="A97" s="127" t="s">
        <v>8</v>
      </c>
      <c r="B97" s="165" t="s">
        <v>82</v>
      </c>
      <c r="C97" s="143"/>
      <c r="D97" s="143" t="s">
        <v>64</v>
      </c>
      <c r="E97" s="130">
        <v>4.2016851678480669E-4</v>
      </c>
    </row>
    <row r="98" spans="1:5" x14ac:dyDescent="0.25">
      <c r="A98" s="127" t="s">
        <v>62</v>
      </c>
      <c r="B98" s="165" t="s">
        <v>78</v>
      </c>
      <c r="C98" s="143"/>
      <c r="D98" s="143" t="s">
        <v>4</v>
      </c>
      <c r="E98" s="130">
        <v>9.4957870803798299E-3</v>
      </c>
    </row>
    <row r="99" spans="1:5" x14ac:dyDescent="0.25">
      <c r="A99" s="127" t="s">
        <v>71</v>
      </c>
      <c r="B99" s="165" t="s">
        <v>72</v>
      </c>
      <c r="C99" s="143"/>
      <c r="D99" s="143" t="s">
        <v>74</v>
      </c>
      <c r="E99" s="130">
        <v>4.2797913601711913E-3</v>
      </c>
    </row>
    <row r="100" spans="1:5" x14ac:dyDescent="0.25">
      <c r="A100" s="127" t="s">
        <v>58</v>
      </c>
      <c r="B100" s="165" t="s">
        <v>69</v>
      </c>
      <c r="C100" s="143"/>
      <c r="D100" s="143" t="s">
        <v>4</v>
      </c>
      <c r="E100" s="130">
        <v>0.28781596897151263</v>
      </c>
    </row>
    <row r="101" spans="1:5" ht="15.75" thickBot="1" x14ac:dyDescent="0.3">
      <c r="A101" s="167" t="s">
        <v>59</v>
      </c>
      <c r="B101" s="168" t="s">
        <v>73</v>
      </c>
      <c r="C101" s="160"/>
      <c r="D101" s="160" t="s">
        <v>64</v>
      </c>
      <c r="E101" s="170">
        <v>2.0596495920823858E-2</v>
      </c>
    </row>
    <row r="102" spans="1:5" x14ac:dyDescent="0.25">
      <c r="A102" s="149"/>
      <c r="B102" s="153" t="s">
        <v>84</v>
      </c>
      <c r="C102" s="163"/>
      <c r="D102" s="163"/>
      <c r="E102" s="176"/>
    </row>
    <row r="103" spans="1:5" x14ac:dyDescent="0.25">
      <c r="A103" s="127" t="s">
        <v>85</v>
      </c>
      <c r="B103" s="165" t="s">
        <v>86</v>
      </c>
      <c r="C103" s="143"/>
      <c r="D103" s="143"/>
      <c r="E103" s="144">
        <v>4.3799999999999999E-2</v>
      </c>
    </row>
    <row r="104" spans="1:5" x14ac:dyDescent="0.25">
      <c r="A104" s="127" t="s">
        <v>87</v>
      </c>
      <c r="B104" s="165" t="s">
        <v>88</v>
      </c>
      <c r="C104" s="143"/>
      <c r="D104" s="143"/>
      <c r="E104" s="144">
        <v>1.3699999999999999E-2</v>
      </c>
    </row>
    <row r="105" spans="1:5" x14ac:dyDescent="0.25">
      <c r="A105" s="127" t="s">
        <v>89</v>
      </c>
      <c r="B105" s="165" t="s">
        <v>90</v>
      </c>
      <c r="C105" s="143"/>
      <c r="D105" s="143"/>
      <c r="E105" s="144">
        <v>0.66800000000000004</v>
      </c>
    </row>
    <row r="106" spans="1:5" x14ac:dyDescent="0.25">
      <c r="A106" s="127" t="s">
        <v>7</v>
      </c>
      <c r="B106" s="165" t="s">
        <v>91</v>
      </c>
      <c r="C106" s="143"/>
      <c r="D106" s="143"/>
      <c r="E106" s="144">
        <v>0.1628</v>
      </c>
    </row>
    <row r="107" spans="1:5" x14ac:dyDescent="0.25">
      <c r="A107" s="127" t="s">
        <v>33</v>
      </c>
      <c r="B107" s="165" t="s">
        <v>93</v>
      </c>
      <c r="C107" s="143"/>
      <c r="D107" s="143"/>
      <c r="E107" s="144">
        <v>3.3509999999999998E-2</v>
      </c>
    </row>
    <row r="108" spans="1:5" ht="15.75" thickBot="1" x14ac:dyDescent="0.3">
      <c r="A108" s="167" t="s">
        <v>13</v>
      </c>
      <c r="B108" s="168" t="s">
        <v>92</v>
      </c>
      <c r="C108" s="160"/>
      <c r="D108" s="160"/>
      <c r="E108" s="177">
        <v>7.8189999999999996E-2</v>
      </c>
    </row>
    <row r="109" spans="1:5" x14ac:dyDescent="0.25">
      <c r="A109" s="149"/>
      <c r="B109" s="153"/>
      <c r="C109" s="163"/>
      <c r="D109" s="163"/>
      <c r="E109" s="164"/>
    </row>
    <row r="110" spans="1:5" x14ac:dyDescent="0.25">
      <c r="A110" s="127"/>
      <c r="B110" s="165"/>
      <c r="C110" s="165"/>
      <c r="D110" s="165"/>
      <c r="E110" s="130"/>
    </row>
    <row r="111" spans="1:5" x14ac:dyDescent="0.25">
      <c r="A111" s="127"/>
      <c r="B111" s="165"/>
      <c r="C111" s="165"/>
      <c r="D111" s="165"/>
      <c r="E111" s="130"/>
    </row>
    <row r="112" spans="1:5" x14ac:dyDescent="0.25">
      <c r="A112" s="127"/>
      <c r="B112" s="165"/>
      <c r="C112" s="165"/>
      <c r="D112" s="165"/>
      <c r="E112" s="130"/>
    </row>
    <row r="113" spans="1:5" x14ac:dyDescent="0.25">
      <c r="A113" s="127"/>
      <c r="B113" s="165"/>
      <c r="C113" s="165"/>
      <c r="D113" s="165"/>
      <c r="E113" s="130"/>
    </row>
    <row r="114" spans="1:5" x14ac:dyDescent="0.25">
      <c r="A114" s="127"/>
      <c r="B114" s="165"/>
      <c r="C114" s="165"/>
      <c r="D114" s="165"/>
      <c r="E114" s="130"/>
    </row>
    <row r="115" spans="1:5" ht="15.75" thickBot="1" x14ac:dyDescent="0.3">
      <c r="A115" s="167"/>
      <c r="B115" s="168"/>
      <c r="C115" s="168"/>
      <c r="D115" s="168"/>
      <c r="E115" s="170"/>
    </row>
    <row r="116" spans="1:5" x14ac:dyDescent="0.25">
      <c r="A116" s="149"/>
      <c r="B116" s="153"/>
      <c r="C116" s="163"/>
      <c r="D116" s="163"/>
      <c r="E116" s="164"/>
    </row>
    <row r="117" spans="1:5" x14ac:dyDescent="0.25">
      <c r="A117" s="127"/>
      <c r="B117" s="165"/>
      <c r="C117" s="165"/>
      <c r="D117" s="165"/>
      <c r="E117" s="130"/>
    </row>
    <row r="118" spans="1:5" x14ac:dyDescent="0.25">
      <c r="A118" s="127"/>
      <c r="B118" s="165"/>
      <c r="C118" s="165"/>
      <c r="D118" s="165"/>
      <c r="E118" s="130"/>
    </row>
    <row r="119" spans="1:5" x14ac:dyDescent="0.25">
      <c r="A119" s="127"/>
      <c r="B119" s="165"/>
      <c r="C119" s="165"/>
      <c r="D119" s="165"/>
      <c r="E119" s="130"/>
    </row>
    <row r="120" spans="1:5" x14ac:dyDescent="0.25">
      <c r="A120" s="127"/>
      <c r="B120" s="165"/>
      <c r="C120" s="165"/>
      <c r="D120" s="165"/>
      <c r="E120" s="130"/>
    </row>
    <row r="121" spans="1:5" x14ac:dyDescent="0.25">
      <c r="A121" s="127"/>
      <c r="B121" s="165"/>
      <c r="C121" s="165"/>
      <c r="D121" s="165"/>
      <c r="E121" s="130"/>
    </row>
    <row r="122" spans="1:5" x14ac:dyDescent="0.25">
      <c r="A122" s="127"/>
      <c r="B122" s="165"/>
      <c r="C122" s="165"/>
      <c r="D122" s="165"/>
      <c r="E122" s="130"/>
    </row>
    <row r="123" spans="1:5" x14ac:dyDescent="0.25">
      <c r="A123" s="127"/>
      <c r="B123" s="165"/>
      <c r="C123" s="165"/>
      <c r="D123" s="165"/>
      <c r="E123" s="130"/>
    </row>
    <row r="124" spans="1:5" x14ac:dyDescent="0.25">
      <c r="A124" s="127"/>
      <c r="B124" s="165"/>
      <c r="C124" s="165"/>
      <c r="D124" s="165"/>
      <c r="E124" s="130"/>
    </row>
    <row r="125" spans="1:5" x14ac:dyDescent="0.25">
      <c r="A125" s="127"/>
      <c r="B125" s="165"/>
      <c r="C125" s="165"/>
      <c r="D125" s="165"/>
      <c r="E125" s="130"/>
    </row>
    <row r="126" spans="1:5" x14ac:dyDescent="0.25">
      <c r="A126" s="127"/>
      <c r="B126" s="165"/>
      <c r="C126" s="165"/>
      <c r="D126" s="165"/>
      <c r="E126" s="130"/>
    </row>
    <row r="127" spans="1:5" x14ac:dyDescent="0.25">
      <c r="A127" s="178"/>
      <c r="B127" s="154"/>
      <c r="C127" s="168"/>
      <c r="D127" s="168"/>
      <c r="E127" s="170"/>
    </row>
    <row r="128" spans="1:5" ht="15.75" thickBot="1" x14ac:dyDescent="0.3">
      <c r="A128" s="167"/>
      <c r="B128" s="168"/>
      <c r="C128" s="168"/>
      <c r="D128" s="168"/>
      <c r="E128" s="170"/>
    </row>
    <row r="129" spans="1:7" x14ac:dyDescent="0.25">
      <c r="A129" s="149"/>
      <c r="B129" s="153"/>
      <c r="C129" s="163"/>
      <c r="D129" s="163"/>
      <c r="E129" s="164"/>
    </row>
    <row r="130" spans="1:7" ht="15" customHeight="1" x14ac:dyDescent="0.25">
      <c r="A130" s="127"/>
      <c r="B130" s="154"/>
      <c r="C130" s="154"/>
      <c r="D130" s="154"/>
      <c r="E130" s="130"/>
    </row>
    <row r="131" spans="1:7" x14ac:dyDescent="0.25">
      <c r="A131" s="127"/>
      <c r="B131" s="154"/>
      <c r="C131" s="154"/>
      <c r="D131" s="154"/>
      <c r="E131" s="130"/>
      <c r="G131" s="179"/>
    </row>
    <row r="132" spans="1:7" x14ac:dyDescent="0.25">
      <c r="A132" s="127"/>
      <c r="B132" s="154"/>
      <c r="C132" s="154"/>
      <c r="D132" s="154"/>
      <c r="E132" s="130"/>
      <c r="G132" s="179"/>
    </row>
    <row r="133" spans="1:7" ht="15.75" thickBot="1" x14ac:dyDescent="0.3">
      <c r="A133" s="167"/>
      <c r="B133" s="168"/>
      <c r="C133" s="168"/>
      <c r="D133" s="168"/>
      <c r="E133" s="170"/>
      <c r="G133" s="179"/>
    </row>
    <row r="134" spans="1:7" x14ac:dyDescent="0.25">
      <c r="A134" s="149"/>
      <c r="B134" s="153" t="s">
        <v>126</v>
      </c>
      <c r="C134" s="163"/>
      <c r="D134" s="163"/>
      <c r="E134" s="164"/>
      <c r="G134" s="179"/>
    </row>
    <row r="135" spans="1:7" x14ac:dyDescent="0.25">
      <c r="A135" s="127" t="s">
        <v>13</v>
      </c>
      <c r="B135" s="154" t="s">
        <v>25</v>
      </c>
      <c r="C135" s="154"/>
      <c r="D135" s="154"/>
      <c r="E135" s="130">
        <v>0.47182471824718253</v>
      </c>
    </row>
    <row r="136" spans="1:7" x14ac:dyDescent="0.25">
      <c r="A136" s="127" t="s">
        <v>108</v>
      </c>
      <c r="B136" s="154" t="s">
        <v>109</v>
      </c>
      <c r="C136" s="154"/>
      <c r="D136" s="154"/>
      <c r="E136" s="130">
        <v>0.12234122341223413</v>
      </c>
    </row>
    <row r="137" spans="1:7" x14ac:dyDescent="0.25">
      <c r="A137" s="127" t="s">
        <v>8</v>
      </c>
      <c r="B137" s="154" t="s">
        <v>82</v>
      </c>
      <c r="C137" s="154"/>
      <c r="D137" s="154"/>
      <c r="E137" s="130">
        <v>7.2730727307273077E-2</v>
      </c>
    </row>
    <row r="138" spans="1:7" x14ac:dyDescent="0.25">
      <c r="A138" s="127" t="s">
        <v>110</v>
      </c>
      <c r="B138" s="154" t="s">
        <v>111</v>
      </c>
      <c r="C138" s="154"/>
      <c r="D138" s="154"/>
      <c r="E138" s="130">
        <v>6.6170661706617076E-2</v>
      </c>
    </row>
    <row r="139" spans="1:7" x14ac:dyDescent="0.25">
      <c r="A139" s="127" t="s">
        <v>14</v>
      </c>
      <c r="B139" s="154" t="s">
        <v>83</v>
      </c>
      <c r="C139" s="154"/>
      <c r="D139" s="154"/>
      <c r="E139" s="130">
        <v>4.9170491704917052E-2</v>
      </c>
    </row>
    <row r="140" spans="1:7" x14ac:dyDescent="0.25">
      <c r="A140" s="127" t="s">
        <v>112</v>
      </c>
      <c r="B140" s="154" t="s">
        <v>113</v>
      </c>
      <c r="C140" s="154"/>
      <c r="D140" s="154"/>
      <c r="E140" s="130">
        <v>4.8170481704817053E-2</v>
      </c>
    </row>
    <row r="141" spans="1:7" x14ac:dyDescent="0.25">
      <c r="A141" s="127" t="s">
        <v>16</v>
      </c>
      <c r="B141" s="154" t="s">
        <v>17</v>
      </c>
      <c r="C141" s="154"/>
      <c r="D141" s="154"/>
      <c r="E141" s="130">
        <v>4.4970449704497047E-2</v>
      </c>
    </row>
    <row r="142" spans="1:7" x14ac:dyDescent="0.25">
      <c r="A142" s="127" t="s">
        <v>114</v>
      </c>
      <c r="B142" s="154" t="s">
        <v>10</v>
      </c>
      <c r="C142" s="154"/>
      <c r="D142" s="154"/>
      <c r="E142" s="130">
        <v>3.2080320803208037E-2</v>
      </c>
    </row>
    <row r="143" spans="1:7" x14ac:dyDescent="0.25">
      <c r="A143" s="127" t="s">
        <v>35</v>
      </c>
      <c r="B143" s="154" t="s">
        <v>36</v>
      </c>
      <c r="C143" s="154"/>
      <c r="D143" s="154"/>
      <c r="E143" s="130">
        <v>2.7880278802788028E-2</v>
      </c>
    </row>
    <row r="144" spans="1:7" x14ac:dyDescent="0.25">
      <c r="A144" s="127" t="s">
        <v>115</v>
      </c>
      <c r="B144" s="154" t="s">
        <v>116</v>
      </c>
      <c r="C144" s="154"/>
      <c r="D144" s="154"/>
      <c r="E144" s="130">
        <v>2.4350243502435025E-2</v>
      </c>
    </row>
    <row r="145" spans="1:5" x14ac:dyDescent="0.25">
      <c r="A145" s="127" t="s">
        <v>11</v>
      </c>
      <c r="B145" s="154" t="s">
        <v>66</v>
      </c>
      <c r="C145" s="154"/>
      <c r="D145" s="154"/>
      <c r="E145" s="130">
        <v>1.4930149301493017E-2</v>
      </c>
    </row>
    <row r="146" spans="1:5" x14ac:dyDescent="0.25">
      <c r="A146" s="127" t="s">
        <v>117</v>
      </c>
      <c r="B146" s="154" t="s">
        <v>118</v>
      </c>
      <c r="C146" s="154"/>
      <c r="D146" s="154"/>
      <c r="E146" s="130">
        <v>1.4880148801488016E-2</v>
      </c>
    </row>
    <row r="147" spans="1:5" x14ac:dyDescent="0.25">
      <c r="A147" s="127" t="s">
        <v>119</v>
      </c>
      <c r="B147" s="154" t="s">
        <v>120</v>
      </c>
      <c r="C147" s="154"/>
      <c r="D147" s="154"/>
      <c r="E147" s="130">
        <v>3.7700377003770042E-3</v>
      </c>
    </row>
    <row r="148" spans="1:5" x14ac:dyDescent="0.25">
      <c r="A148" s="127" t="s">
        <v>121</v>
      </c>
      <c r="B148" s="154" t="s">
        <v>122</v>
      </c>
      <c r="C148" s="154"/>
      <c r="D148" s="154"/>
      <c r="E148" s="130">
        <v>3.6500365003650039E-3</v>
      </c>
    </row>
    <row r="149" spans="1:5" x14ac:dyDescent="0.25">
      <c r="A149" s="127" t="s">
        <v>106</v>
      </c>
      <c r="B149" s="154" t="s">
        <v>123</v>
      </c>
      <c r="C149" s="154"/>
      <c r="D149" s="154"/>
      <c r="E149" s="130">
        <v>1.8900189001890019E-3</v>
      </c>
    </row>
    <row r="150" spans="1:5" x14ac:dyDescent="0.25">
      <c r="A150" s="127" t="s">
        <v>124</v>
      </c>
      <c r="B150" s="154" t="s">
        <v>125</v>
      </c>
      <c r="C150" s="154"/>
      <c r="D150" s="154"/>
      <c r="E150" s="130">
        <v>1.0800108001080011E-3</v>
      </c>
    </row>
    <row r="151" spans="1:5" ht="15.75" thickBot="1" x14ac:dyDescent="0.3">
      <c r="A151" s="167" t="s">
        <v>103</v>
      </c>
      <c r="B151" s="168" t="s">
        <v>104</v>
      </c>
      <c r="C151" s="168"/>
      <c r="D151" s="168"/>
      <c r="E151" s="170">
        <v>1.1000110001100011E-4</v>
      </c>
    </row>
    <row r="152" spans="1:5" x14ac:dyDescent="0.25">
      <c r="A152" s="180"/>
      <c r="B152" s="153"/>
      <c r="C152" s="163"/>
      <c r="D152" s="181"/>
      <c r="E152" s="182"/>
    </row>
    <row r="153" spans="1:5" x14ac:dyDescent="0.25">
      <c r="A153" s="127"/>
      <c r="B153" s="154"/>
      <c r="C153" s="154"/>
      <c r="D153" s="154"/>
      <c r="E153" s="130"/>
    </row>
    <row r="154" spans="1:5" x14ac:dyDescent="0.25">
      <c r="A154" s="127"/>
      <c r="B154" s="154"/>
      <c r="C154" s="154"/>
      <c r="D154" s="154"/>
      <c r="E154" s="130"/>
    </row>
    <row r="155" spans="1:5" x14ac:dyDescent="0.25">
      <c r="A155" s="127"/>
      <c r="B155" s="154"/>
      <c r="C155" s="154"/>
      <c r="D155" s="154"/>
      <c r="E155" s="130"/>
    </row>
    <row r="156" spans="1:5" x14ac:dyDescent="0.25">
      <c r="A156" s="127"/>
      <c r="B156" s="154"/>
      <c r="C156" s="154"/>
      <c r="D156" s="154"/>
      <c r="E156" s="130"/>
    </row>
    <row r="157" spans="1:5" x14ac:dyDescent="0.25">
      <c r="A157" s="127"/>
      <c r="B157" s="154"/>
      <c r="C157" s="154"/>
      <c r="D157" s="154"/>
      <c r="E157" s="130"/>
    </row>
    <row r="158" spans="1:5" x14ac:dyDescent="0.25">
      <c r="A158" s="127"/>
      <c r="B158" s="154"/>
      <c r="C158" s="154"/>
      <c r="D158" s="154"/>
      <c r="E158" s="130"/>
    </row>
    <row r="159" spans="1:5" x14ac:dyDescent="0.25">
      <c r="A159" s="127"/>
      <c r="B159" s="154"/>
      <c r="C159" s="154"/>
      <c r="D159" s="154"/>
      <c r="E159" s="130"/>
    </row>
    <row r="160" spans="1:5" x14ac:dyDescent="0.25">
      <c r="A160" s="127"/>
      <c r="B160" s="154"/>
      <c r="C160" s="154"/>
      <c r="D160" s="154"/>
      <c r="E160" s="130"/>
    </row>
    <row r="161" spans="1:5" x14ac:dyDescent="0.25">
      <c r="A161" s="127"/>
      <c r="B161" s="154"/>
      <c r="C161" s="154"/>
      <c r="D161" s="154"/>
      <c r="E161" s="130"/>
    </row>
    <row r="162" spans="1:5" x14ac:dyDescent="0.25">
      <c r="A162" s="127"/>
      <c r="B162" s="154"/>
      <c r="C162" s="154"/>
      <c r="D162" s="154"/>
      <c r="E162" s="130"/>
    </row>
    <row r="163" spans="1:5" x14ac:dyDescent="0.25">
      <c r="A163" s="127"/>
      <c r="B163" s="154"/>
      <c r="C163" s="154"/>
      <c r="D163" s="154"/>
      <c r="E163" s="130"/>
    </row>
    <row r="164" spans="1:5" x14ac:dyDescent="0.25">
      <c r="A164" s="127"/>
      <c r="B164" s="154"/>
      <c r="C164" s="154"/>
      <c r="D164" s="154"/>
      <c r="E164" s="130"/>
    </row>
    <row r="165" spans="1:5" x14ac:dyDescent="0.25">
      <c r="A165" s="127"/>
      <c r="B165" s="154"/>
      <c r="C165" s="154"/>
      <c r="D165" s="154"/>
      <c r="E165" s="130"/>
    </row>
    <row r="166" spans="1:5" x14ac:dyDescent="0.25">
      <c r="A166" s="127"/>
      <c r="B166" s="154"/>
      <c r="C166" s="154"/>
      <c r="D166" s="168"/>
      <c r="E166" s="130"/>
    </row>
    <row r="167" spans="1:5" ht="15.75" thickBot="1" x14ac:dyDescent="0.3">
      <c r="A167" s="167"/>
      <c r="B167" s="168"/>
      <c r="C167" s="168"/>
      <c r="D167" s="168"/>
      <c r="E167" s="170"/>
    </row>
    <row r="168" spans="1:5" x14ac:dyDescent="0.25">
      <c r="A168" s="149"/>
      <c r="B168" s="183"/>
      <c r="C168" s="163"/>
      <c r="D168" s="163"/>
      <c r="E168" s="164"/>
    </row>
    <row r="169" spans="1:5" x14ac:dyDescent="0.25">
      <c r="A169" s="127"/>
      <c r="B169" s="184"/>
      <c r="C169" s="154"/>
      <c r="D169" s="154"/>
      <c r="E169" s="130"/>
    </row>
    <row r="170" spans="1:5" x14ac:dyDescent="0.25">
      <c r="A170" s="127"/>
      <c r="B170" s="184"/>
      <c r="C170" s="154"/>
      <c r="D170" s="154"/>
      <c r="E170" s="130"/>
    </row>
    <row r="171" spans="1:5" x14ac:dyDescent="0.25">
      <c r="A171" s="127"/>
      <c r="B171" s="184"/>
      <c r="C171" s="154"/>
      <c r="D171" s="154"/>
      <c r="E171" s="130"/>
    </row>
    <row r="172" spans="1:5" x14ac:dyDescent="0.25">
      <c r="A172" s="131"/>
      <c r="B172" s="184"/>
      <c r="C172" s="154"/>
      <c r="D172" s="154"/>
      <c r="E172" s="130"/>
    </row>
    <row r="173" spans="1:5" x14ac:dyDescent="0.25">
      <c r="A173" s="131"/>
      <c r="B173" s="184"/>
      <c r="C173" s="154"/>
      <c r="D173" s="154"/>
      <c r="E173" s="130"/>
    </row>
    <row r="174" spans="1:5" x14ac:dyDescent="0.25">
      <c r="A174" s="127"/>
      <c r="B174" s="184"/>
      <c r="C174" s="154"/>
      <c r="D174" s="154"/>
      <c r="E174" s="130"/>
    </row>
    <row r="175" spans="1:5" x14ac:dyDescent="0.25">
      <c r="A175" s="127"/>
      <c r="B175" s="184"/>
      <c r="C175" s="154"/>
      <c r="D175" s="154"/>
      <c r="E175" s="130"/>
    </row>
    <row r="176" spans="1:5" x14ac:dyDescent="0.25">
      <c r="A176" s="127"/>
      <c r="B176" s="184"/>
      <c r="C176" s="154"/>
      <c r="D176" s="154"/>
      <c r="E176" s="130"/>
    </row>
    <row r="177" spans="1:5" x14ac:dyDescent="0.25">
      <c r="A177" s="127"/>
      <c r="B177" s="184"/>
      <c r="C177" s="154"/>
      <c r="D177" s="154"/>
      <c r="E177" s="130"/>
    </row>
    <row r="178" spans="1:5" x14ac:dyDescent="0.25">
      <c r="A178" s="127"/>
      <c r="B178" s="184"/>
      <c r="C178" s="154"/>
      <c r="D178" s="154"/>
      <c r="E178" s="130"/>
    </row>
    <row r="179" spans="1:5" ht="15.75" thickBot="1" x14ac:dyDescent="0.3">
      <c r="A179" s="133"/>
      <c r="B179" s="185"/>
      <c r="C179" s="168"/>
      <c r="D179" s="168"/>
      <c r="E179" s="170"/>
    </row>
    <row r="180" spans="1:5" x14ac:dyDescent="0.25">
      <c r="A180" s="149"/>
      <c r="B180" s="153"/>
      <c r="C180" s="163"/>
      <c r="D180" s="163"/>
      <c r="E180" s="164"/>
    </row>
    <row r="181" spans="1:5" x14ac:dyDescent="0.25">
      <c r="A181" s="127"/>
      <c r="B181" s="154"/>
      <c r="C181" s="154"/>
      <c r="D181" s="154"/>
      <c r="E181" s="130"/>
    </row>
    <row r="182" spans="1:5" ht="15.75" thickBot="1" x14ac:dyDescent="0.3">
      <c r="A182" s="172"/>
      <c r="B182" s="173"/>
      <c r="C182" s="173"/>
      <c r="D182" s="173"/>
      <c r="E182" s="137"/>
    </row>
    <row r="183" spans="1:5" x14ac:dyDescent="0.25">
      <c r="A183" s="149"/>
      <c r="B183" s="153"/>
      <c r="C183" s="163"/>
      <c r="D183" s="163"/>
      <c r="E183" s="164"/>
    </row>
    <row r="184" spans="1:5" x14ac:dyDescent="0.25">
      <c r="A184" s="186"/>
      <c r="B184" s="187"/>
      <c r="C184" s="154"/>
      <c r="D184" s="154"/>
      <c r="E184" s="130"/>
    </row>
    <row r="185" spans="1:5" x14ac:dyDescent="0.25">
      <c r="A185" s="186"/>
      <c r="B185" s="187"/>
      <c r="C185" s="154"/>
      <c r="D185" s="154"/>
      <c r="E185" s="130"/>
    </row>
    <row r="186" spans="1:5" x14ac:dyDescent="0.25">
      <c r="A186" s="127"/>
      <c r="B186" s="188"/>
      <c r="C186" s="154"/>
      <c r="D186" s="154"/>
      <c r="E186" s="130"/>
    </row>
    <row r="187" spans="1:5" ht="15.75" thickBot="1" x14ac:dyDescent="0.3">
      <c r="A187" s="172"/>
      <c r="B187" s="189"/>
      <c r="C187" s="173"/>
      <c r="D187" s="173"/>
      <c r="E187" s="137"/>
    </row>
    <row r="188" spans="1:5" x14ac:dyDescent="0.25">
      <c r="A188" s="149"/>
      <c r="B188" s="153"/>
      <c r="C188" s="163"/>
      <c r="D188" s="163"/>
      <c r="E188" s="126"/>
    </row>
    <row r="189" spans="1:5" x14ac:dyDescent="0.25">
      <c r="A189" s="127"/>
      <c r="B189" s="154"/>
      <c r="C189" s="154"/>
      <c r="D189" s="154"/>
      <c r="E189" s="130"/>
    </row>
    <row r="190" spans="1:5" x14ac:dyDescent="0.25">
      <c r="A190" s="127"/>
      <c r="B190" s="154"/>
      <c r="C190" s="154"/>
      <c r="D190" s="154"/>
      <c r="E190" s="130"/>
    </row>
    <row r="191" spans="1:5" x14ac:dyDescent="0.25">
      <c r="A191" s="127"/>
      <c r="B191" s="154"/>
      <c r="C191" s="154"/>
      <c r="D191" s="154"/>
      <c r="E191" s="130"/>
    </row>
    <row r="192" spans="1:5" x14ac:dyDescent="0.25">
      <c r="A192" s="127"/>
      <c r="B192" s="154"/>
      <c r="C192" s="154"/>
      <c r="D192" s="154"/>
      <c r="E192" s="130"/>
    </row>
    <row r="193" spans="1:5" x14ac:dyDescent="0.25">
      <c r="A193" s="127"/>
      <c r="B193" s="154"/>
      <c r="C193" s="154"/>
      <c r="D193" s="154"/>
      <c r="E193" s="130"/>
    </row>
    <row r="194" spans="1:5" x14ac:dyDescent="0.25">
      <c r="A194" s="127"/>
      <c r="B194" s="154"/>
      <c r="C194" s="154"/>
      <c r="D194" s="154"/>
      <c r="E194" s="130"/>
    </row>
    <row r="195" spans="1:5" x14ac:dyDescent="0.25">
      <c r="A195" s="127"/>
      <c r="B195" s="154"/>
      <c r="C195" s="154"/>
      <c r="D195" s="154"/>
      <c r="E195" s="130"/>
    </row>
    <row r="196" spans="1:5" ht="15.75" thickBot="1" x14ac:dyDescent="0.3">
      <c r="A196" s="127"/>
      <c r="B196" s="154"/>
      <c r="C196" s="154"/>
      <c r="D196" s="154"/>
      <c r="E196" s="130"/>
    </row>
    <row r="197" spans="1:5" x14ac:dyDescent="0.25">
      <c r="A197" s="149"/>
      <c r="B197" s="153"/>
      <c r="C197" s="163"/>
      <c r="D197" s="163"/>
      <c r="E197" s="164"/>
    </row>
    <row r="198" spans="1:5" x14ac:dyDescent="0.25">
      <c r="A198" s="127"/>
      <c r="B198" s="154"/>
      <c r="C198" s="154"/>
      <c r="D198" s="154"/>
      <c r="E198" s="190"/>
    </row>
    <row r="199" spans="1:5" x14ac:dyDescent="0.25">
      <c r="A199" s="127"/>
      <c r="B199" s="154"/>
      <c r="C199" s="154"/>
      <c r="D199" s="154"/>
      <c r="E199" s="190"/>
    </row>
    <row r="200" spans="1:5" x14ac:dyDescent="0.25">
      <c r="A200" s="127"/>
      <c r="B200" s="154"/>
      <c r="C200" s="154"/>
      <c r="D200" s="154"/>
      <c r="E200" s="190"/>
    </row>
    <row r="201" spans="1:5" x14ac:dyDescent="0.25">
      <c r="A201" s="127"/>
      <c r="B201" s="154"/>
      <c r="C201" s="154"/>
      <c r="D201" s="154"/>
      <c r="E201" s="190"/>
    </row>
    <row r="202" spans="1:5" x14ac:dyDescent="0.25">
      <c r="A202" s="127"/>
      <c r="B202" s="154"/>
      <c r="C202" s="154"/>
      <c r="D202" s="154"/>
      <c r="E202" s="190"/>
    </row>
    <row r="203" spans="1:5" x14ac:dyDescent="0.25">
      <c r="A203" s="127"/>
      <c r="B203" s="154"/>
      <c r="C203" s="154"/>
      <c r="D203" s="154"/>
      <c r="E203" s="190"/>
    </row>
    <row r="204" spans="1:5" x14ac:dyDescent="0.25">
      <c r="A204" s="127"/>
      <c r="B204" s="154"/>
      <c r="C204" s="154"/>
      <c r="D204" s="154"/>
      <c r="E204" s="190"/>
    </row>
    <row r="205" spans="1:5" x14ac:dyDescent="0.25">
      <c r="A205" s="127"/>
      <c r="B205" s="154"/>
      <c r="C205" s="154"/>
      <c r="D205" s="154"/>
      <c r="E205" s="190"/>
    </row>
    <row r="206" spans="1:5" x14ac:dyDescent="0.25">
      <c r="A206" s="127"/>
      <c r="B206" s="154"/>
      <c r="C206" s="154"/>
      <c r="D206" s="154"/>
      <c r="E206" s="190"/>
    </row>
    <row r="207" spans="1:5" x14ac:dyDescent="0.25">
      <c r="A207" s="127"/>
      <c r="B207" s="154"/>
      <c r="C207" s="154"/>
      <c r="D207" s="154"/>
      <c r="E207" s="190"/>
    </row>
    <row r="208" spans="1:5" x14ac:dyDescent="0.25">
      <c r="A208" s="127"/>
      <c r="B208" s="154"/>
      <c r="C208" s="154"/>
      <c r="D208" s="154"/>
      <c r="E208" s="190"/>
    </row>
    <row r="209" spans="1:5" x14ac:dyDescent="0.25">
      <c r="A209" s="127"/>
      <c r="B209" s="154"/>
      <c r="C209" s="154"/>
      <c r="D209" s="154"/>
      <c r="E209" s="190"/>
    </row>
    <row r="210" spans="1:5" x14ac:dyDescent="0.25">
      <c r="A210" s="127"/>
      <c r="B210" s="154"/>
      <c r="C210" s="154"/>
      <c r="D210" s="154"/>
      <c r="E210" s="190"/>
    </row>
    <row r="211" spans="1:5" ht="15.75" thickBot="1" x14ac:dyDescent="0.3">
      <c r="A211" s="167"/>
      <c r="B211" s="168"/>
      <c r="C211" s="168"/>
      <c r="D211" s="168"/>
      <c r="E211" s="191"/>
    </row>
    <row r="212" spans="1:5" x14ac:dyDescent="0.25">
      <c r="A212" s="149"/>
      <c r="B212" s="153"/>
      <c r="C212" s="163"/>
      <c r="D212" s="163"/>
      <c r="E212" s="164"/>
    </row>
    <row r="213" spans="1:5" x14ac:dyDescent="0.25">
      <c r="A213" s="127"/>
      <c r="B213" s="154"/>
      <c r="C213" s="154"/>
      <c r="D213" s="154"/>
      <c r="E213" s="144"/>
    </row>
    <row r="214" spans="1:5" x14ac:dyDescent="0.25">
      <c r="A214" s="127"/>
      <c r="B214" s="154"/>
      <c r="C214" s="154"/>
      <c r="D214" s="154"/>
      <c r="E214" s="144"/>
    </row>
    <row r="215" spans="1:5" x14ac:dyDescent="0.25">
      <c r="A215" s="127"/>
      <c r="B215" s="154"/>
      <c r="C215" s="154"/>
      <c r="D215" s="154"/>
      <c r="E215" s="144"/>
    </row>
    <row r="216" spans="1:5" x14ac:dyDescent="0.25">
      <c r="A216" s="127"/>
      <c r="B216" s="154"/>
      <c r="C216" s="154"/>
      <c r="D216" s="154"/>
      <c r="E216" s="144"/>
    </row>
    <row r="217" spans="1:5" ht="15.75" thickBot="1" x14ac:dyDescent="0.3">
      <c r="A217" s="172"/>
      <c r="B217" s="173"/>
      <c r="C217" s="173"/>
      <c r="D217" s="173"/>
      <c r="E217" s="147"/>
    </row>
    <row r="218" spans="1:5" x14ac:dyDescent="0.25">
      <c r="A218" s="149"/>
      <c r="B218" s="153"/>
      <c r="C218" s="163"/>
      <c r="D218" s="163"/>
      <c r="E218" s="126"/>
    </row>
    <row r="219" spans="1:5" x14ac:dyDescent="0.25">
      <c r="A219" s="127"/>
      <c r="B219" s="154"/>
      <c r="C219" s="154"/>
      <c r="D219" s="154"/>
      <c r="E219" s="130"/>
    </row>
    <row r="220" spans="1:5" x14ac:dyDescent="0.25">
      <c r="A220" s="127"/>
      <c r="B220" s="154"/>
      <c r="C220" s="154"/>
      <c r="D220" s="154"/>
      <c r="E220" s="130"/>
    </row>
    <row r="221" spans="1:5" x14ac:dyDescent="0.25">
      <c r="A221" s="127"/>
      <c r="B221" s="154"/>
      <c r="C221" s="154"/>
      <c r="D221" s="154"/>
      <c r="E221" s="130"/>
    </row>
    <row r="222" spans="1:5" x14ac:dyDescent="0.25">
      <c r="A222" s="127"/>
      <c r="B222" s="154"/>
      <c r="C222" s="154"/>
      <c r="D222" s="154"/>
      <c r="E222" s="130"/>
    </row>
    <row r="223" spans="1:5" ht="15.75" thickBot="1" x14ac:dyDescent="0.3">
      <c r="A223" s="172"/>
      <c r="B223" s="173"/>
      <c r="C223" s="173"/>
      <c r="D223" s="173"/>
      <c r="E223" s="137"/>
    </row>
    <row r="224" spans="1:5" x14ac:dyDescent="0.25">
      <c r="A224" s="149"/>
      <c r="B224" s="153"/>
      <c r="C224" s="163"/>
      <c r="D224" s="163"/>
      <c r="E224" s="192"/>
    </row>
    <row r="225" spans="1:5" x14ac:dyDescent="0.25">
      <c r="A225" s="127"/>
      <c r="B225" s="132"/>
      <c r="C225" s="154"/>
      <c r="D225" s="154"/>
      <c r="E225" s="193"/>
    </row>
    <row r="226" spans="1:5" x14ac:dyDescent="0.25">
      <c r="A226" s="127"/>
      <c r="B226" s="132"/>
      <c r="C226" s="154"/>
      <c r="D226" s="154"/>
      <c r="E226" s="193"/>
    </row>
    <row r="227" spans="1:5" x14ac:dyDescent="0.25">
      <c r="A227" s="127"/>
      <c r="B227" s="132"/>
      <c r="C227" s="154"/>
      <c r="D227" s="154"/>
      <c r="E227" s="193"/>
    </row>
    <row r="228" spans="1:5" x14ac:dyDescent="0.25">
      <c r="A228" s="127"/>
      <c r="B228" s="132"/>
      <c r="C228" s="154"/>
      <c r="D228" s="154"/>
      <c r="E228" s="193"/>
    </row>
    <row r="229" spans="1:5" x14ac:dyDescent="0.25">
      <c r="A229" s="127"/>
      <c r="B229" s="132"/>
      <c r="C229" s="154"/>
      <c r="D229" s="154"/>
      <c r="E229" s="193"/>
    </row>
    <row r="230" spans="1:5" x14ac:dyDescent="0.25">
      <c r="A230" s="127"/>
      <c r="B230" s="132"/>
      <c r="C230" s="154"/>
      <c r="D230" s="154"/>
      <c r="E230" s="193"/>
    </row>
    <row r="231" spans="1:5" x14ac:dyDescent="0.25">
      <c r="A231" s="127"/>
      <c r="B231" s="132"/>
      <c r="C231" s="154"/>
      <c r="D231" s="154"/>
      <c r="E231" s="193"/>
    </row>
    <row r="232" spans="1:5" x14ac:dyDescent="0.25">
      <c r="A232" s="127"/>
      <c r="B232" s="132"/>
      <c r="C232" s="154"/>
      <c r="D232" s="154"/>
      <c r="E232" s="193"/>
    </row>
    <row r="233" spans="1:5" x14ac:dyDescent="0.25">
      <c r="A233" s="127"/>
      <c r="B233" s="132"/>
      <c r="C233" s="154"/>
      <c r="D233" s="154"/>
      <c r="E233" s="193"/>
    </row>
    <row r="234" spans="1:5" x14ac:dyDescent="0.25">
      <c r="A234" s="127"/>
      <c r="B234" s="132"/>
      <c r="C234" s="154"/>
      <c r="D234" s="154"/>
      <c r="E234" s="193"/>
    </row>
    <row r="235" spans="1:5" x14ac:dyDescent="0.25">
      <c r="A235" s="127"/>
      <c r="B235" s="132"/>
      <c r="C235" s="154"/>
      <c r="D235" s="154"/>
      <c r="E235" s="193"/>
    </row>
    <row r="236" spans="1:5" x14ac:dyDescent="0.25">
      <c r="A236" s="127"/>
      <c r="B236" s="132"/>
      <c r="C236" s="154"/>
      <c r="D236" s="154"/>
      <c r="E236" s="193"/>
    </row>
    <row r="237" spans="1:5" x14ac:dyDescent="0.25">
      <c r="A237" s="127"/>
      <c r="B237" s="132"/>
      <c r="C237" s="154"/>
      <c r="D237" s="154"/>
      <c r="E237" s="193"/>
    </row>
    <row r="238" spans="1:5" x14ac:dyDescent="0.25">
      <c r="A238" s="127"/>
      <c r="B238" s="132"/>
      <c r="C238" s="154"/>
      <c r="D238" s="154"/>
      <c r="E238" s="193"/>
    </row>
    <row r="239" spans="1:5" ht="15.75" thickBot="1" x14ac:dyDescent="0.3">
      <c r="A239" s="172"/>
      <c r="B239" s="146"/>
      <c r="C239" s="173"/>
      <c r="D239" s="173"/>
      <c r="E239" s="194"/>
    </row>
    <row r="240" spans="1:5" x14ac:dyDescent="0.25">
      <c r="A240" s="149"/>
      <c r="B240" s="153"/>
      <c r="C240" s="163"/>
      <c r="D240" s="163"/>
      <c r="E240" s="164"/>
    </row>
    <row r="241" spans="1:5" x14ac:dyDescent="0.25">
      <c r="A241" s="127"/>
      <c r="B241" s="154"/>
      <c r="C241" s="154"/>
      <c r="D241" s="154"/>
      <c r="E241" s="130"/>
    </row>
    <row r="242" spans="1:5" x14ac:dyDescent="0.25">
      <c r="A242" s="127"/>
      <c r="B242" s="154"/>
      <c r="C242" s="154"/>
      <c r="D242" s="154"/>
      <c r="E242" s="130"/>
    </row>
    <row r="243" spans="1:5" x14ac:dyDescent="0.25">
      <c r="A243" s="127"/>
      <c r="B243" s="154"/>
      <c r="C243" s="154"/>
      <c r="D243" s="154"/>
      <c r="E243" s="130"/>
    </row>
    <row r="244" spans="1:5" x14ac:dyDescent="0.25">
      <c r="A244" s="127"/>
      <c r="B244" s="154"/>
      <c r="C244" s="154"/>
      <c r="D244" s="154"/>
      <c r="E244" s="130"/>
    </row>
    <row r="245" spans="1:5" x14ac:dyDescent="0.25">
      <c r="A245" s="127"/>
      <c r="B245" s="154"/>
      <c r="C245" s="154"/>
      <c r="D245" s="154"/>
      <c r="E245" s="130"/>
    </row>
    <row r="246" spans="1:5" x14ac:dyDescent="0.25">
      <c r="A246" s="127"/>
      <c r="B246" s="154"/>
      <c r="C246" s="154"/>
      <c r="D246" s="154"/>
      <c r="E246" s="130"/>
    </row>
    <row r="247" spans="1:5" x14ac:dyDescent="0.25">
      <c r="A247" s="127"/>
      <c r="B247" s="154"/>
      <c r="C247" s="154"/>
      <c r="D247" s="154"/>
      <c r="E247" s="130"/>
    </row>
    <row r="248" spans="1:5" x14ac:dyDescent="0.25">
      <c r="A248" s="127"/>
      <c r="B248" s="154"/>
      <c r="C248" s="154"/>
      <c r="D248" s="154"/>
      <c r="E248" s="130"/>
    </row>
    <row r="249" spans="1:5" x14ac:dyDescent="0.25">
      <c r="A249" s="127"/>
      <c r="B249" s="154"/>
      <c r="C249" s="154"/>
      <c r="D249" s="154"/>
      <c r="E249" s="130"/>
    </row>
    <row r="250" spans="1:5" x14ac:dyDescent="0.25">
      <c r="A250" s="127"/>
      <c r="B250" s="154"/>
      <c r="C250" s="154"/>
      <c r="D250" s="154"/>
      <c r="E250" s="130"/>
    </row>
    <row r="251" spans="1:5" x14ac:dyDescent="0.25">
      <c r="A251" s="127"/>
      <c r="B251" s="154"/>
      <c r="C251" s="154"/>
      <c r="D251" s="154"/>
      <c r="E251" s="130"/>
    </row>
    <row r="252" spans="1:5" ht="15.75" thickBot="1" x14ac:dyDescent="0.3">
      <c r="A252" s="172"/>
      <c r="B252" s="173"/>
      <c r="C252" s="173"/>
      <c r="D252" s="173"/>
      <c r="E252" s="137"/>
    </row>
    <row r="253" spans="1:5" x14ac:dyDescent="0.25">
      <c r="A253" s="149"/>
      <c r="B253" s="153"/>
      <c r="C253" s="163"/>
      <c r="D253" s="163"/>
      <c r="E253" s="126"/>
    </row>
    <row r="254" spans="1:5" x14ac:dyDescent="0.25">
      <c r="A254" s="127"/>
      <c r="B254" s="154"/>
      <c r="C254" s="154"/>
      <c r="D254" s="154"/>
      <c r="E254" s="130"/>
    </row>
    <row r="255" spans="1:5" x14ac:dyDescent="0.25">
      <c r="A255" s="127"/>
      <c r="B255" s="154"/>
      <c r="C255" s="154"/>
      <c r="D255" s="154"/>
      <c r="E255" s="130"/>
    </row>
    <row r="256" spans="1:5" x14ac:dyDescent="0.25">
      <c r="A256" s="127"/>
      <c r="B256" s="154"/>
      <c r="C256" s="154"/>
      <c r="D256" s="154"/>
      <c r="E256" s="130"/>
    </row>
    <row r="257" spans="1:5" x14ac:dyDescent="0.25">
      <c r="A257" s="127"/>
      <c r="B257" s="154"/>
      <c r="C257" s="154"/>
      <c r="D257" s="154"/>
      <c r="E257" s="130"/>
    </row>
    <row r="258" spans="1:5" x14ac:dyDescent="0.25">
      <c r="A258" s="127"/>
      <c r="B258" s="151"/>
      <c r="C258" s="154"/>
      <c r="D258" s="154"/>
      <c r="E258" s="130"/>
    </row>
    <row r="259" spans="1:5" x14ac:dyDescent="0.25">
      <c r="A259" s="127"/>
      <c r="B259" s="154"/>
      <c r="C259" s="154"/>
      <c r="D259" s="154"/>
      <c r="E259" s="130"/>
    </row>
    <row r="260" spans="1:5" x14ac:dyDescent="0.25">
      <c r="A260" s="127"/>
      <c r="B260" s="154"/>
      <c r="C260" s="154"/>
      <c r="D260" s="154"/>
      <c r="E260" s="130"/>
    </row>
    <row r="261" spans="1:5" ht="15.75" thickBot="1" x14ac:dyDescent="0.3">
      <c r="A261" s="172"/>
      <c r="B261" s="173"/>
      <c r="C261" s="173"/>
      <c r="D261" s="173"/>
      <c r="E261" s="137"/>
    </row>
    <row r="262" spans="1:5" x14ac:dyDescent="0.25">
      <c r="A262" s="149"/>
      <c r="B262" s="153"/>
      <c r="C262" s="163"/>
      <c r="D262" s="163"/>
      <c r="E262" s="126"/>
    </row>
    <row r="263" spans="1:5" x14ac:dyDescent="0.25">
      <c r="A263" s="127"/>
      <c r="B263" s="154"/>
      <c r="C263" s="154"/>
      <c r="D263" s="154"/>
      <c r="E263" s="130"/>
    </row>
    <row r="264" spans="1:5" x14ac:dyDescent="0.25">
      <c r="A264" s="127"/>
      <c r="B264" s="154"/>
      <c r="C264" s="154"/>
      <c r="D264" s="154"/>
      <c r="E264" s="130"/>
    </row>
    <row r="265" spans="1:5" x14ac:dyDescent="0.25">
      <c r="A265" s="127"/>
      <c r="B265" s="154"/>
      <c r="C265" s="154"/>
      <c r="D265" s="154"/>
      <c r="E265" s="130"/>
    </row>
    <row r="266" spans="1:5" x14ac:dyDescent="0.25">
      <c r="A266" s="127"/>
      <c r="B266" s="154"/>
      <c r="C266" s="154"/>
      <c r="D266" s="154"/>
      <c r="E266" s="130"/>
    </row>
    <row r="267" spans="1:5" x14ac:dyDescent="0.25">
      <c r="A267" s="127"/>
      <c r="B267" s="154"/>
      <c r="C267" s="154"/>
      <c r="D267" s="154"/>
      <c r="E267" s="130"/>
    </row>
    <row r="268" spans="1:5" ht="15.75" thickBot="1" x14ac:dyDescent="0.3">
      <c r="A268" s="172"/>
      <c r="B268" s="173"/>
      <c r="C268" s="173"/>
      <c r="D268" s="173"/>
      <c r="E268" s="137"/>
    </row>
    <row r="269" spans="1:5" x14ac:dyDescent="0.25">
      <c r="A269" s="149"/>
      <c r="B269" s="153"/>
      <c r="C269" s="163"/>
      <c r="D269" s="163"/>
      <c r="E269" s="126"/>
    </row>
    <row r="270" spans="1:5" x14ac:dyDescent="0.25">
      <c r="A270" s="127"/>
      <c r="B270" s="154"/>
      <c r="C270" s="154"/>
      <c r="D270" s="154"/>
      <c r="E270" s="130"/>
    </row>
    <row r="271" spans="1:5" x14ac:dyDescent="0.25">
      <c r="A271" s="127"/>
      <c r="B271" s="154"/>
      <c r="C271" s="154"/>
      <c r="D271" s="154"/>
      <c r="E271" s="130"/>
    </row>
    <row r="272" spans="1:5" x14ac:dyDescent="0.25">
      <c r="A272" s="127"/>
      <c r="B272" s="154"/>
      <c r="C272" s="154"/>
      <c r="D272" s="154"/>
      <c r="E272" s="130"/>
    </row>
    <row r="273" spans="1:5" x14ac:dyDescent="0.25">
      <c r="A273" s="127"/>
      <c r="B273" s="154"/>
      <c r="C273" s="154"/>
      <c r="D273" s="154"/>
      <c r="E273" s="130"/>
    </row>
    <row r="274" spans="1:5" x14ac:dyDescent="0.25">
      <c r="A274" s="127"/>
      <c r="B274" s="154"/>
      <c r="C274" s="154"/>
      <c r="D274" s="154"/>
      <c r="E274" s="130"/>
    </row>
    <row r="275" spans="1:5" x14ac:dyDescent="0.25">
      <c r="A275" s="127"/>
      <c r="B275" s="154"/>
      <c r="C275" s="154"/>
      <c r="D275" s="154"/>
      <c r="E275" s="130"/>
    </row>
    <row r="276" spans="1:5" x14ac:dyDescent="0.25">
      <c r="A276" s="127"/>
      <c r="B276" s="154"/>
      <c r="C276" s="154"/>
      <c r="D276" s="154"/>
      <c r="E276" s="130"/>
    </row>
    <row r="277" spans="1:5" x14ac:dyDescent="0.25">
      <c r="A277" s="127"/>
      <c r="B277" s="154"/>
      <c r="C277" s="154"/>
      <c r="D277" s="154"/>
      <c r="E277" s="130"/>
    </row>
    <row r="278" spans="1:5" ht="15.75" thickBot="1" x14ac:dyDescent="0.3">
      <c r="A278" s="172"/>
      <c r="B278" s="173"/>
      <c r="C278" s="173"/>
      <c r="D278" s="173"/>
      <c r="E278" s="137"/>
    </row>
    <row r="279" spans="1:5" x14ac:dyDescent="0.25">
      <c r="A279" s="149"/>
      <c r="B279" s="153"/>
      <c r="C279" s="163"/>
      <c r="D279" s="163"/>
      <c r="E279" s="126"/>
    </row>
    <row r="280" spans="1:5" x14ac:dyDescent="0.25">
      <c r="A280" s="127"/>
      <c r="B280" s="154"/>
      <c r="C280" s="154"/>
      <c r="D280" s="154"/>
      <c r="E280" s="130"/>
    </row>
    <row r="281" spans="1:5" x14ac:dyDescent="0.25">
      <c r="A281" s="127"/>
      <c r="B281" s="154"/>
      <c r="C281" s="154"/>
      <c r="D281" s="154"/>
      <c r="E281" s="130"/>
    </row>
    <row r="282" spans="1:5" x14ac:dyDescent="0.25">
      <c r="A282" s="127"/>
      <c r="B282" s="154"/>
      <c r="C282" s="154"/>
      <c r="D282" s="154"/>
      <c r="E282" s="130"/>
    </row>
    <row r="283" spans="1:5" x14ac:dyDescent="0.25">
      <c r="A283" s="127"/>
      <c r="B283" s="154"/>
      <c r="C283" s="154"/>
      <c r="D283" s="154"/>
      <c r="E283" s="130"/>
    </row>
    <row r="284" spans="1:5" x14ac:dyDescent="0.25">
      <c r="A284" s="127"/>
      <c r="B284" s="154"/>
      <c r="C284" s="154"/>
      <c r="D284" s="154"/>
      <c r="E284" s="130"/>
    </row>
    <row r="285" spans="1:5" x14ac:dyDescent="0.25">
      <c r="A285" s="127"/>
      <c r="B285" s="154"/>
      <c r="C285" s="154"/>
      <c r="D285" s="154"/>
      <c r="E285" s="130"/>
    </row>
    <row r="286" spans="1:5" x14ac:dyDescent="0.25">
      <c r="A286" s="127"/>
      <c r="B286" s="154"/>
      <c r="C286" s="154"/>
      <c r="D286" s="154"/>
      <c r="E286" s="130"/>
    </row>
    <row r="287" spans="1:5" x14ac:dyDescent="0.25">
      <c r="A287" s="127"/>
      <c r="B287" s="154"/>
      <c r="C287" s="154"/>
      <c r="D287" s="154"/>
      <c r="E287" s="130"/>
    </row>
    <row r="288" spans="1:5" x14ac:dyDescent="0.25">
      <c r="A288" s="127"/>
      <c r="B288" s="154"/>
      <c r="C288" s="154"/>
      <c r="D288" s="154"/>
      <c r="E288" s="130"/>
    </row>
    <row r="289" spans="1:5" x14ac:dyDescent="0.25">
      <c r="A289" s="127"/>
      <c r="B289" s="154"/>
      <c r="C289" s="154"/>
      <c r="D289" s="154"/>
      <c r="E289" s="130"/>
    </row>
    <row r="290" spans="1:5" ht="15.75" thickBot="1" x14ac:dyDescent="0.3">
      <c r="A290" s="167"/>
      <c r="B290" s="168"/>
      <c r="C290" s="168"/>
      <c r="D290" s="168"/>
      <c r="E290" s="170"/>
    </row>
    <row r="291" spans="1:5" x14ac:dyDescent="0.25">
      <c r="A291" s="149"/>
      <c r="B291" s="153"/>
      <c r="C291" s="163"/>
      <c r="D291" s="163"/>
      <c r="E291" s="126"/>
    </row>
    <row r="292" spans="1:5" x14ac:dyDescent="0.25">
      <c r="A292" s="127"/>
      <c r="B292" s="154"/>
      <c r="C292" s="154"/>
      <c r="D292" s="154"/>
      <c r="E292" s="130"/>
    </row>
    <row r="293" spans="1:5" x14ac:dyDescent="0.25">
      <c r="A293" s="127"/>
      <c r="B293" s="154"/>
      <c r="C293" s="154"/>
      <c r="D293" s="154"/>
      <c r="E293" s="130"/>
    </row>
    <row r="294" spans="1:5" x14ac:dyDescent="0.25">
      <c r="A294" s="127"/>
      <c r="B294" s="154"/>
      <c r="C294" s="154"/>
      <c r="D294" s="154"/>
      <c r="E294" s="130"/>
    </row>
    <row r="295" spans="1:5" x14ac:dyDescent="0.25">
      <c r="A295" s="127"/>
      <c r="B295" s="154"/>
      <c r="C295" s="154"/>
      <c r="D295" s="154"/>
      <c r="E295" s="130"/>
    </row>
    <row r="296" spans="1:5" x14ac:dyDescent="0.25">
      <c r="A296" s="127"/>
      <c r="B296" s="154"/>
      <c r="C296" s="154"/>
      <c r="D296" s="154"/>
      <c r="E296" s="130"/>
    </row>
    <row r="297" spans="1:5" x14ac:dyDescent="0.25">
      <c r="A297" s="127"/>
      <c r="B297" s="154"/>
      <c r="C297" s="154"/>
      <c r="D297" s="154"/>
      <c r="E297" s="130"/>
    </row>
    <row r="298" spans="1:5" x14ac:dyDescent="0.25">
      <c r="A298" s="127"/>
      <c r="B298" s="154"/>
      <c r="C298" s="154"/>
      <c r="D298" s="154"/>
      <c r="E298" s="130"/>
    </row>
    <row r="299" spans="1:5" x14ac:dyDescent="0.25">
      <c r="A299" s="127"/>
      <c r="B299" s="154"/>
      <c r="C299" s="154"/>
      <c r="D299" s="154"/>
      <c r="E299" s="130"/>
    </row>
    <row r="300" spans="1:5" x14ac:dyDescent="0.25">
      <c r="A300" s="127"/>
      <c r="B300" s="154"/>
      <c r="C300" s="154"/>
      <c r="D300" s="154"/>
      <c r="E300" s="130"/>
    </row>
    <row r="301" spans="1:5" x14ac:dyDescent="0.25">
      <c r="A301" s="127"/>
      <c r="B301" s="154"/>
      <c r="C301" s="154"/>
      <c r="D301" s="154"/>
      <c r="E301" s="130"/>
    </row>
    <row r="302" spans="1:5" x14ac:dyDescent="0.25">
      <c r="A302" s="127"/>
      <c r="B302" s="154"/>
      <c r="C302" s="154"/>
      <c r="D302" s="154"/>
      <c r="E302" s="130"/>
    </row>
    <row r="303" spans="1:5" x14ac:dyDescent="0.25">
      <c r="A303" s="127"/>
      <c r="B303" s="154"/>
      <c r="C303" s="154"/>
      <c r="D303" s="154"/>
      <c r="E303" s="130"/>
    </row>
    <row r="304" spans="1:5" x14ac:dyDescent="0.25">
      <c r="A304" s="127"/>
      <c r="B304" s="154"/>
      <c r="C304" s="154"/>
      <c r="D304" s="154"/>
      <c r="E304" s="130"/>
    </row>
    <row r="305" spans="1:5" ht="15.75" thickBot="1" x14ac:dyDescent="0.3">
      <c r="A305" s="167"/>
      <c r="B305" s="168"/>
      <c r="C305" s="168"/>
      <c r="D305" s="168"/>
      <c r="E305" s="170"/>
    </row>
    <row r="306" spans="1:5" x14ac:dyDescent="0.25">
      <c r="A306" s="149"/>
      <c r="B306" s="153"/>
      <c r="C306" s="163"/>
      <c r="D306" s="163"/>
      <c r="E306" s="164"/>
    </row>
    <row r="307" spans="1:5" x14ac:dyDescent="0.25">
      <c r="A307" s="127"/>
      <c r="B307" s="154"/>
      <c r="C307" s="154"/>
      <c r="D307" s="154"/>
      <c r="E307" s="193"/>
    </row>
    <row r="308" spans="1:5" x14ac:dyDescent="0.25">
      <c r="A308" s="127"/>
      <c r="B308" s="154"/>
      <c r="C308" s="154"/>
      <c r="D308" s="154"/>
      <c r="E308" s="193"/>
    </row>
    <row r="309" spans="1:5" x14ac:dyDescent="0.25">
      <c r="A309" s="127"/>
      <c r="B309" s="154"/>
      <c r="C309" s="154"/>
      <c r="D309" s="154"/>
      <c r="E309" s="193"/>
    </row>
    <row r="310" spans="1:5" x14ac:dyDescent="0.25">
      <c r="A310" s="127"/>
      <c r="B310" s="154"/>
      <c r="C310" s="154"/>
      <c r="D310" s="154"/>
      <c r="E310" s="193"/>
    </row>
    <row r="311" spans="1:5" x14ac:dyDescent="0.25">
      <c r="A311" s="127"/>
      <c r="B311" s="154"/>
      <c r="C311" s="154"/>
      <c r="D311" s="154"/>
      <c r="E311" s="193"/>
    </row>
    <row r="312" spans="1:5" x14ac:dyDescent="0.25">
      <c r="A312" s="127"/>
      <c r="B312" s="154"/>
      <c r="C312" s="154"/>
      <c r="D312" s="154"/>
      <c r="E312" s="193"/>
    </row>
    <row r="313" spans="1:5" x14ac:dyDescent="0.25">
      <c r="A313" s="127"/>
      <c r="B313" s="154"/>
      <c r="C313" s="154"/>
      <c r="D313" s="154"/>
      <c r="E313" s="193"/>
    </row>
    <row r="314" spans="1:5" x14ac:dyDescent="0.25">
      <c r="A314" s="127"/>
      <c r="B314" s="154"/>
      <c r="C314" s="154"/>
      <c r="D314" s="154"/>
      <c r="E314" s="193"/>
    </row>
    <row r="315" spans="1:5" x14ac:dyDescent="0.25">
      <c r="A315" s="127"/>
      <c r="B315" s="154"/>
      <c r="C315" s="154"/>
      <c r="D315" s="154"/>
      <c r="E315" s="193"/>
    </row>
    <row r="316" spans="1:5" x14ac:dyDescent="0.25">
      <c r="A316" s="127"/>
      <c r="B316" s="154"/>
      <c r="C316" s="154"/>
      <c r="D316" s="154"/>
      <c r="E316" s="193"/>
    </row>
    <row r="317" spans="1:5" x14ac:dyDescent="0.25">
      <c r="A317" s="127"/>
      <c r="B317" s="154"/>
      <c r="C317" s="154"/>
      <c r="D317" s="154"/>
      <c r="E317" s="193"/>
    </row>
    <row r="318" spans="1:5" x14ac:dyDescent="0.25">
      <c r="A318" s="127"/>
      <c r="B318" s="154"/>
      <c r="C318" s="154"/>
      <c r="D318" s="154"/>
      <c r="E318" s="193"/>
    </row>
    <row r="319" spans="1:5" x14ac:dyDescent="0.25">
      <c r="A319" s="127"/>
      <c r="B319" s="154"/>
      <c r="C319" s="154"/>
      <c r="D319" s="154"/>
      <c r="E319" s="193"/>
    </row>
    <row r="320" spans="1:5" ht="15.75" thickBot="1" x14ac:dyDescent="0.3">
      <c r="A320" s="167"/>
      <c r="B320" s="168"/>
      <c r="C320" s="168"/>
      <c r="D320" s="168"/>
      <c r="E320" s="195"/>
    </row>
    <row r="321" spans="1:5" x14ac:dyDescent="0.25">
      <c r="A321" s="149"/>
      <c r="B321" s="153"/>
      <c r="C321" s="163"/>
      <c r="D321" s="163"/>
      <c r="E321" s="164"/>
    </row>
    <row r="322" spans="1:5" x14ac:dyDescent="0.25">
      <c r="A322" s="127"/>
      <c r="B322" s="154"/>
      <c r="C322" s="154"/>
      <c r="D322" s="154"/>
      <c r="E322" s="130"/>
    </row>
    <row r="323" spans="1:5" x14ac:dyDescent="0.25">
      <c r="A323" s="127"/>
      <c r="B323" s="154"/>
      <c r="C323" s="154"/>
      <c r="D323" s="154"/>
      <c r="E323" s="130"/>
    </row>
    <row r="324" spans="1:5" x14ac:dyDescent="0.25">
      <c r="A324" s="127"/>
      <c r="B324" s="154"/>
      <c r="C324" s="154"/>
      <c r="D324" s="154"/>
      <c r="E324" s="130"/>
    </row>
    <row r="325" spans="1:5" x14ac:dyDescent="0.25">
      <c r="A325" s="127"/>
      <c r="B325" s="154"/>
      <c r="C325" s="154"/>
      <c r="D325" s="154"/>
      <c r="E325" s="130"/>
    </row>
    <row r="326" spans="1:5" x14ac:dyDescent="0.25">
      <c r="A326" s="127"/>
      <c r="B326" s="154"/>
      <c r="C326" s="154"/>
      <c r="D326" s="154"/>
      <c r="E326" s="130"/>
    </row>
    <row r="327" spans="1:5" x14ac:dyDescent="0.25">
      <c r="A327" s="127"/>
      <c r="B327" s="154"/>
      <c r="C327" s="154"/>
      <c r="D327" s="154"/>
      <c r="E327" s="130"/>
    </row>
    <row r="328" spans="1:5" x14ac:dyDescent="0.25">
      <c r="A328" s="127"/>
      <c r="B328" s="154"/>
      <c r="C328" s="154"/>
      <c r="D328" s="154"/>
      <c r="E328" s="130"/>
    </row>
    <row r="329" spans="1:5" x14ac:dyDescent="0.25">
      <c r="A329" s="127"/>
      <c r="B329" s="154"/>
      <c r="C329" s="154"/>
      <c r="D329" s="154"/>
      <c r="E329" s="130"/>
    </row>
    <row r="330" spans="1:5" x14ac:dyDescent="0.25">
      <c r="A330" s="127"/>
      <c r="B330" s="154"/>
      <c r="C330" s="154"/>
      <c r="D330" s="154"/>
      <c r="E330" s="130"/>
    </row>
    <row r="331" spans="1:5" x14ac:dyDescent="0.25">
      <c r="A331" s="127"/>
      <c r="B331" s="154"/>
      <c r="C331" s="154"/>
      <c r="D331" s="154"/>
      <c r="E331" s="130"/>
    </row>
    <row r="332" spans="1:5" x14ac:dyDescent="0.25">
      <c r="A332" s="127"/>
      <c r="B332" s="154"/>
      <c r="C332" s="154"/>
      <c r="D332" s="154"/>
      <c r="E332" s="130"/>
    </row>
    <row r="333" spans="1:5" x14ac:dyDescent="0.25">
      <c r="A333" s="127"/>
      <c r="B333" s="154"/>
      <c r="C333" s="154"/>
      <c r="D333" s="154"/>
      <c r="E333" s="130"/>
    </row>
    <row r="334" spans="1:5" x14ac:dyDescent="0.25">
      <c r="A334" s="127"/>
      <c r="B334" s="154"/>
      <c r="C334" s="154"/>
      <c r="D334" s="154"/>
      <c r="E334" s="130"/>
    </row>
    <row r="335" spans="1:5" ht="15.75" thickBot="1" x14ac:dyDescent="0.3">
      <c r="A335" s="167"/>
      <c r="B335" s="168"/>
      <c r="C335" s="168"/>
      <c r="D335" s="168"/>
      <c r="E335" s="170"/>
    </row>
    <row r="336" spans="1:5" x14ac:dyDescent="0.25">
      <c r="A336" s="149"/>
      <c r="B336" s="153"/>
      <c r="C336" s="163"/>
      <c r="D336" s="163"/>
      <c r="E336" s="126"/>
    </row>
    <row r="337" spans="1:5" x14ac:dyDescent="0.25">
      <c r="A337" s="127"/>
      <c r="B337" s="154"/>
      <c r="C337" s="154"/>
      <c r="D337" s="154"/>
      <c r="E337" s="130"/>
    </row>
    <row r="338" spans="1:5" x14ac:dyDescent="0.25">
      <c r="A338" s="127"/>
      <c r="B338" s="154"/>
      <c r="C338" s="154"/>
      <c r="D338" s="154"/>
      <c r="E338" s="130"/>
    </row>
    <row r="339" spans="1:5" x14ac:dyDescent="0.25">
      <c r="A339" s="127"/>
      <c r="B339" s="154"/>
      <c r="C339" s="154"/>
      <c r="D339" s="154"/>
      <c r="E339" s="130"/>
    </row>
    <row r="340" spans="1:5" x14ac:dyDescent="0.25">
      <c r="A340" s="127"/>
      <c r="B340" s="154"/>
      <c r="C340" s="154"/>
      <c r="D340" s="154"/>
      <c r="E340" s="130"/>
    </row>
    <row r="341" spans="1:5" x14ac:dyDescent="0.25">
      <c r="A341" s="127"/>
      <c r="B341" s="154"/>
      <c r="C341" s="154"/>
      <c r="D341" s="154"/>
      <c r="E341" s="130"/>
    </row>
    <row r="342" spans="1:5" x14ac:dyDescent="0.25">
      <c r="A342" s="127"/>
      <c r="B342" s="154"/>
      <c r="C342" s="154"/>
      <c r="D342" s="154"/>
      <c r="E342" s="130"/>
    </row>
    <row r="343" spans="1:5" x14ac:dyDescent="0.25">
      <c r="A343" s="127"/>
      <c r="B343" s="154"/>
      <c r="C343" s="154"/>
      <c r="D343" s="154"/>
      <c r="E343" s="130"/>
    </row>
    <row r="344" spans="1:5" x14ac:dyDescent="0.25">
      <c r="A344" s="127"/>
      <c r="B344" s="154"/>
      <c r="C344" s="154"/>
      <c r="D344" s="154"/>
      <c r="E344" s="130"/>
    </row>
    <row r="345" spans="1:5" x14ac:dyDescent="0.25">
      <c r="A345" s="127"/>
      <c r="B345" s="154"/>
      <c r="C345" s="154"/>
      <c r="D345" s="154"/>
      <c r="E345" s="130"/>
    </row>
    <row r="346" spans="1:5" x14ac:dyDescent="0.25">
      <c r="A346" s="127"/>
      <c r="B346" s="154"/>
      <c r="C346" s="154"/>
      <c r="D346" s="154"/>
      <c r="E346" s="130"/>
    </row>
    <row r="347" spans="1:5" x14ac:dyDescent="0.25">
      <c r="A347" s="127"/>
      <c r="B347" s="154"/>
      <c r="C347" s="154"/>
      <c r="D347" s="154"/>
      <c r="E347" s="130"/>
    </row>
    <row r="348" spans="1:5" x14ac:dyDescent="0.25">
      <c r="A348" s="127"/>
      <c r="B348" s="154"/>
      <c r="C348" s="154"/>
      <c r="D348" s="154"/>
      <c r="E348" s="130"/>
    </row>
    <row r="349" spans="1:5" ht="15.75" thickBot="1" x14ac:dyDescent="0.3">
      <c r="A349" s="172"/>
      <c r="B349" s="173"/>
      <c r="C349" s="173"/>
      <c r="D349" s="173"/>
      <c r="E349" s="137"/>
    </row>
    <row r="350" spans="1:5" x14ac:dyDescent="0.25">
      <c r="A350" s="149"/>
      <c r="B350" s="153"/>
      <c r="C350" s="163"/>
      <c r="D350" s="163"/>
      <c r="E350" s="192"/>
    </row>
    <row r="351" spans="1:5" x14ac:dyDescent="0.25">
      <c r="A351" s="127"/>
      <c r="B351" s="132"/>
      <c r="C351" s="154"/>
      <c r="D351" s="154"/>
      <c r="E351" s="193"/>
    </row>
    <row r="352" spans="1:5" x14ac:dyDescent="0.25">
      <c r="A352" s="127"/>
      <c r="B352" s="132"/>
      <c r="C352" s="154"/>
      <c r="D352" s="154"/>
      <c r="E352" s="193"/>
    </row>
    <row r="353" spans="1:5" x14ac:dyDescent="0.25">
      <c r="A353" s="127"/>
      <c r="B353" s="132"/>
      <c r="C353" s="154"/>
      <c r="D353" s="154"/>
      <c r="E353" s="193"/>
    </row>
    <row r="354" spans="1:5" x14ac:dyDescent="0.25">
      <c r="A354" s="127"/>
      <c r="B354" s="132"/>
      <c r="C354" s="154"/>
      <c r="D354" s="154"/>
      <c r="E354" s="193"/>
    </row>
    <row r="355" spans="1:5" x14ac:dyDescent="0.25">
      <c r="A355" s="127"/>
      <c r="B355" s="132"/>
      <c r="C355" s="154"/>
      <c r="D355" s="154"/>
      <c r="E355" s="193"/>
    </row>
    <row r="356" spans="1:5" x14ac:dyDescent="0.25">
      <c r="A356" s="127"/>
      <c r="B356" s="132"/>
      <c r="C356" s="154"/>
      <c r="D356" s="154"/>
      <c r="E356" s="193"/>
    </row>
    <row r="357" spans="1:5" x14ac:dyDescent="0.25">
      <c r="A357" s="127"/>
      <c r="B357" s="132"/>
      <c r="C357" s="154"/>
      <c r="D357" s="154"/>
      <c r="E357" s="193"/>
    </row>
    <row r="358" spans="1:5" x14ac:dyDescent="0.25">
      <c r="A358" s="127"/>
      <c r="B358" s="132"/>
      <c r="C358" s="154"/>
      <c r="D358" s="154"/>
      <c r="E358" s="193"/>
    </row>
    <row r="359" spans="1:5" x14ac:dyDescent="0.25">
      <c r="A359" s="127"/>
      <c r="B359" s="132"/>
      <c r="C359" s="154"/>
      <c r="D359" s="154"/>
      <c r="E359" s="193"/>
    </row>
    <row r="360" spans="1:5" x14ac:dyDescent="0.25">
      <c r="A360" s="127"/>
      <c r="B360" s="132"/>
      <c r="C360" s="154"/>
      <c r="D360" s="154"/>
      <c r="E360" s="193"/>
    </row>
    <row r="361" spans="1:5" x14ac:dyDescent="0.25">
      <c r="A361" s="127"/>
      <c r="B361" s="132"/>
      <c r="C361" s="154"/>
      <c r="D361" s="154"/>
      <c r="E361" s="193"/>
    </row>
    <row r="362" spans="1:5" x14ac:dyDescent="0.25">
      <c r="A362" s="127"/>
      <c r="B362" s="132"/>
      <c r="C362" s="154"/>
      <c r="D362" s="154"/>
      <c r="E362" s="193"/>
    </row>
    <row r="363" spans="1:5" ht="15.75" thickBot="1" x14ac:dyDescent="0.3">
      <c r="A363" s="172"/>
      <c r="B363" s="196"/>
      <c r="C363" s="173"/>
      <c r="D363" s="173"/>
      <c r="E363" s="194"/>
    </row>
    <row r="364" spans="1:5" x14ac:dyDescent="0.25">
      <c r="A364" s="149"/>
      <c r="B364" s="153"/>
      <c r="C364" s="163"/>
      <c r="D364" s="163"/>
      <c r="E364" s="164"/>
    </row>
    <row r="365" spans="1:5" x14ac:dyDescent="0.25">
      <c r="A365" s="127"/>
      <c r="B365" s="154"/>
      <c r="C365" s="129"/>
      <c r="D365" s="129"/>
      <c r="E365" s="130"/>
    </row>
    <row r="366" spans="1:5" x14ac:dyDescent="0.25">
      <c r="A366" s="127"/>
      <c r="B366" s="154"/>
      <c r="C366" s="129"/>
      <c r="D366" s="129"/>
      <c r="E366" s="130"/>
    </row>
    <row r="367" spans="1:5" x14ac:dyDescent="0.25">
      <c r="A367" s="127"/>
      <c r="B367" s="154"/>
      <c r="C367" s="129"/>
      <c r="D367" s="129"/>
      <c r="E367" s="130"/>
    </row>
    <row r="368" spans="1:5" x14ac:dyDescent="0.25">
      <c r="A368" s="127"/>
      <c r="B368" s="154"/>
      <c r="C368" s="129"/>
      <c r="D368" s="129"/>
      <c r="E368" s="130"/>
    </row>
    <row r="369" spans="1:5" x14ac:dyDescent="0.25">
      <c r="A369" s="127"/>
      <c r="B369" s="154"/>
      <c r="C369" s="129"/>
      <c r="D369" s="129"/>
      <c r="E369" s="130"/>
    </row>
    <row r="370" spans="1:5" x14ac:dyDescent="0.25">
      <c r="A370" s="127"/>
      <c r="B370" s="154"/>
      <c r="C370" s="129"/>
      <c r="D370" s="129"/>
      <c r="E370" s="130"/>
    </row>
    <row r="371" spans="1:5" x14ac:dyDescent="0.25">
      <c r="A371" s="127"/>
      <c r="B371" s="154"/>
      <c r="C371" s="129"/>
      <c r="D371" s="129"/>
      <c r="E371" s="130"/>
    </row>
    <row r="372" spans="1:5" x14ac:dyDescent="0.25">
      <c r="A372" s="127"/>
      <c r="B372" s="154"/>
      <c r="C372" s="129"/>
      <c r="D372" s="129"/>
      <c r="E372" s="130"/>
    </row>
    <row r="373" spans="1:5" x14ac:dyDescent="0.25">
      <c r="A373" s="127"/>
      <c r="B373" s="154"/>
      <c r="C373" s="129"/>
      <c r="D373" s="129"/>
      <c r="E373" s="130"/>
    </row>
    <row r="374" spans="1:5" ht="15.75" thickBot="1" x14ac:dyDescent="0.3">
      <c r="A374" s="172"/>
      <c r="B374" s="173"/>
      <c r="C374" s="136"/>
      <c r="D374" s="136"/>
      <c r="E374" s="137"/>
    </row>
  </sheetData>
  <sheetProtection algorithmName="SHA-512" hashValue="vRR+OSwhavX2AUQjHVkNfbqM+x/ZpuiIqB3JlpofWd6HouXOBrWpodGJYQI9AgnNY3SU/FFxB/rX1JMqx1KjRQ==" saltValue="KXiDND6Q7BRA5aXOkAI0eg==" spinCount="100000" sheet="1" objects="1" scenarios="1" selectLockedCells="1" selectUnlockedCells="1"/>
  <autoFilter ref="A1:E1"/>
  <conditionalFormatting sqref="A4">
    <cfRule type="duplicateValues" dxfId="5" priority="5"/>
  </conditionalFormatting>
  <conditionalFormatting sqref="A6 A8:A10">
    <cfRule type="duplicateValues" dxfId="4" priority="3"/>
  </conditionalFormatting>
  <conditionalFormatting sqref="A6 A8">
    <cfRule type="duplicateValues" dxfId="3" priority="4"/>
  </conditionalFormatting>
  <conditionalFormatting sqref="A9:A10">
    <cfRule type="duplicateValues" dxfId="2" priority="6"/>
  </conditionalFormatting>
  <conditionalFormatting sqref="A179">
    <cfRule type="duplicateValues" dxfId="1" priority="1"/>
  </conditionalFormatting>
  <conditionalFormatting sqref="A179">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1</vt:lpstr>
      <vt:lpstr>2</vt:lpstr>
      <vt:lpstr>Detalle de PI's</vt:lpstr>
    </vt:vector>
  </TitlesOfParts>
  <Company>PPG Industries,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Cardona Gomez, Sebastian</dc:creator>
  <cp:lastModifiedBy>USUARIO</cp:lastModifiedBy>
  <cp:lastPrinted>2019-10-16T18:57:29Z</cp:lastPrinted>
  <dcterms:created xsi:type="dcterms:W3CDTF">2019-03-05T11:40:16Z</dcterms:created>
  <dcterms:modified xsi:type="dcterms:W3CDTF">2020-06-09T18:45:45Z</dcterms:modified>
</cp:coreProperties>
</file>